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16850349-94EC-4371-B0D7-74CA3F958037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'!$B$7:$K$606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'!$B$6:$K$11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58" l="1"/>
  <c r="J61" i="58"/>
  <c r="J60" i="58" s="1"/>
  <c r="I10" i="81"/>
  <c r="J10" i="81" s="1"/>
  <c r="I11" i="81"/>
  <c r="L14" i="72"/>
  <c r="L15" i="72"/>
  <c r="L16" i="72"/>
  <c r="L17" i="72"/>
  <c r="C43" i="88"/>
  <c r="J11" i="81" l="1"/>
  <c r="P33" i="78"/>
  <c r="J231" i="73"/>
  <c r="J139" i="73"/>
  <c r="P12" i="78" l="1"/>
  <c r="L211" i="62"/>
  <c r="L184" i="62"/>
  <c r="L183" i="62" s="1"/>
  <c r="L111" i="62"/>
  <c r="L12" i="62" s="1"/>
  <c r="R12" i="61"/>
  <c r="R11" i="61" s="1"/>
  <c r="R181" i="61"/>
  <c r="R13" i="61"/>
  <c r="C37" i="88" l="1"/>
  <c r="J12" i="81"/>
  <c r="J13" i="81"/>
  <c r="P11" i="78"/>
  <c r="L11" i="62"/>
  <c r="C16" i="88" s="1"/>
  <c r="C15" i="88"/>
  <c r="P10" i="78" l="1"/>
  <c r="Q302" i="78" s="1"/>
  <c r="J12" i="58"/>
  <c r="J11" i="58" s="1"/>
  <c r="J10" i="58" s="1"/>
  <c r="J403" i="76"/>
  <c r="J402" i="76"/>
  <c r="J401" i="76"/>
  <c r="J399" i="76"/>
  <c r="J398" i="76"/>
  <c r="J397" i="76"/>
  <c r="J396" i="76"/>
  <c r="J395" i="76"/>
  <c r="J394" i="76"/>
  <c r="J393" i="76"/>
  <c r="J392" i="76"/>
  <c r="J391" i="76"/>
  <c r="J390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2" i="73"/>
  <c r="J81" i="73"/>
  <c r="J80" i="73"/>
  <c r="J79" i="73"/>
  <c r="J78" i="73"/>
  <c r="J77" i="73"/>
  <c r="J76" i="73"/>
  <c r="J75" i="73"/>
  <c r="J74" i="73"/>
  <c r="J72" i="73"/>
  <c r="J71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36" i="72"/>
  <c r="L35" i="72"/>
  <c r="L34" i="72"/>
  <c r="L33" i="72"/>
  <c r="L32" i="72"/>
  <c r="L31" i="72"/>
  <c r="L28" i="72"/>
  <c r="L27" i="72"/>
  <c r="L26" i="72"/>
  <c r="L25" i="72"/>
  <c r="L24" i="72"/>
  <c r="L23" i="72"/>
  <c r="L22" i="72"/>
  <c r="L21" i="72"/>
  <c r="L20" i="72"/>
  <c r="L19" i="72"/>
  <c r="L18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C12" i="88"/>
  <c r="Q118" i="78" l="1"/>
  <c r="Q255" i="78"/>
  <c r="Q263" i="78"/>
  <c r="Q12" i="78"/>
  <c r="Q36" i="78"/>
  <c r="Q68" i="78"/>
  <c r="Q90" i="78"/>
  <c r="Q139" i="78"/>
  <c r="Q189" i="78"/>
  <c r="Q226" i="78"/>
  <c r="Q277" i="78"/>
  <c r="Q317" i="78"/>
  <c r="Q86" i="78"/>
  <c r="Q305" i="78"/>
  <c r="Q35" i="78"/>
  <c r="Q57" i="78"/>
  <c r="Q89" i="78"/>
  <c r="Q135" i="78"/>
  <c r="Q310" i="78"/>
  <c r="Q15" i="78"/>
  <c r="Q39" i="78"/>
  <c r="Q71" i="78"/>
  <c r="Q93" i="78"/>
  <c r="Q142" i="78"/>
  <c r="Q193" i="78"/>
  <c r="Q243" i="78"/>
  <c r="Q281" i="78"/>
  <c r="Q331" i="78"/>
  <c r="Q54" i="78"/>
  <c r="Q208" i="78"/>
  <c r="Q172" i="78"/>
  <c r="Q16" i="78"/>
  <c r="Q50" i="78"/>
  <c r="Q72" i="78"/>
  <c r="Q100" i="78"/>
  <c r="Q147" i="78"/>
  <c r="Q196" i="78"/>
  <c r="Q247" i="78"/>
  <c r="Q298" i="78"/>
  <c r="Q335" i="78"/>
  <c r="Q31" i="78"/>
  <c r="Q168" i="78"/>
  <c r="Q222" i="78"/>
  <c r="Q19" i="78"/>
  <c r="Q53" i="78"/>
  <c r="Q75" i="78"/>
  <c r="Q114" i="78"/>
  <c r="Q154" i="78"/>
  <c r="Q201" i="78"/>
  <c r="Q250" i="78"/>
  <c r="Q325" i="78"/>
  <c r="Q313" i="78"/>
  <c r="Q296" i="78"/>
  <c r="Q292" i="78"/>
  <c r="Q271" i="78"/>
  <c r="Q258" i="78"/>
  <c r="Q241" i="78"/>
  <c r="Q237" i="78"/>
  <c r="Q216" i="78"/>
  <c r="Q204" i="78"/>
  <c r="Q187" i="78"/>
  <c r="Q183" i="78"/>
  <c r="Q162" i="78"/>
  <c r="Q150" i="78"/>
  <c r="Q133" i="78"/>
  <c r="Q129" i="78"/>
  <c r="Q108" i="78"/>
  <c r="Q96" i="78"/>
  <c r="Q92" i="78"/>
  <c r="Q81" i="78"/>
  <c r="Q74" i="78"/>
  <c r="Q63" i="78"/>
  <c r="Q56" i="78"/>
  <c r="Q45" i="78"/>
  <c r="Q38" i="78"/>
  <c r="Q26" i="78"/>
  <c r="Q18" i="78"/>
  <c r="Q346" i="78"/>
  <c r="Q341" i="78"/>
  <c r="Q320" i="78"/>
  <c r="Q316" i="78"/>
  <c r="Q299" i="78"/>
  <c r="Q287" i="78"/>
  <c r="Q266" i="78"/>
  <c r="Q262" i="78"/>
  <c r="Q244" i="78"/>
  <c r="Q232" i="78"/>
  <c r="Q211" i="78"/>
  <c r="Q207" i="78"/>
  <c r="Q190" i="78"/>
  <c r="Q178" i="78"/>
  <c r="Q157" i="78"/>
  <c r="Q153" i="78"/>
  <c r="Q136" i="78"/>
  <c r="Q124" i="78"/>
  <c r="Q103" i="78"/>
  <c r="Q99" i="78"/>
  <c r="Q84" i="78"/>
  <c r="Q77" i="78"/>
  <c r="Q66" i="78"/>
  <c r="Q59" i="78"/>
  <c r="Q48" i="78"/>
  <c r="Q41" i="78"/>
  <c r="Q29" i="78"/>
  <c r="Q21" i="78"/>
  <c r="Q10" i="78"/>
  <c r="Q332" i="78"/>
  <c r="Q328" i="78"/>
  <c r="Q307" i="78"/>
  <c r="Q295" i="78"/>
  <c r="Q278" i="78"/>
  <c r="Q274" i="78"/>
  <c r="Q252" i="78"/>
  <c r="Q240" i="78"/>
  <c r="Q223" i="78"/>
  <c r="Q219" i="78"/>
  <c r="Q198" i="78"/>
  <c r="Q186" i="78"/>
  <c r="Q169" i="78"/>
  <c r="Q165" i="78"/>
  <c r="Q144" i="78"/>
  <c r="Q132" i="78"/>
  <c r="Q115" i="78"/>
  <c r="Q111" i="78"/>
  <c r="Q87" i="78"/>
  <c r="Q80" i="78"/>
  <c r="Q69" i="78"/>
  <c r="Q62" i="78"/>
  <c r="Q51" i="78"/>
  <c r="Q44" i="78"/>
  <c r="Q33" i="78"/>
  <c r="Q24" i="78"/>
  <c r="Q13" i="78"/>
  <c r="Q349" i="78"/>
  <c r="Q22" i="78"/>
  <c r="Q28" i="78"/>
  <c r="Q42" i="78"/>
  <c r="Q47" i="78"/>
  <c r="Q60" i="78"/>
  <c r="Q65" i="78"/>
  <c r="Q78" i="78"/>
  <c r="Q83" i="78"/>
  <c r="Q106" i="78"/>
  <c r="Q160" i="78"/>
  <c r="Q214" i="78"/>
  <c r="Q269" i="78"/>
  <c r="Q323" i="78"/>
  <c r="Q97" i="78"/>
  <c r="Q117" i="78"/>
  <c r="Q121" i="78"/>
  <c r="Q126" i="78"/>
  <c r="Q151" i="78"/>
  <c r="Q171" i="78"/>
  <c r="Q175" i="78"/>
  <c r="Q180" i="78"/>
  <c r="Q205" i="78"/>
  <c r="Q225" i="78"/>
  <c r="Q229" i="78"/>
  <c r="Q234" i="78"/>
  <c r="Q259" i="78"/>
  <c r="Q280" i="78"/>
  <c r="Q284" i="78"/>
  <c r="Q289" i="78"/>
  <c r="Q314" i="78"/>
  <c r="Q334" i="78"/>
  <c r="Q338" i="78"/>
  <c r="Q344" i="78"/>
  <c r="Q337" i="78"/>
  <c r="Q326" i="78"/>
  <c r="Q319" i="78"/>
  <c r="Q308" i="78"/>
  <c r="Q301" i="78"/>
  <c r="Q290" i="78"/>
  <c r="Q283" i="78"/>
  <c r="Q272" i="78"/>
  <c r="Q265" i="78"/>
  <c r="Q253" i="78"/>
  <c r="Q246" i="78"/>
  <c r="Q235" i="78"/>
  <c r="Q228" i="78"/>
  <c r="Q217" i="78"/>
  <c r="Q210" i="78"/>
  <c r="Q199" i="78"/>
  <c r="Q192" i="78"/>
  <c r="Q181" i="78"/>
  <c r="Q174" i="78"/>
  <c r="Q163" i="78"/>
  <c r="Q156" i="78"/>
  <c r="Q145" i="78"/>
  <c r="Q138" i="78"/>
  <c r="Q127" i="78"/>
  <c r="Q120" i="78"/>
  <c r="Q109" i="78"/>
  <c r="Q102" i="78"/>
  <c r="Q347" i="78"/>
  <c r="Q340" i="78"/>
  <c r="Q329" i="78"/>
  <c r="Q322" i="78"/>
  <c r="Q311" i="78"/>
  <c r="Q304" i="78"/>
  <c r="Q293" i="78"/>
  <c r="Q286" i="78"/>
  <c r="Q275" i="78"/>
  <c r="Q268" i="78"/>
  <c r="Q256" i="78"/>
  <c r="Q249" i="78"/>
  <c r="Q238" i="78"/>
  <c r="Q231" i="78"/>
  <c r="Q220" i="78"/>
  <c r="Q213" i="78"/>
  <c r="Q202" i="78"/>
  <c r="Q195" i="78"/>
  <c r="Q184" i="78"/>
  <c r="Q177" i="78"/>
  <c r="Q166" i="78"/>
  <c r="Q159" i="78"/>
  <c r="Q148" i="78"/>
  <c r="Q141" i="78"/>
  <c r="Q130" i="78"/>
  <c r="Q123" i="78"/>
  <c r="Q112" i="78"/>
  <c r="Q105" i="78"/>
  <c r="Q94" i="78"/>
  <c r="Q91" i="78"/>
  <c r="Q88" i="78"/>
  <c r="Q85" i="78"/>
  <c r="Q82" i="78"/>
  <c r="Q79" i="78"/>
  <c r="Q76" i="78"/>
  <c r="Q73" i="78"/>
  <c r="Q70" i="78"/>
  <c r="Q67" i="78"/>
  <c r="Q64" i="78"/>
  <c r="Q61" i="78"/>
  <c r="Q58" i="78"/>
  <c r="Q55" i="78"/>
  <c r="Q52" i="78"/>
  <c r="Q49" i="78"/>
  <c r="Q46" i="78"/>
  <c r="Q43" i="78"/>
  <c r="Q40" i="78"/>
  <c r="Q37" i="78"/>
  <c r="Q34" i="78"/>
  <c r="Q30" i="78"/>
  <c r="Q27" i="78"/>
  <c r="Q23" i="78"/>
  <c r="Q20" i="78"/>
  <c r="Q17" i="78"/>
  <c r="Q14" i="78"/>
  <c r="Q11" i="78"/>
  <c r="Q343" i="78"/>
  <c r="Q348" i="78"/>
  <c r="Q345" i="78"/>
  <c r="Q342" i="78"/>
  <c r="Q339" i="78"/>
  <c r="Q336" i="78"/>
  <c r="Q333" i="78"/>
  <c r="Q330" i="78"/>
  <c r="Q327" i="78"/>
  <c r="Q324" i="78"/>
  <c r="Q321" i="78"/>
  <c r="Q318" i="78"/>
  <c r="Q315" i="78"/>
  <c r="Q312" i="78"/>
  <c r="Q309" i="78"/>
  <c r="Q306" i="78"/>
  <c r="Q303" i="78"/>
  <c r="Q300" i="78"/>
  <c r="Q297" i="78"/>
  <c r="Q294" i="78"/>
  <c r="Q291" i="78"/>
  <c r="Q288" i="78"/>
  <c r="Q285" i="78"/>
  <c r="Q282" i="78"/>
  <c r="Q279" i="78"/>
  <c r="Q276" i="78"/>
  <c r="Q273" i="78"/>
  <c r="Q270" i="78"/>
  <c r="Q267" i="78"/>
  <c r="Q264" i="78"/>
  <c r="Q261" i="78"/>
  <c r="Q257" i="78"/>
  <c r="Q254" i="78"/>
  <c r="Q251" i="78"/>
  <c r="Q248" i="78"/>
  <c r="Q245" i="78"/>
  <c r="Q242" i="78"/>
  <c r="Q239" i="78"/>
  <c r="Q236" i="78"/>
  <c r="Q233" i="78"/>
  <c r="Q230" i="78"/>
  <c r="Q227" i="78"/>
  <c r="Q224" i="78"/>
  <c r="Q221" i="78"/>
  <c r="Q218" i="78"/>
  <c r="Q215" i="78"/>
  <c r="Q212" i="78"/>
  <c r="Q209" i="78"/>
  <c r="Q206" i="78"/>
  <c r="Q203" i="78"/>
  <c r="Q200" i="78"/>
  <c r="Q197" i="78"/>
  <c r="Q194" i="78"/>
  <c r="Q191" i="78"/>
  <c r="Q188" i="78"/>
  <c r="Q185" i="78"/>
  <c r="Q182" i="78"/>
  <c r="Q179" i="78"/>
  <c r="Q176" i="78"/>
  <c r="Q173" i="78"/>
  <c r="Q170" i="78"/>
  <c r="Q167" i="78"/>
  <c r="Q164" i="78"/>
  <c r="Q161" i="78"/>
  <c r="Q158" i="78"/>
  <c r="Q155" i="78"/>
  <c r="Q152" i="78"/>
  <c r="Q149" i="78"/>
  <c r="Q146" i="78"/>
  <c r="Q143" i="78"/>
  <c r="Q140" i="78"/>
  <c r="Q137" i="78"/>
  <c r="Q134" i="78"/>
  <c r="Q131" i="78"/>
  <c r="Q128" i="78"/>
  <c r="Q125" i="78"/>
  <c r="Q122" i="78"/>
  <c r="Q119" i="78"/>
  <c r="Q116" i="78"/>
  <c r="Q113" i="78"/>
  <c r="Q110" i="78"/>
  <c r="Q107" i="78"/>
  <c r="Q104" i="78"/>
  <c r="Q101" i="78"/>
  <c r="Q98" i="78"/>
  <c r="Q95" i="78"/>
  <c r="C33" i="88"/>
  <c r="K60" i="58"/>
  <c r="K11" i="58" l="1"/>
  <c r="K62" i="58"/>
  <c r="K56" i="58"/>
  <c r="K53" i="58"/>
  <c r="K50" i="58"/>
  <c r="K47" i="58"/>
  <c r="K44" i="58"/>
  <c r="K41" i="58"/>
  <c r="K38" i="58"/>
  <c r="K35" i="58"/>
  <c r="K32" i="58"/>
  <c r="K29" i="58"/>
  <c r="K26" i="58"/>
  <c r="K23" i="58"/>
  <c r="K19" i="58"/>
  <c r="K16" i="58"/>
  <c r="K13" i="58"/>
  <c r="C11" i="88"/>
  <c r="C10" i="88" s="1"/>
  <c r="C42" i="88" s="1"/>
  <c r="L10" i="58" s="1"/>
  <c r="K61" i="58"/>
  <c r="K58" i="58"/>
  <c r="K55" i="58"/>
  <c r="K52" i="58"/>
  <c r="K49" i="58"/>
  <c r="K46" i="58"/>
  <c r="K43" i="58"/>
  <c r="K40" i="58"/>
  <c r="K37" i="58"/>
  <c r="K34" i="58"/>
  <c r="K31" i="58"/>
  <c r="K28" i="58"/>
  <c r="K25" i="58"/>
  <c r="K22" i="58"/>
  <c r="K18" i="58"/>
  <c r="K15" i="58"/>
  <c r="K12" i="58"/>
  <c r="K63" i="58"/>
  <c r="K57" i="58"/>
  <c r="K54" i="58"/>
  <c r="K51" i="58"/>
  <c r="K48" i="58"/>
  <c r="K45" i="58"/>
  <c r="K42" i="58"/>
  <c r="K39" i="58"/>
  <c r="K36" i="58"/>
  <c r="K33" i="58"/>
  <c r="K30" i="58"/>
  <c r="K27" i="58"/>
  <c r="K24" i="58"/>
  <c r="K20" i="58"/>
  <c r="K17" i="58"/>
  <c r="K14" i="58"/>
  <c r="K10" i="58"/>
  <c r="D33" i="88" l="1"/>
  <c r="K10" i="81"/>
  <c r="K11" i="81"/>
  <c r="M14" i="72"/>
  <c r="M17" i="72"/>
  <c r="K12" i="81"/>
  <c r="M15" i="72"/>
  <c r="K13" i="81"/>
  <c r="M16" i="72"/>
  <c r="L60" i="58"/>
  <c r="K231" i="73"/>
  <c r="K139" i="73"/>
  <c r="D37" i="88"/>
  <c r="R348" i="78"/>
  <c r="R342" i="78"/>
  <c r="R336" i="78"/>
  <c r="R331" i="78"/>
  <c r="R326" i="78"/>
  <c r="R320" i="78"/>
  <c r="R315" i="78"/>
  <c r="R300" i="78"/>
  <c r="R295" i="78"/>
  <c r="R289" i="78"/>
  <c r="R283" i="78"/>
  <c r="R278" i="78"/>
  <c r="R273" i="78"/>
  <c r="R267" i="78"/>
  <c r="R262" i="78"/>
  <c r="R255" i="78"/>
  <c r="R250" i="78"/>
  <c r="R246" i="78"/>
  <c r="R241" i="78"/>
  <c r="R235" i="78"/>
  <c r="R229" i="78"/>
  <c r="R224" i="78"/>
  <c r="R219" i="78"/>
  <c r="R213" i="78"/>
  <c r="R202" i="78"/>
  <c r="R197" i="78"/>
  <c r="R188" i="78"/>
  <c r="R182" i="78"/>
  <c r="R176" i="78"/>
  <c r="R171" i="78"/>
  <c r="R166" i="78"/>
  <c r="R160" i="78"/>
  <c r="R154" i="78"/>
  <c r="R149" i="78"/>
  <c r="R144" i="78"/>
  <c r="R139" i="78"/>
  <c r="R129" i="78"/>
  <c r="R123" i="78"/>
  <c r="R113" i="78"/>
  <c r="R107" i="78"/>
  <c r="R101" i="78"/>
  <c r="R96" i="78"/>
  <c r="R91" i="78"/>
  <c r="R87" i="78"/>
  <c r="R82" i="78"/>
  <c r="R76" i="78"/>
  <c r="R62" i="78"/>
  <c r="R48" i="78"/>
  <c r="R42" i="78"/>
  <c r="R37" i="78"/>
  <c r="R33" i="78"/>
  <c r="R27" i="78"/>
  <c r="R20" i="78"/>
  <c r="K401" i="76"/>
  <c r="K397" i="76"/>
  <c r="K394" i="76"/>
  <c r="K391" i="76"/>
  <c r="K387" i="76"/>
  <c r="K384" i="76"/>
  <c r="K381" i="76"/>
  <c r="K378" i="76"/>
  <c r="K375" i="76"/>
  <c r="K372" i="76"/>
  <c r="K369" i="76"/>
  <c r="K366" i="76"/>
  <c r="R347" i="78"/>
  <c r="R341" i="78"/>
  <c r="R335" i="78"/>
  <c r="R325" i="78"/>
  <c r="R319" i="78"/>
  <c r="R314" i="78"/>
  <c r="R309" i="78"/>
  <c r="R304" i="78"/>
  <c r="R299" i="78"/>
  <c r="R294" i="78"/>
  <c r="R288" i="78"/>
  <c r="R282" i="78"/>
  <c r="R277" i="78"/>
  <c r="R272" i="78"/>
  <c r="R266" i="78"/>
  <c r="R261" i="78"/>
  <c r="R245" i="78"/>
  <c r="R240" i="78"/>
  <c r="R234" i="78"/>
  <c r="R228" i="78"/>
  <c r="R223" i="78"/>
  <c r="R218" i="78"/>
  <c r="R212" i="78"/>
  <c r="R207" i="78"/>
  <c r="R201" i="78"/>
  <c r="R196" i="78"/>
  <c r="R192" i="78"/>
  <c r="R187" i="78"/>
  <c r="R181" i="78"/>
  <c r="R175" i="78"/>
  <c r="R170" i="78"/>
  <c r="R165" i="78"/>
  <c r="R159" i="78"/>
  <c r="R148" i="78"/>
  <c r="R143" i="78"/>
  <c r="R134" i="78"/>
  <c r="R128" i="78"/>
  <c r="R122" i="78"/>
  <c r="R117" i="78"/>
  <c r="R112" i="78"/>
  <c r="R106" i="78"/>
  <c r="R100" i="78"/>
  <c r="R95" i="78"/>
  <c r="R90" i="78"/>
  <c r="R86" i="78"/>
  <c r="R81" i="78"/>
  <c r="R75" i="78"/>
  <c r="R71" i="78"/>
  <c r="R67" i="78"/>
  <c r="R61" i="78"/>
  <c r="R56" i="78"/>
  <c r="R52" i="78"/>
  <c r="R47" i="78"/>
  <c r="R41" i="78"/>
  <c r="R36" i="78"/>
  <c r="R31" i="78"/>
  <c r="R26" i="78"/>
  <c r="R19" i="78"/>
  <c r="R15" i="78"/>
  <c r="R11" i="78"/>
  <c r="L55" i="58"/>
  <c r="L49" i="58"/>
  <c r="L43" i="58"/>
  <c r="L37" i="58"/>
  <c r="L31" i="58"/>
  <c r="L25" i="58"/>
  <c r="L18" i="58"/>
  <c r="L12" i="58"/>
  <c r="D29" i="88"/>
  <c r="D20" i="88"/>
  <c r="D13" i="88"/>
  <c r="R346" i="78"/>
  <c r="R340" i="78"/>
  <c r="R330" i="78"/>
  <c r="R324" i="78"/>
  <c r="R318" i="78"/>
  <c r="R313" i="78"/>
  <c r="R308" i="78"/>
  <c r="R303" i="78"/>
  <c r="R298" i="78"/>
  <c r="R293" i="78"/>
  <c r="R287" i="78"/>
  <c r="R281" i="78"/>
  <c r="R271" i="78"/>
  <c r="R265" i="78"/>
  <c r="R344" i="78"/>
  <c r="R334" i="78"/>
  <c r="R327" i="78"/>
  <c r="R316" i="78"/>
  <c r="R306" i="78"/>
  <c r="R286" i="78"/>
  <c r="R268" i="78"/>
  <c r="R257" i="78"/>
  <c r="R251" i="78"/>
  <c r="R244" i="78"/>
  <c r="R237" i="78"/>
  <c r="R227" i="78"/>
  <c r="R221" i="78"/>
  <c r="R211" i="78"/>
  <c r="R205" i="78"/>
  <c r="R198" i="78"/>
  <c r="R191" i="78"/>
  <c r="R184" i="78"/>
  <c r="R174" i="78"/>
  <c r="R158" i="78"/>
  <c r="R152" i="78"/>
  <c r="R145" i="78"/>
  <c r="R138" i="78"/>
  <c r="R132" i="78"/>
  <c r="R124" i="78"/>
  <c r="R116" i="78"/>
  <c r="R109" i="78"/>
  <c r="R78" i="78"/>
  <c r="R66" i="78"/>
  <c r="R58" i="78"/>
  <c r="R53" i="78"/>
  <c r="R46" i="78"/>
  <c r="R22" i="78"/>
  <c r="K403" i="76"/>
  <c r="K395" i="76"/>
  <c r="K383" i="76"/>
  <c r="K376" i="76"/>
  <c r="K365" i="76"/>
  <c r="K362" i="76"/>
  <c r="K359" i="76"/>
  <c r="K356" i="76"/>
  <c r="K353" i="76"/>
  <c r="K350" i="76"/>
  <c r="K347" i="76"/>
  <c r="K344" i="76"/>
  <c r="K341" i="76"/>
  <c r="K338" i="76"/>
  <c r="K335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2" i="76"/>
  <c r="K289" i="76"/>
  <c r="K286" i="76"/>
  <c r="K283" i="76"/>
  <c r="K280" i="76"/>
  <c r="K277" i="76"/>
  <c r="K274" i="76"/>
  <c r="K271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R343" i="78"/>
  <c r="R333" i="78"/>
  <c r="R323" i="78"/>
  <c r="R312" i="78"/>
  <c r="R305" i="78"/>
  <c r="R297" i="78"/>
  <c r="R285" i="78"/>
  <c r="R276" i="78"/>
  <c r="R264" i="78"/>
  <c r="R256" i="78"/>
  <c r="R243" i="78"/>
  <c r="R236" i="78"/>
  <c r="R226" i="78"/>
  <c r="R220" i="78"/>
  <c r="R210" i="78"/>
  <c r="R204" i="78"/>
  <c r="R190" i="78"/>
  <c r="R183" i="78"/>
  <c r="R173" i="78"/>
  <c r="R167" i="78"/>
  <c r="R157" i="78"/>
  <c r="R151" i="78"/>
  <c r="R142" i="78"/>
  <c r="R137" i="78"/>
  <c r="R131" i="78"/>
  <c r="R121" i="78"/>
  <c r="R115" i="78"/>
  <c r="R108" i="78"/>
  <c r="R99" i="78"/>
  <c r="R92" i="78"/>
  <c r="R85" i="78"/>
  <c r="R77" i="78"/>
  <c r="R65" i="78"/>
  <c r="R57" i="78"/>
  <c r="R45" i="78"/>
  <c r="R38" i="78"/>
  <c r="R30" i="78"/>
  <c r="R21" i="78"/>
  <c r="K398" i="76"/>
  <c r="K386" i="76"/>
  <c r="K379" i="76"/>
  <c r="K368" i="76"/>
  <c r="R339" i="78"/>
  <c r="R329" i="78"/>
  <c r="R311" i="78"/>
  <c r="R290" i="78"/>
  <c r="R275" i="78"/>
  <c r="R259" i="78"/>
  <c r="R242" i="78"/>
  <c r="R230" i="78"/>
  <c r="R216" i="78"/>
  <c r="R206" i="78"/>
  <c r="R195" i="78"/>
  <c r="R186" i="78"/>
  <c r="R172" i="78"/>
  <c r="R163" i="78"/>
  <c r="R153" i="78"/>
  <c r="R141" i="78"/>
  <c r="R133" i="78"/>
  <c r="R119" i="78"/>
  <c r="R110" i="78"/>
  <c r="R98" i="78"/>
  <c r="R89" i="78"/>
  <c r="R80" i="78"/>
  <c r="R64" i="78"/>
  <c r="R54" i="78"/>
  <c r="R49" i="78"/>
  <c r="R28" i="78"/>
  <c r="R16" i="78"/>
  <c r="K390" i="76"/>
  <c r="K385" i="76"/>
  <c r="K364" i="76"/>
  <c r="K357" i="76"/>
  <c r="K346" i="76"/>
  <c r="K339" i="76"/>
  <c r="K328" i="76"/>
  <c r="K321" i="76"/>
  <c r="K310" i="76"/>
  <c r="K303" i="76"/>
  <c r="K291" i="76"/>
  <c r="K284" i="76"/>
  <c r="K273" i="76"/>
  <c r="K266" i="76"/>
  <c r="K255" i="76"/>
  <c r="K248" i="76"/>
  <c r="K237" i="76"/>
  <c r="K230" i="76"/>
  <c r="R338" i="78"/>
  <c r="R328" i="78"/>
  <c r="R310" i="78"/>
  <c r="R301" i="78"/>
  <c r="R284" i="78"/>
  <c r="R274" i="78"/>
  <c r="R258" i="78"/>
  <c r="R249" i="78"/>
  <c r="R239" i="78"/>
  <c r="R215" i="78"/>
  <c r="R203" i="78"/>
  <c r="R194" i="78"/>
  <c r="R185" i="78"/>
  <c r="R162" i="78"/>
  <c r="R150" i="78"/>
  <c r="R140" i="78"/>
  <c r="R130" i="78"/>
  <c r="R118" i="78"/>
  <c r="R105" i="78"/>
  <c r="R97" i="78"/>
  <c r="R79" i="78"/>
  <c r="R63" i="78"/>
  <c r="R44" i="78"/>
  <c r="R35" i="78"/>
  <c r="R24" i="78"/>
  <c r="K393" i="76"/>
  <c r="K380" i="76"/>
  <c r="K360" i="76"/>
  <c r="K349" i="76"/>
  <c r="K342" i="76"/>
  <c r="K331" i="76"/>
  <c r="K324" i="76"/>
  <c r="K313" i="76"/>
  <c r="K306" i="76"/>
  <c r="K295" i="76"/>
  <c r="K287" i="76"/>
  <c r="K276" i="76"/>
  <c r="K269" i="76"/>
  <c r="K258" i="76"/>
  <c r="K251" i="76"/>
  <c r="K240" i="76"/>
  <c r="K233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5" i="74"/>
  <c r="L12" i="74"/>
  <c r="K250" i="73"/>
  <c r="K247" i="73"/>
  <c r="K244" i="73"/>
  <c r="K241" i="73"/>
  <c r="K238" i="73"/>
  <c r="K235" i="73"/>
  <c r="K232" i="73"/>
  <c r="K228" i="73"/>
  <c r="K225" i="73"/>
  <c r="K222" i="73"/>
  <c r="K219" i="73"/>
  <c r="K216" i="73"/>
  <c r="K213" i="73"/>
  <c r="K210" i="73"/>
  <c r="K207" i="73"/>
  <c r="K204" i="73"/>
  <c r="K201" i="73"/>
  <c r="K198" i="73"/>
  <c r="K195" i="73"/>
  <c r="K192" i="73"/>
  <c r="K189" i="73"/>
  <c r="K186" i="73"/>
  <c r="K183" i="73"/>
  <c r="K180" i="73"/>
  <c r="K177" i="73"/>
  <c r="K174" i="73"/>
  <c r="K171" i="73"/>
  <c r="K168" i="73"/>
  <c r="K165" i="73"/>
  <c r="K162" i="73"/>
  <c r="K159" i="73"/>
  <c r="K156" i="73"/>
  <c r="K153" i="73"/>
  <c r="K150" i="73"/>
  <c r="K147" i="73"/>
  <c r="K144" i="73"/>
  <c r="K141" i="73"/>
  <c r="K137" i="73"/>
  <c r="K134" i="73"/>
  <c r="K131" i="73"/>
  <c r="K128" i="73"/>
  <c r="K125" i="73"/>
  <c r="K122" i="73"/>
  <c r="K119" i="73"/>
  <c r="K116" i="73"/>
  <c r="K113" i="73"/>
  <c r="K110" i="73"/>
  <c r="K107" i="73"/>
  <c r="K104" i="73"/>
  <c r="K101" i="73"/>
  <c r="K98" i="73"/>
  <c r="K95" i="73"/>
  <c r="K92" i="73"/>
  <c r="K89" i="73"/>
  <c r="K86" i="73"/>
  <c r="R337" i="78"/>
  <c r="R317" i="78"/>
  <c r="R280" i="78"/>
  <c r="R248" i="78"/>
  <c r="R232" i="78"/>
  <c r="R217" i="78"/>
  <c r="R200" i="78"/>
  <c r="R169" i="78"/>
  <c r="R155" i="78"/>
  <c r="R125" i="78"/>
  <c r="R104" i="78"/>
  <c r="R83" i="78"/>
  <c r="R59" i="78"/>
  <c r="R50" i="78"/>
  <c r="R13" i="78"/>
  <c r="K371" i="76"/>
  <c r="K367" i="76"/>
  <c r="K358" i="76"/>
  <c r="K354" i="76"/>
  <c r="K337" i="76"/>
  <c r="K325" i="76"/>
  <c r="K304" i="76"/>
  <c r="K300" i="76"/>
  <c r="K282" i="76"/>
  <c r="K270" i="76"/>
  <c r="K249" i="76"/>
  <c r="K245" i="76"/>
  <c r="K228" i="76"/>
  <c r="K217" i="76"/>
  <c r="K206" i="76"/>
  <c r="K199" i="76"/>
  <c r="K188" i="76"/>
  <c r="K181" i="76"/>
  <c r="K170" i="76"/>
  <c r="K163" i="76"/>
  <c r="K152" i="76"/>
  <c r="K145" i="76"/>
  <c r="K134" i="76"/>
  <c r="K127" i="76"/>
  <c r="K116" i="76"/>
  <c r="K109" i="76"/>
  <c r="K98" i="76"/>
  <c r="K91" i="76"/>
  <c r="K80" i="76"/>
  <c r="K73" i="76"/>
  <c r="K62" i="76"/>
  <c r="K55" i="76"/>
  <c r="K44" i="76"/>
  <c r="K37" i="76"/>
  <c r="K26" i="76"/>
  <c r="K18" i="76"/>
  <c r="L14" i="74"/>
  <c r="K248" i="73"/>
  <c r="K237" i="73"/>
  <c r="K229" i="73"/>
  <c r="K218" i="73"/>
  <c r="K211" i="73"/>
  <c r="K200" i="73"/>
  <c r="K193" i="73"/>
  <c r="K182" i="73"/>
  <c r="K175" i="73"/>
  <c r="K164" i="73"/>
  <c r="K157" i="73"/>
  <c r="K146" i="73"/>
  <c r="K138" i="73"/>
  <c r="K127" i="73"/>
  <c r="K120" i="73"/>
  <c r="K109" i="73"/>
  <c r="K102" i="73"/>
  <c r="K91" i="73"/>
  <c r="K84" i="73"/>
  <c r="K80" i="73"/>
  <c r="K77" i="73"/>
  <c r="K74" i="73"/>
  <c r="K69" i="73"/>
  <c r="K66" i="73"/>
  <c r="K63" i="73"/>
  <c r="K60" i="73"/>
  <c r="K57" i="73"/>
  <c r="K54" i="73"/>
  <c r="K51" i="73"/>
  <c r="K48" i="73"/>
  <c r="K45" i="73"/>
  <c r="K42" i="73"/>
  <c r="K38" i="73"/>
  <c r="K35" i="73"/>
  <c r="K32" i="73"/>
  <c r="K29" i="73"/>
  <c r="K24" i="73"/>
  <c r="K21" i="73"/>
  <c r="K18" i="73"/>
  <c r="K15" i="73"/>
  <c r="K12" i="73"/>
  <c r="M35" i="72"/>
  <c r="M32" i="72"/>
  <c r="M27" i="72"/>
  <c r="M24" i="72"/>
  <c r="M21" i="72"/>
  <c r="M18" i="72"/>
  <c r="M11" i="72"/>
  <c r="S33" i="71"/>
  <c r="S29" i="71"/>
  <c r="S25" i="71"/>
  <c r="S22" i="71"/>
  <c r="S18" i="71"/>
  <c r="S15" i="71"/>
  <c r="S12" i="71"/>
  <c r="K16" i="67"/>
  <c r="K13" i="67"/>
  <c r="L24" i="66"/>
  <c r="L21" i="66"/>
  <c r="L17" i="66"/>
  <c r="L14" i="66"/>
  <c r="L11" i="66"/>
  <c r="L19" i="65"/>
  <c r="L15" i="65"/>
  <c r="L12" i="65"/>
  <c r="O23" i="64"/>
  <c r="O19" i="64"/>
  <c r="O16" i="64"/>
  <c r="O13" i="64"/>
  <c r="N83" i="63"/>
  <c r="N79" i="63"/>
  <c r="N76" i="63"/>
  <c r="N73" i="63"/>
  <c r="N70" i="63"/>
  <c r="N67" i="63"/>
  <c r="N64" i="63"/>
  <c r="N61" i="63"/>
  <c r="N58" i="63"/>
  <c r="N55" i="63"/>
  <c r="N52" i="63"/>
  <c r="N49" i="63"/>
  <c r="N46" i="63"/>
  <c r="N43" i="63"/>
  <c r="N40" i="63"/>
  <c r="N37" i="63"/>
  <c r="N33" i="63"/>
  <c r="N30" i="63"/>
  <c r="N27" i="63"/>
  <c r="N23" i="63"/>
  <c r="N20" i="63"/>
  <c r="N17" i="63"/>
  <c r="N14" i="63"/>
  <c r="N11" i="63"/>
  <c r="O245" i="62"/>
  <c r="O242" i="62"/>
  <c r="O238" i="62"/>
  <c r="O235" i="62"/>
  <c r="O231" i="62"/>
  <c r="O227" i="62"/>
  <c r="O223" i="62"/>
  <c r="O220" i="62"/>
  <c r="O217" i="62"/>
  <c r="O214" i="62"/>
  <c r="O211" i="62"/>
  <c r="O207" i="62"/>
  <c r="O204" i="62"/>
  <c r="O239" i="62"/>
  <c r="O232" i="62"/>
  <c r="O197" i="62"/>
  <c r="O195" i="62"/>
  <c r="O192" i="62"/>
  <c r="O225" i="62"/>
  <c r="O187" i="62"/>
  <c r="O184" i="62"/>
  <c r="O180" i="62"/>
  <c r="O177" i="62"/>
  <c r="O174" i="62"/>
  <c r="O171" i="62"/>
  <c r="R279" i="78"/>
  <c r="R247" i="78"/>
  <c r="R231" i="78"/>
  <c r="R214" i="78"/>
  <c r="R199" i="78"/>
  <c r="R180" i="78"/>
  <c r="R168" i="78"/>
  <c r="R136" i="78"/>
  <c r="R120" i="78"/>
  <c r="R103" i="78"/>
  <c r="R70" i="78"/>
  <c r="R18" i="78"/>
  <c r="R12" i="78"/>
  <c r="K399" i="76"/>
  <c r="K374" i="76"/>
  <c r="K345" i="76"/>
  <c r="K333" i="76"/>
  <c r="K316" i="76"/>
  <c r="K312" i="76"/>
  <c r="K290" i="76"/>
  <c r="K278" i="76"/>
  <c r="K261" i="76"/>
  <c r="K257" i="76"/>
  <c r="K236" i="76"/>
  <c r="K224" i="76"/>
  <c r="K220" i="76"/>
  <c r="K209" i="76"/>
  <c r="K202" i="76"/>
  <c r="K191" i="76"/>
  <c r="K184" i="76"/>
  <c r="K173" i="76"/>
  <c r="K166" i="76"/>
  <c r="K155" i="76"/>
  <c r="K148" i="76"/>
  <c r="K137" i="76"/>
  <c r="K130" i="76"/>
  <c r="K119" i="76"/>
  <c r="K112" i="76"/>
  <c r="K101" i="76"/>
  <c r="K94" i="76"/>
  <c r="K83" i="76"/>
  <c r="K76" i="76"/>
  <c r="K65" i="76"/>
  <c r="K58" i="76"/>
  <c r="K47" i="76"/>
  <c r="K40" i="76"/>
  <c r="K29" i="76"/>
  <c r="K21" i="76"/>
  <c r="L17" i="74"/>
  <c r="K251" i="73"/>
  <c r="K240" i="73"/>
  <c r="K233" i="73"/>
  <c r="K221" i="73"/>
  <c r="K214" i="73"/>
  <c r="K203" i="73"/>
  <c r="K196" i="73"/>
  <c r="K185" i="73"/>
  <c r="K178" i="73"/>
  <c r="K167" i="73"/>
  <c r="K160" i="73"/>
  <c r="K149" i="73"/>
  <c r="K142" i="73"/>
  <c r="K130" i="73"/>
  <c r="K123" i="73"/>
  <c r="K112" i="73"/>
  <c r="K105" i="73"/>
  <c r="K94" i="73"/>
  <c r="K87" i="73"/>
  <c r="L62" i="58"/>
  <c r="L52" i="58"/>
  <c r="L45" i="58"/>
  <c r="L38" i="58"/>
  <c r="L30" i="58"/>
  <c r="L23" i="58"/>
  <c r="L15" i="58"/>
  <c r="D38" i="88"/>
  <c r="D21" i="88"/>
  <c r="R332" i="78"/>
  <c r="R296" i="78"/>
  <c r="R254" i="78"/>
  <c r="R209" i="78"/>
  <c r="R179" i="78"/>
  <c r="R147" i="78"/>
  <c r="R135" i="78"/>
  <c r="R102" i="78"/>
  <c r="R74" i="78"/>
  <c r="R69" i="78"/>
  <c r="R55" i="78"/>
  <c r="R43" i="78"/>
  <c r="R34" i="78"/>
  <c r="R17" i="78"/>
  <c r="K388" i="76"/>
  <c r="K370" i="76"/>
  <c r="K361" i="76"/>
  <c r="K340" i="76"/>
  <c r="K336" i="76"/>
  <c r="K319" i="76"/>
  <c r="K307" i="76"/>
  <c r="K285" i="76"/>
  <c r="K281" i="76"/>
  <c r="K264" i="76"/>
  <c r="K252" i="76"/>
  <c r="K231" i="76"/>
  <c r="K227" i="76"/>
  <c r="K212" i="76"/>
  <c r="R307" i="78"/>
  <c r="R291" i="78"/>
  <c r="R146" i="78"/>
  <c r="R93" i="78"/>
  <c r="R84" i="78"/>
  <c r="R68" i="78"/>
  <c r="R51" i="78"/>
  <c r="K373" i="76"/>
  <c r="K352" i="76"/>
  <c r="K348" i="76"/>
  <c r="K343" i="76"/>
  <c r="K318" i="76"/>
  <c r="K298" i="76"/>
  <c r="K294" i="76"/>
  <c r="K288" i="76"/>
  <c r="K263" i="76"/>
  <c r="K243" i="76"/>
  <c r="K239" i="76"/>
  <c r="K234" i="76"/>
  <c r="K197" i="76"/>
  <c r="K185" i="76"/>
  <c r="K164" i="76"/>
  <c r="K160" i="76"/>
  <c r="K143" i="76"/>
  <c r="K131" i="76"/>
  <c r="K110" i="76"/>
  <c r="K106" i="76"/>
  <c r="K89" i="76"/>
  <c r="K77" i="76"/>
  <c r="K56" i="76"/>
  <c r="K52" i="76"/>
  <c r="K35" i="76"/>
  <c r="K23" i="76"/>
  <c r="K249" i="73"/>
  <c r="K245" i="73"/>
  <c r="K227" i="73"/>
  <c r="K215" i="73"/>
  <c r="K194" i="73"/>
  <c r="K190" i="73"/>
  <c r="K173" i="73"/>
  <c r="K161" i="73"/>
  <c r="K140" i="73"/>
  <c r="K135" i="73"/>
  <c r="K118" i="73"/>
  <c r="K106" i="73"/>
  <c r="K85" i="73"/>
  <c r="K72" i="73"/>
  <c r="K64" i="73"/>
  <c r="K53" i="73"/>
  <c r="K46" i="73"/>
  <c r="K34" i="73"/>
  <c r="K26" i="73"/>
  <c r="K14" i="73"/>
  <c r="M33" i="72"/>
  <c r="M20" i="72"/>
  <c r="S34" i="71"/>
  <c r="S20" i="71"/>
  <c r="S13" i="71"/>
  <c r="L23" i="66"/>
  <c r="L15" i="66"/>
  <c r="L14" i="65"/>
  <c r="O20" i="64"/>
  <c r="N82" i="63"/>
  <c r="N74" i="63"/>
  <c r="N63" i="63"/>
  <c r="N56" i="63"/>
  <c r="N45" i="63"/>
  <c r="N38" i="63"/>
  <c r="N25" i="63"/>
  <c r="N18" i="63"/>
  <c r="O244" i="62"/>
  <c r="O236" i="62"/>
  <c r="O222" i="62"/>
  <c r="O215" i="62"/>
  <c r="O203" i="62"/>
  <c r="O198" i="62"/>
  <c r="O189" i="62"/>
  <c r="O181" i="62"/>
  <c r="O170" i="62"/>
  <c r="O167" i="62"/>
  <c r="O164" i="62"/>
  <c r="O161" i="62"/>
  <c r="O158" i="62"/>
  <c r="O155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6" i="62"/>
  <c r="O113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387" i="61"/>
  <c r="U384" i="61"/>
  <c r="U381" i="61"/>
  <c r="U378" i="61"/>
  <c r="U375" i="61"/>
  <c r="U372" i="61"/>
  <c r="U369" i="61"/>
  <c r="U366" i="61"/>
  <c r="U363" i="61"/>
  <c r="U360" i="61"/>
  <c r="U357" i="61"/>
  <c r="U354" i="61"/>
  <c r="U351" i="61"/>
  <c r="U348" i="61"/>
  <c r="U345" i="61"/>
  <c r="U342" i="61"/>
  <c r="U339" i="61"/>
  <c r="U336" i="61"/>
  <c r="U333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90" i="61"/>
  <c r="U287" i="61"/>
  <c r="U284" i="61"/>
  <c r="U281" i="61"/>
  <c r="U277" i="61"/>
  <c r="U274" i="61"/>
  <c r="U271" i="61"/>
  <c r="U267" i="61"/>
  <c r="U264" i="61"/>
  <c r="U261" i="61"/>
  <c r="U258" i="61"/>
  <c r="U255" i="61"/>
  <c r="U252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79" i="61"/>
  <c r="U176" i="61"/>
  <c r="U173" i="61"/>
  <c r="U170" i="61"/>
  <c r="U167" i="61"/>
  <c r="U164" i="61"/>
  <c r="U161" i="61"/>
  <c r="U158" i="61"/>
  <c r="U155" i="61"/>
  <c r="U152" i="61"/>
  <c r="U149" i="61"/>
  <c r="U146" i="61"/>
  <c r="U143" i="61"/>
  <c r="U140" i="61"/>
  <c r="U137" i="61"/>
  <c r="U134" i="61"/>
  <c r="U131" i="61"/>
  <c r="U128" i="61"/>
  <c r="U125" i="61"/>
  <c r="U122" i="61"/>
  <c r="U119" i="61"/>
  <c r="U116" i="61"/>
  <c r="U113" i="61"/>
  <c r="U110" i="61"/>
  <c r="U107" i="61"/>
  <c r="U104" i="61"/>
  <c r="U101" i="61"/>
  <c r="U98" i="61"/>
  <c r="U95" i="61"/>
  <c r="U92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61" i="59"/>
  <c r="R57" i="59"/>
  <c r="R53" i="59"/>
  <c r="R50" i="59"/>
  <c r="R47" i="59"/>
  <c r="R44" i="59"/>
  <c r="R41" i="59"/>
  <c r="R37" i="59"/>
  <c r="R34" i="59"/>
  <c r="R31" i="59"/>
  <c r="R28" i="59"/>
  <c r="R24" i="59"/>
  <c r="R21" i="59"/>
  <c r="R18" i="59"/>
  <c r="R15" i="59"/>
  <c r="R12" i="59"/>
  <c r="L57" i="58"/>
  <c r="L48" i="58"/>
  <c r="L40" i="58"/>
  <c r="L32" i="58"/>
  <c r="L22" i="58"/>
  <c r="L13" i="58"/>
  <c r="D27" i="88"/>
  <c r="D16" i="88"/>
  <c r="O81" i="62"/>
  <c r="O26" i="62"/>
  <c r="O11" i="62"/>
  <c r="U380" i="61"/>
  <c r="U371" i="61"/>
  <c r="U365" i="61"/>
  <c r="U362" i="61"/>
  <c r="U356" i="61"/>
  <c r="U350" i="61"/>
  <c r="U341" i="61"/>
  <c r="U335" i="61"/>
  <c r="U329" i="61"/>
  <c r="U323" i="61"/>
  <c r="U317" i="61"/>
  <c r="U308" i="61"/>
  <c r="U305" i="61"/>
  <c r="U299" i="61"/>
  <c r="U296" i="61"/>
  <c r="U286" i="61"/>
  <c r="U280" i="61"/>
  <c r="U273" i="61"/>
  <c r="U270" i="61"/>
  <c r="U263" i="61"/>
  <c r="U257" i="61"/>
  <c r="U251" i="61"/>
  <c r="U248" i="61"/>
  <c r="U245" i="61"/>
  <c r="U239" i="61"/>
  <c r="U233" i="61"/>
  <c r="U230" i="61"/>
  <c r="U227" i="61"/>
  <c r="U224" i="61"/>
  <c r="U221" i="61"/>
  <c r="U215" i="61"/>
  <c r="U212" i="61"/>
  <c r="U203" i="61"/>
  <c r="U197" i="61"/>
  <c r="U191" i="61"/>
  <c r="U185" i="61"/>
  <c r="U178" i="61"/>
  <c r="U175" i="61"/>
  <c r="U169" i="61"/>
  <c r="U166" i="61"/>
  <c r="U160" i="61"/>
  <c r="U154" i="61"/>
  <c r="U151" i="61"/>
  <c r="U145" i="61"/>
  <c r="U139" i="61"/>
  <c r="U133" i="61"/>
  <c r="U127" i="61"/>
  <c r="U121" i="61"/>
  <c r="U118" i="61"/>
  <c r="U115" i="61"/>
  <c r="U109" i="61"/>
  <c r="U103" i="61"/>
  <c r="U97" i="61"/>
  <c r="U94" i="61"/>
  <c r="U88" i="61"/>
  <c r="U85" i="61"/>
  <c r="U79" i="61"/>
  <c r="R238" i="78"/>
  <c r="R208" i="78"/>
  <c r="R189" i="78"/>
  <c r="R164" i="78"/>
  <c r="R114" i="78"/>
  <c r="R14" i="78"/>
  <c r="K382" i="76"/>
  <c r="K377" i="76"/>
  <c r="K327" i="76"/>
  <c r="K322" i="76"/>
  <c r="K272" i="76"/>
  <c r="K267" i="76"/>
  <c r="K218" i="76"/>
  <c r="K214" i="76"/>
  <c r="K205" i="76"/>
  <c r="K193" i="76"/>
  <c r="K176" i="76"/>
  <c r="K172" i="76"/>
  <c r="K151" i="76"/>
  <c r="K139" i="76"/>
  <c r="K122" i="76"/>
  <c r="K118" i="76"/>
  <c r="K97" i="76"/>
  <c r="K85" i="76"/>
  <c r="K68" i="76"/>
  <c r="K64" i="76"/>
  <c r="K43" i="76"/>
  <c r="K31" i="76"/>
  <c r="K13" i="76"/>
  <c r="L16" i="74"/>
  <c r="K236" i="73"/>
  <c r="K223" i="73"/>
  <c r="K206" i="73"/>
  <c r="K202" i="73"/>
  <c r="K181" i="73"/>
  <c r="K169" i="73"/>
  <c r="K152" i="73"/>
  <c r="K148" i="73"/>
  <c r="K126" i="73"/>
  <c r="K114" i="73"/>
  <c r="K97" i="73"/>
  <c r="K93" i="73"/>
  <c r="K76" i="73"/>
  <c r="K67" i="73"/>
  <c r="K56" i="73"/>
  <c r="K49" i="73"/>
  <c r="K37" i="73"/>
  <c r="K30" i="73"/>
  <c r="K17" i="73"/>
  <c r="M36" i="72"/>
  <c r="M23" i="72"/>
  <c r="M12" i="72"/>
  <c r="S24" i="71"/>
  <c r="S16" i="71"/>
  <c r="K12" i="67"/>
  <c r="L19" i="66"/>
  <c r="L18" i="65"/>
  <c r="O24" i="64"/>
  <c r="O12" i="64"/>
  <c r="N77" i="63"/>
  <c r="N66" i="63"/>
  <c r="N59" i="63"/>
  <c r="N48" i="63"/>
  <c r="N41" i="63"/>
  <c r="N29" i="63"/>
  <c r="N21" i="63"/>
  <c r="O247" i="62"/>
  <c r="O240" i="62"/>
  <c r="O226" i="62"/>
  <c r="O218" i="62"/>
  <c r="O206" i="62"/>
  <c r="O200" i="62"/>
  <c r="O191" i="62"/>
  <c r="O185" i="62"/>
  <c r="O173" i="62"/>
  <c r="L56" i="58"/>
  <c r="L47" i="58"/>
  <c r="L39" i="58"/>
  <c r="L29" i="58"/>
  <c r="L20" i="58"/>
  <c r="D26" i="88"/>
  <c r="D15" i="88"/>
  <c r="R322" i="78"/>
  <c r="R302" i="78"/>
  <c r="R253" i="78"/>
  <c r="R233" i="78"/>
  <c r="R161" i="78"/>
  <c r="R73" i="78"/>
  <c r="R60" i="78"/>
  <c r="R40" i="78"/>
  <c r="R29" i="78"/>
  <c r="K355" i="76"/>
  <c r="K351" i="76"/>
  <c r="K301" i="76"/>
  <c r="K297" i="76"/>
  <c r="K246" i="76"/>
  <c r="K242" i="76"/>
  <c r="K200" i="76"/>
  <c r="K196" i="76"/>
  <c r="K179" i="76"/>
  <c r="K167" i="76"/>
  <c r="K146" i="76"/>
  <c r="K142" i="76"/>
  <c r="K125" i="76"/>
  <c r="K113" i="76"/>
  <c r="K92" i="76"/>
  <c r="K88" i="76"/>
  <c r="K71" i="76"/>
  <c r="K59" i="76"/>
  <c r="K38" i="76"/>
  <c r="K34" i="76"/>
  <c r="K16" i="76"/>
  <c r="L11" i="74"/>
  <c r="K230" i="73"/>
  <c r="K226" i="73"/>
  <c r="K209" i="73"/>
  <c r="K197" i="73"/>
  <c r="K176" i="73"/>
  <c r="K172" i="73"/>
  <c r="K155" i="73"/>
  <c r="K143" i="73"/>
  <c r="K121" i="73"/>
  <c r="K117" i="73"/>
  <c r="K100" i="73"/>
  <c r="K88" i="73"/>
  <c r="K79" i="73"/>
  <c r="K71" i="73"/>
  <c r="K59" i="73"/>
  <c r="K52" i="73"/>
  <c r="K40" i="73"/>
  <c r="K33" i="73"/>
  <c r="K20" i="73"/>
  <c r="K13" i="73"/>
  <c r="M26" i="72"/>
  <c r="M19" i="72"/>
  <c r="S27" i="71"/>
  <c r="S19" i="71"/>
  <c r="K15" i="67"/>
  <c r="L22" i="66"/>
  <c r="L21" i="65"/>
  <c r="L13" i="65"/>
  <c r="O15" i="64"/>
  <c r="N80" i="63"/>
  <c r="N69" i="63"/>
  <c r="N62" i="63"/>
  <c r="N51" i="63"/>
  <c r="N44" i="63"/>
  <c r="N32" i="63"/>
  <c r="N24" i="63"/>
  <c r="N13" i="63"/>
  <c r="O243" i="62"/>
  <c r="O230" i="62"/>
  <c r="O221" i="62"/>
  <c r="O209" i="62"/>
  <c r="O202" i="62"/>
  <c r="O194" i="62"/>
  <c r="O188" i="62"/>
  <c r="O176" i="62"/>
  <c r="O169" i="62"/>
  <c r="O166" i="62"/>
  <c r="O163" i="62"/>
  <c r="O160" i="62"/>
  <c r="O157" i="62"/>
  <c r="O154" i="62"/>
  <c r="O151" i="62"/>
  <c r="O148" i="62"/>
  <c r="O145" i="62"/>
  <c r="O142" i="62"/>
  <c r="O139" i="62"/>
  <c r="O136" i="62"/>
  <c r="O133" i="62"/>
  <c r="O130" i="62"/>
  <c r="O127" i="62"/>
  <c r="O124" i="62"/>
  <c r="O121" i="62"/>
  <c r="O118" i="62"/>
  <c r="O115" i="62"/>
  <c r="O112" i="62"/>
  <c r="O108" i="62"/>
  <c r="O105" i="62"/>
  <c r="O102" i="62"/>
  <c r="O99" i="62"/>
  <c r="O96" i="62"/>
  <c r="O93" i="62"/>
  <c r="O90" i="62"/>
  <c r="O87" i="62"/>
  <c r="O84" i="62"/>
  <c r="O78" i="62"/>
  <c r="O75" i="62"/>
  <c r="O72" i="62"/>
  <c r="O69" i="62"/>
  <c r="O66" i="62"/>
  <c r="O63" i="62"/>
  <c r="O60" i="62"/>
  <c r="O57" i="62"/>
  <c r="O54" i="62"/>
  <c r="O51" i="62"/>
  <c r="O48" i="62"/>
  <c r="O44" i="62"/>
  <c r="O41" i="62"/>
  <c r="O38" i="62"/>
  <c r="O35" i="62"/>
  <c r="O32" i="62"/>
  <c r="O29" i="62"/>
  <c r="O23" i="62"/>
  <c r="O20" i="62"/>
  <c r="O17" i="62"/>
  <c r="O14" i="62"/>
  <c r="U386" i="61"/>
  <c r="U383" i="61"/>
  <c r="U377" i="61"/>
  <c r="U374" i="61"/>
  <c r="U368" i="61"/>
  <c r="U359" i="61"/>
  <c r="U353" i="61"/>
  <c r="U347" i="61"/>
  <c r="U344" i="61"/>
  <c r="U338" i="61"/>
  <c r="U332" i="61"/>
  <c r="U326" i="61"/>
  <c r="U320" i="61"/>
  <c r="U314" i="61"/>
  <c r="U311" i="61"/>
  <c r="U302" i="61"/>
  <c r="U293" i="61"/>
  <c r="U289" i="61"/>
  <c r="U283" i="61"/>
  <c r="U276" i="61"/>
  <c r="U266" i="61"/>
  <c r="U260" i="61"/>
  <c r="U254" i="61"/>
  <c r="U242" i="61"/>
  <c r="U236" i="61"/>
  <c r="U218" i="61"/>
  <c r="U209" i="61"/>
  <c r="U206" i="61"/>
  <c r="U200" i="61"/>
  <c r="U194" i="61"/>
  <c r="U188" i="61"/>
  <c r="U182" i="61"/>
  <c r="U172" i="61"/>
  <c r="U163" i="61"/>
  <c r="U157" i="61"/>
  <c r="U148" i="61"/>
  <c r="U142" i="61"/>
  <c r="U136" i="61"/>
  <c r="U130" i="61"/>
  <c r="U124" i="61"/>
  <c r="U112" i="61"/>
  <c r="U106" i="61"/>
  <c r="U100" i="61"/>
  <c r="U91" i="61"/>
  <c r="U82" i="61"/>
  <c r="U76" i="61"/>
  <c r="R269" i="78"/>
  <c r="R178" i="78"/>
  <c r="R23" i="78"/>
  <c r="K402" i="76"/>
  <c r="K396" i="76"/>
  <c r="K254" i="76"/>
  <c r="K225" i="76"/>
  <c r="K215" i="76"/>
  <c r="K190" i="76"/>
  <c r="K136" i="76"/>
  <c r="K82" i="76"/>
  <c r="K28" i="76"/>
  <c r="K220" i="73"/>
  <c r="K166" i="73"/>
  <c r="K111" i="73"/>
  <c r="K81" i="73"/>
  <c r="K65" i="73"/>
  <c r="K61" i="73"/>
  <c r="K47" i="73"/>
  <c r="K43" i="73"/>
  <c r="K27" i="73"/>
  <c r="K22" i="73"/>
  <c r="M34" i="72"/>
  <c r="M28" i="72"/>
  <c r="S35" i="71"/>
  <c r="S30" i="71"/>
  <c r="S14" i="71"/>
  <c r="K17" i="67"/>
  <c r="L16" i="66"/>
  <c r="L12" i="66"/>
  <c r="O22" i="64"/>
  <c r="O17" i="64"/>
  <c r="N75" i="63"/>
  <c r="N71" i="63"/>
  <c r="N57" i="63"/>
  <c r="N53" i="63"/>
  <c r="N39" i="63"/>
  <c r="N34" i="63"/>
  <c r="N19" i="63"/>
  <c r="N15" i="63"/>
  <c r="O237" i="62"/>
  <c r="O233" i="62"/>
  <c r="O216" i="62"/>
  <c r="O212" i="62"/>
  <c r="O199" i="62"/>
  <c r="O196" i="62"/>
  <c r="O183" i="62"/>
  <c r="O178" i="62"/>
  <c r="U73" i="61"/>
  <c r="U66" i="61"/>
  <c r="U55" i="61"/>
  <c r="U48" i="61"/>
  <c r="U37" i="61"/>
  <c r="U30" i="61"/>
  <c r="U19" i="61"/>
  <c r="U12" i="61"/>
  <c r="R52" i="59"/>
  <c r="R45" i="59"/>
  <c r="R33" i="59"/>
  <c r="R25" i="59"/>
  <c r="R14" i="59"/>
  <c r="L50" i="58"/>
  <c r="L35" i="58"/>
  <c r="L24" i="58"/>
  <c r="D18" i="88"/>
  <c r="U58" i="61"/>
  <c r="U51" i="61"/>
  <c r="U40" i="61"/>
  <c r="U33" i="61"/>
  <c r="U22" i="61"/>
  <c r="U15" i="61"/>
  <c r="R55" i="59"/>
  <c r="R48" i="59"/>
  <c r="R36" i="59"/>
  <c r="R29" i="59"/>
  <c r="R17" i="59"/>
  <c r="L63" i="58"/>
  <c r="L46" i="58"/>
  <c r="L34" i="58"/>
  <c r="L19" i="58"/>
  <c r="D42" i="88"/>
  <c r="D17" i="88"/>
  <c r="R321" i="78"/>
  <c r="R292" i="78"/>
  <c r="R111" i="78"/>
  <c r="R88" i="78"/>
  <c r="K309" i="76"/>
  <c r="K279" i="76"/>
  <c r="K169" i="76"/>
  <c r="K115" i="76"/>
  <c r="K61" i="76"/>
  <c r="L13" i="74"/>
  <c r="K199" i="73"/>
  <c r="K145" i="73"/>
  <c r="K90" i="73"/>
  <c r="K75" i="73"/>
  <c r="K68" i="73"/>
  <c r="K55" i="73"/>
  <c r="K50" i="73"/>
  <c r="K36" i="73"/>
  <c r="K31" i="73"/>
  <c r="K16" i="73"/>
  <c r="K11" i="73"/>
  <c r="M22" i="72"/>
  <c r="M13" i="72"/>
  <c r="S23" i="71"/>
  <c r="S17" i="71"/>
  <c r="K11" i="67"/>
  <c r="L20" i="66"/>
  <c r="L16" i="65"/>
  <c r="L11" i="65"/>
  <c r="O11" i="64"/>
  <c r="N78" i="63"/>
  <c r="N65" i="63"/>
  <c r="N60" i="63"/>
  <c r="N47" i="63"/>
  <c r="N42" i="63"/>
  <c r="N28" i="63"/>
  <c r="N22" i="63"/>
  <c r="O246" i="62"/>
  <c r="O241" i="62"/>
  <c r="O224" i="62"/>
  <c r="O219" i="62"/>
  <c r="O205" i="62"/>
  <c r="O201" i="62"/>
  <c r="O190" i="62"/>
  <c r="O186" i="62"/>
  <c r="O172" i="62"/>
  <c r="U72" i="61"/>
  <c r="U61" i="61"/>
  <c r="U54" i="61"/>
  <c r="U43" i="61"/>
  <c r="U36" i="61"/>
  <c r="U25" i="61"/>
  <c r="U18" i="61"/>
  <c r="R59" i="59"/>
  <c r="R51" i="59"/>
  <c r="R40" i="59"/>
  <c r="R32" i="59"/>
  <c r="R20" i="59"/>
  <c r="R13" i="59"/>
  <c r="L58" i="58"/>
  <c r="L44" i="58"/>
  <c r="L33" i="58"/>
  <c r="L17" i="58"/>
  <c r="D31" i="88"/>
  <c r="R225" i="78"/>
  <c r="R193" i="78"/>
  <c r="K330" i="76"/>
  <c r="K208" i="76"/>
  <c r="K203" i="76"/>
  <c r="K178" i="76"/>
  <c r="K158" i="76"/>
  <c r="K154" i="76"/>
  <c r="K149" i="76"/>
  <c r="K124" i="76"/>
  <c r="K104" i="76"/>
  <c r="K100" i="76"/>
  <c r="K95" i="76"/>
  <c r="K70" i="76"/>
  <c r="K50" i="76"/>
  <c r="K46" i="76"/>
  <c r="K41" i="76"/>
  <c r="K15" i="76"/>
  <c r="K243" i="73"/>
  <c r="K239" i="73"/>
  <c r="K234" i="73"/>
  <c r="K208" i="73"/>
  <c r="K188" i="73"/>
  <c r="K184" i="73"/>
  <c r="K179" i="73"/>
  <c r="U196" i="61"/>
  <c r="U96" i="61"/>
  <c r="U63" i="61"/>
  <c r="U45" i="61"/>
  <c r="U16" i="61"/>
  <c r="R49" i="59"/>
  <c r="R22" i="59"/>
  <c r="L51" i="58"/>
  <c r="D19" i="88"/>
  <c r="R263" i="78"/>
  <c r="R177" i="78"/>
  <c r="R39" i="78"/>
  <c r="K315" i="76"/>
  <c r="K275" i="76"/>
  <c r="K194" i="76"/>
  <c r="K175" i="76"/>
  <c r="K140" i="76"/>
  <c r="K121" i="76"/>
  <c r="K86" i="76"/>
  <c r="K67" i="76"/>
  <c r="K32" i="76"/>
  <c r="K12" i="76"/>
  <c r="K224" i="73"/>
  <c r="K205" i="73"/>
  <c r="K170" i="73"/>
  <c r="K151" i="73"/>
  <c r="K115" i="73"/>
  <c r="K96" i="73"/>
  <c r="O168" i="62"/>
  <c r="O159" i="62"/>
  <c r="O150" i="62"/>
  <c r="O141" i="62"/>
  <c r="O132" i="62"/>
  <c r="O123" i="62"/>
  <c r="O114" i="62"/>
  <c r="O104" i="62"/>
  <c r="O95" i="62"/>
  <c r="O86" i="62"/>
  <c r="O77" i="62"/>
  <c r="O68" i="62"/>
  <c r="O59" i="62"/>
  <c r="O50" i="62"/>
  <c r="O40" i="62"/>
  <c r="O31" i="62"/>
  <c r="O22" i="62"/>
  <c r="O13" i="62"/>
  <c r="U382" i="61"/>
  <c r="U373" i="61"/>
  <c r="U364" i="61"/>
  <c r="U355" i="61"/>
  <c r="U346" i="61"/>
  <c r="U337" i="61"/>
  <c r="U328" i="61"/>
  <c r="U319" i="61"/>
  <c r="U310" i="61"/>
  <c r="U301" i="61"/>
  <c r="U291" i="61"/>
  <c r="U282" i="61"/>
  <c r="U272" i="61"/>
  <c r="U262" i="61"/>
  <c r="U253" i="61"/>
  <c r="U244" i="61"/>
  <c r="U235" i="61"/>
  <c r="U226" i="61"/>
  <c r="U217" i="61"/>
  <c r="U208" i="61"/>
  <c r="U199" i="61"/>
  <c r="U190" i="61"/>
  <c r="U181" i="61"/>
  <c r="U171" i="61"/>
  <c r="U162" i="61"/>
  <c r="U153" i="61"/>
  <c r="U144" i="61"/>
  <c r="U135" i="61"/>
  <c r="U126" i="61"/>
  <c r="U117" i="61"/>
  <c r="U108" i="61"/>
  <c r="U99" i="61"/>
  <c r="U90" i="61"/>
  <c r="U81" i="61"/>
  <c r="U69" i="61"/>
  <c r="K154" i="73"/>
  <c r="K133" i="73"/>
  <c r="K129" i="73"/>
  <c r="K124" i="73"/>
  <c r="K99" i="73"/>
  <c r="O162" i="62"/>
  <c r="O153" i="62"/>
  <c r="O144" i="62"/>
  <c r="O135" i="62"/>
  <c r="O126" i="62"/>
  <c r="O117" i="62"/>
  <c r="O107" i="62"/>
  <c r="O98" i="62"/>
  <c r="O89" i="62"/>
  <c r="O80" i="62"/>
  <c r="O71" i="62"/>
  <c r="O62" i="62"/>
  <c r="O53" i="62"/>
  <c r="O43" i="62"/>
  <c r="O34" i="62"/>
  <c r="O25" i="62"/>
  <c r="O16" i="62"/>
  <c r="U385" i="61"/>
  <c r="U376" i="61"/>
  <c r="U367" i="61"/>
  <c r="U358" i="61"/>
  <c r="U349" i="61"/>
  <c r="U340" i="61"/>
  <c r="U331" i="61"/>
  <c r="U322" i="61"/>
  <c r="U313" i="61"/>
  <c r="U304" i="61"/>
  <c r="U295" i="61"/>
  <c r="U285" i="61"/>
  <c r="U275" i="61"/>
  <c r="U265" i="61"/>
  <c r="U256" i="61"/>
  <c r="U247" i="61"/>
  <c r="U238" i="61"/>
  <c r="U229" i="61"/>
  <c r="U220" i="61"/>
  <c r="U211" i="61"/>
  <c r="U202" i="61"/>
  <c r="U193" i="61"/>
  <c r="U184" i="61"/>
  <c r="U174" i="61"/>
  <c r="U165" i="61"/>
  <c r="U156" i="61"/>
  <c r="U147" i="61"/>
  <c r="U138" i="61"/>
  <c r="U129" i="61"/>
  <c r="U120" i="61"/>
  <c r="U111" i="61"/>
  <c r="U102" i="61"/>
  <c r="U93" i="61"/>
  <c r="U84" i="61"/>
  <c r="U75" i="61"/>
  <c r="U64" i="61"/>
  <c r="U57" i="61"/>
  <c r="U46" i="61"/>
  <c r="U39" i="61"/>
  <c r="U28" i="61"/>
  <c r="U21" i="61"/>
  <c r="R63" i="59"/>
  <c r="R54" i="59"/>
  <c r="R43" i="59"/>
  <c r="R35" i="59"/>
  <c r="R23" i="59"/>
  <c r="R16" i="59"/>
  <c r="L54" i="58"/>
  <c r="L42" i="58"/>
  <c r="L28" i="58"/>
  <c r="L16" i="58"/>
  <c r="D28" i="88"/>
  <c r="R349" i="78"/>
  <c r="R252" i="78"/>
  <c r="R222" i="78"/>
  <c r="R156" i="78"/>
  <c r="R127" i="78"/>
  <c r="R94" i="78"/>
  <c r="K363" i="76"/>
  <c r="K334" i="76"/>
  <c r="K187" i="76"/>
  <c r="K182" i="76"/>
  <c r="K133" i="76"/>
  <c r="K128" i="76"/>
  <c r="K79" i="76"/>
  <c r="K74" i="76"/>
  <c r="K25" i="76"/>
  <c r="K19" i="76"/>
  <c r="K217" i="73"/>
  <c r="K212" i="73"/>
  <c r="K163" i="73"/>
  <c r="K158" i="73"/>
  <c r="K108" i="73"/>
  <c r="K103" i="73"/>
  <c r="K82" i="73"/>
  <c r="K78" i="73"/>
  <c r="K62" i="73"/>
  <c r="K58" i="73"/>
  <c r="K44" i="73"/>
  <c r="K39" i="73"/>
  <c r="K23" i="73"/>
  <c r="K19" i="73"/>
  <c r="M31" i="72"/>
  <c r="M25" i="72"/>
  <c r="S32" i="71"/>
  <c r="S26" i="71"/>
  <c r="S11" i="71"/>
  <c r="K14" i="67"/>
  <c r="L13" i="66"/>
  <c r="L20" i="65"/>
  <c r="O18" i="64"/>
  <c r="O14" i="64"/>
  <c r="N72" i="63"/>
  <c r="N68" i="63"/>
  <c r="N54" i="63"/>
  <c r="N50" i="63"/>
  <c r="N36" i="63"/>
  <c r="N31" i="63"/>
  <c r="N16" i="63"/>
  <c r="N12" i="63"/>
  <c r="O234" i="62"/>
  <c r="O229" i="62"/>
  <c r="O213" i="62"/>
  <c r="O208" i="62"/>
  <c r="O228" i="62"/>
  <c r="O193" i="62"/>
  <c r="O179" i="62"/>
  <c r="O175" i="62"/>
  <c r="U67" i="61"/>
  <c r="U60" i="61"/>
  <c r="U49" i="61"/>
  <c r="U42" i="61"/>
  <c r="U31" i="61"/>
  <c r="U24" i="61"/>
  <c r="U13" i="61"/>
  <c r="R58" i="59"/>
  <c r="R46" i="59"/>
  <c r="R39" i="59"/>
  <c r="R27" i="59"/>
  <c r="R19" i="59"/>
  <c r="L53" i="58"/>
  <c r="L41" i="58"/>
  <c r="L27" i="58"/>
  <c r="L14" i="58"/>
  <c r="D23" i="88"/>
  <c r="R345" i="78"/>
  <c r="R270" i="78"/>
  <c r="R126" i="78"/>
  <c r="R72" i="78"/>
  <c r="K392" i="76"/>
  <c r="K260" i="76"/>
  <c r="K221" i="76"/>
  <c r="K211" i="76"/>
  <c r="K161" i="76"/>
  <c r="K157" i="76"/>
  <c r="K107" i="76"/>
  <c r="K103" i="76"/>
  <c r="K53" i="76"/>
  <c r="K49" i="76"/>
  <c r="K246" i="73"/>
  <c r="K242" i="73"/>
  <c r="K191" i="73"/>
  <c r="K187" i="73"/>
  <c r="K136" i="73"/>
  <c r="K132" i="73"/>
  <c r="O165" i="62"/>
  <c r="O156" i="62"/>
  <c r="O147" i="62"/>
  <c r="O138" i="62"/>
  <c r="O129" i="62"/>
  <c r="O120" i="62"/>
  <c r="O111" i="62"/>
  <c r="O101" i="62"/>
  <c r="O92" i="62"/>
  <c r="O83" i="62"/>
  <c r="O74" i="62"/>
  <c r="O65" i="62"/>
  <c r="O56" i="62"/>
  <c r="O46" i="62"/>
  <c r="O37" i="62"/>
  <c r="O28" i="62"/>
  <c r="O19" i="62"/>
  <c r="U388" i="61"/>
  <c r="U379" i="61"/>
  <c r="U370" i="61"/>
  <c r="U361" i="61"/>
  <c r="U352" i="61"/>
  <c r="U343" i="61"/>
  <c r="U334" i="61"/>
  <c r="U325" i="61"/>
  <c r="U316" i="61"/>
  <c r="U307" i="61"/>
  <c r="U298" i="61"/>
  <c r="U288" i="61"/>
  <c r="U278" i="61"/>
  <c r="U268" i="61"/>
  <c r="U259" i="61"/>
  <c r="U250" i="61"/>
  <c r="U241" i="61"/>
  <c r="U232" i="61"/>
  <c r="U223" i="61"/>
  <c r="U214" i="61"/>
  <c r="U205" i="61"/>
  <c r="U187" i="61"/>
  <c r="U177" i="61"/>
  <c r="U168" i="61"/>
  <c r="U159" i="61"/>
  <c r="U150" i="61"/>
  <c r="U141" i="61"/>
  <c r="U132" i="61"/>
  <c r="U123" i="61"/>
  <c r="U114" i="61"/>
  <c r="U105" i="61"/>
  <c r="U87" i="61"/>
  <c r="U78" i="61"/>
  <c r="U70" i="61"/>
  <c r="U52" i="61"/>
  <c r="U34" i="61"/>
  <c r="U27" i="61"/>
  <c r="R62" i="59"/>
  <c r="R42" i="59"/>
  <c r="R30" i="59"/>
  <c r="R11" i="59"/>
  <c r="L36" i="58"/>
  <c r="L26" i="58"/>
  <c r="L61" i="58"/>
  <c r="D12" i="88"/>
  <c r="L11" i="58"/>
  <c r="R10" i="78"/>
  <c r="D11" i="88"/>
  <c r="D10" i="88" l="1"/>
  <c r="Q25" i="78"/>
  <c r="R25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331]}"/>
    <s v="{[Medida].[Medida].&amp;[2]}"/>
    <s v="{[Keren].[Keren].[All]}"/>
    <s v="{[Cheshbon KM].[Hie Peilut].[Peilut 7].&amp;[Kod_Peilut_L7_10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<sst xmlns="http://schemas.openxmlformats.org/spreadsheetml/2006/main" count="11357" uniqueCount="3200">
  <si>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</si>
  <si>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</si>
  <si>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</si>
  <si>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</si>
  <si>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</si>
  <si>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</si>
  <si>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</si>
  <si>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</si>
  <si>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</si>
  <si>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</si>
  <si>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</si>
  <si>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</si>
  <si>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</si>
  <si>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</si>
  <si>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</si>
  <si>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</si>
  <si>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</si>
  <si>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</si>
  <si>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</si>
  <si>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</si>
  <si>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</si>
  <si>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</si>
  <si>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</si>
  <si>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</si>
  <si>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</si>
  <si>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</si>
  <si>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</si>
  <si>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</si>
  <si>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</si>
  <si>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</si>
  <si>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</si>
  <si>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</si>
  <si>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</si>
  <si>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</si>
  <si>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</si>
  <si>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</si>
  <si>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</si>
  <si>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</si>
  <si>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</si>
  <si>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</si>
  <si>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</si>
  <si>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</si>
  <si>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</si>
  <si>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</si>
  <si>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</si>
  <si>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</si>
  <si>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</si>
  <si>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</si>
  <si>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</si>
  <si>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</si>
  <si>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</si>
  <si>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</si>
  <si>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</si>
  <si>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</si>
  <si>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</si>
  <si>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</si>
  <si>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</si>
  <si>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</si>
  <si>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</si>
  <si>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</si>
  <si>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</si>
  <si>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</si>
  <si>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</si>
  <si>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</si>
  <si>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</si>
  <si>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</si>
  <si>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</si>
  <si>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</si>
  <si>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</si>
  <si>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</si>
  <si>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</si>
  <si>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</si>
  <si>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</si>
  <si>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</si>
  <si>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</si>
  <si>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</si>
  <si>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</si>
  <si>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</si>
  <si>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</si>
  <si>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</si>
  <si>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</si>
  <si>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</si>
  <si>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</si>
  <si>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</si>
  <si>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</si>
  <si>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</si>
  <si>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</si>
  <si>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</si>
  <si>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</si>
  <si>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</si>
  <si>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</si>
  <si>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</si>
  <si>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</si>
  <si>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</si>
  <si>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</si>
  <si>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</si>
  <si>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</si>
  <si>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</si>
  <si>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</si>
  <si>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</si>
  <si>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</si>
  <si>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</si>
  <si>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</si>
  <si>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</si>
  <si>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</si>
  <si>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</si>
  <si>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</si>
  <si>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</si>
  <si>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</si>
  <si>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</si>
  <si>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</si>
  <si>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</si>
  <si>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</si>
  <si>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</si>
  <si>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</si>
  <si>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</si>
  <si>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</si>
  <si>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</si>
  <si>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</si>
  <si>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</si>
  <si>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</si>
  <si>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</si>
  <si>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</si>
  <si>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</si>
  <si>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</si>
  <si>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</si>
  <si>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</si>
  <si>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</si>
  <si>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</si>
  <si>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</si>
  <si>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</si>
  <si>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</si>
  <si>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</si>
  <si>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</si>
  <si>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</si>
  <si>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</si>
  <si>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</si>
  <si>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</si>
  <si>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</si>
  <si>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</si>
  <si>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</si>
  <si>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</si>
  <si>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</si>
  <si>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</si>
  <si>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</si>
  <si>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</si>
  <si>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</si>
  <si>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</si>
  <si>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</si>
  <si>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</si>
  <si>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</si>
  <si>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</si>
  <si>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</si>
  <si>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</si>
  <si>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</si>
  <si>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</si>
  <si>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</si>
  <si>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</si>
  <si>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</si>
  <si>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</si>
  <si>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</si>
  <si>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</si>
  <si>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</si>
  <si>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</si>
  <si>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</si>
  <si>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</si>
  <si>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</si>
  <si>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</si>
  <si>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</si>
  <si>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</si>
  <si>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</si>
  <si>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</si>
  <si>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</si>
  <si>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</si>
  <si>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</si>
  <si>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</si>
  <si>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</si>
  <si>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</si>
  <si>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</si>
  <si>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</si>
  <si>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</si>
  <si>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</si>
  <si>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</si>
  <si>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</si>
  <si>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</si>
  <si>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</si>
  <si>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</si>
  <si>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</si>
  <si>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</si>
  <si>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</si>
  <si>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</si>
  <si>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</si>
  <si>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</si>
  <si>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</si>
  <si>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</si>
  <si>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</si>
  <si>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</si>
  <si>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</si>
  <si>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</si>
  <si>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</si>
  <si>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</si>
  <si>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</si>
  <si>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</si>
  <si>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</si>
  <si>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</si>
  <si>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</si>
  <si>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</si>
  <si>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</si>
  <si>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</si>
  <si>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</si>
  <si>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</si>
  <si>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</si>
  <si>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</si>
  <si>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</si>
  <si>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</si>
  <si>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</si>
  <si>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</si>
  <si>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</si>
  <si>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</si>
  <si>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</si>
  <si>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</si>
  <si>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</si>
  <si>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</si>
  <si>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</si>
  <si>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</si>
  <si>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</si>
  <si>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</si>
  <si>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כללי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</si>
  <si>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</si>
  <si>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</si>
  <si>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</si>
  <si>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</si>
  <si>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</si>
  <si>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</si>
  <si>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</si>
  <si>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</si>
  <si>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</si>
  <si>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</si>
  <si>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</si>
  <si>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</si>
  <si>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</si>
  <si>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</si>
  <si>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</si>
  <si>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</si>
  <si>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</si>
  <si>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</si>
  <si>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</si>
  <si>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</si>
  <si>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</si>
  <si>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</si>
  <si>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</si>
  <si>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</si>
  <si>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</si>
  <si>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</si>
  <si>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</si>
  <si>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</si>
  <si>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</si>
  <si>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</si>
  <si>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</si>
  <si>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</si>
  <si>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</si>
  <si>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</si>
  <si>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</si>
  <si>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</si>
  <si>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</si>
  <si>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</si>
  <si>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</si>
  <si>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</si>
  <si>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</si>
  <si>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</si>
  <si>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</si>
  <si>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</si>
  <si>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</si>
  <si>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</si>
  <si>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</si>
  <si>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</si>
  <si>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</si>
  <si>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</si>
  <si>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</si>
  <si>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</si>
  <si>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</si>
  <si>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</si>
  <si>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</si>
  <si>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</si>
  <si>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</si>
  <si>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</si>
  <si>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</si>
  <si>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</si>
  <si>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</si>
  <si>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</si>
  <si>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</si>
  <si>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</si>
  <si>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</si>
  <si>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</si>
  <si>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</si>
  <si>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</si>
  <si>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</si>
  <si>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</si>
  <si>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</si>
  <si>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</si>
  <si>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</si>
  <si>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</si>
  <si>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</si>
  <si>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</si>
  <si>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</si>
  <si>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</si>
  <si>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</si>
  <si>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</si>
  <si>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</si>
  <si>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</si>
  <si>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</si>
  <si>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</si>
  <si>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</si>
  <si>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</si>
  <si>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</si>
  <si>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</si>
  <si>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</si>
  <si>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</si>
  <si>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</si>
  <si>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</si>
  <si>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</si>
  <si>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</si>
  <si>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</si>
  <si>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</si>
  <si>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</si>
  <si>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</si>
  <si>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</si>
  <si>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</si>
  <si>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</si>
  <si>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</si>
  <si>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</si>
  <si>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</si>
  <si>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</si>
  <si>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</si>
  <si>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</si>
  <si>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</si>
  <si>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</si>
  <si>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</si>
  <si>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</si>
  <si>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</si>
  <si>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</si>
  <si>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</si>
  <si>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</si>
  <si>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</si>
  <si>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</si>
  <si>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</si>
  <si>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</si>
  <si>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</si>
  <si>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</si>
  <si>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</si>
  <si>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</si>
  <si>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</si>
  <si>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</si>
  <si>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</si>
  <si>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</si>
  <si>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</si>
  <si>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</si>
  <si>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</si>
  <si>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</si>
  <si>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</si>
  <si>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</si>
  <si>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</si>
  <si>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</si>
  <si>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</si>
  <si>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</si>
  <si>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</si>
  <si>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</si>
  <si>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</si>
  <si>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</si>
  <si>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</si>
  <si>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</si>
  <si>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</si>
  <si>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</si>
  <si>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</si>
  <si>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</si>
  <si>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</si>
  <si>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</si>
  <si>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</si>
  <si>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</si>
  <si>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</si>
  <si>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</si>
  <si>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</si>
  <si>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</si>
  <si>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</si>
  <si>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</si>
  <si>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</si>
  <si>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</si>
  <si>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</si>
  <si>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</si>
  <si>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</si>
  <si>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</si>
  <si>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</si>
  <si>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</si>
  <si>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</si>
  <si>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</si>
  <si>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</si>
  <si>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</si>
  <si>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</si>
  <si>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</si>
  <si>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</si>
  <si>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</si>
  <si>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</si>
  <si>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</si>
  <si>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</si>
  <si>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</si>
  <si>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</si>
  <si>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</si>
  <si>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</si>
  <si>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</si>
  <si>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</si>
  <si>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</si>
  <si>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</si>
  <si>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</si>
  <si>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</si>
  <si>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</si>
  <si>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</si>
  <si>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</si>
  <si>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</si>
  <si>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</si>
  <si>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</si>
  <si>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</si>
  <si>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</si>
  <si>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</si>
  <si>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</si>
  <si>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</si>
  <si>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</si>
  <si>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</si>
  <si>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</si>
  <si>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</si>
  <si>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</si>
  <si>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</si>
  <si>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</si>
  <si>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</si>
  <si>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</si>
  <si>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</si>
  <si>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</si>
  <si>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</si>
  <si>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</si>
  <si>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</si>
  <si>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</si>
  <si>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</si>
  <si>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</si>
  <si>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</si>
  <si>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</si>
  <si>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</si>
  <si>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</si>
  <si>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</si>
  <si>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</si>
  <si>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</si>
  <si>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</si>
  <si>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</si>
  <si>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</si>
  <si>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</si>
  <si>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</si>
  <si>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</si>
  <si>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</si>
  <si>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</si>
  <si>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</si>
  <si>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</si>
  <si>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</si>
  <si>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</si>
  <si>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</si>
  <si>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</si>
  <si>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</si>
  <si>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</si>
  <si>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</si>
  <si>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</si>
  <si>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</si>
  <si>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</si>
  <si>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</si>
  <si>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</si>
  <si>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</si>
  <si>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</si>
  <si>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</si>
  <si>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</si>
  <si>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</si>
  <si>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</si>
  <si>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</si>
  <si>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</si>
  <si>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</si>
  <si>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</si>
  <si>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</si>
  <si>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</si>
  <si>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</si>
  <si>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</si>
  <si>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</si>
  <si>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</si>
  <si>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</si>
  <si>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</si>
  <si>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</si>
  <si>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</si>
  <si>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</si>
  <si>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</si>
  <si>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</si>
  <si>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</si>
  <si>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</si>
  <si>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</si>
  <si>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</si>
  <si>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</si>
  <si>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</si>
  <si>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</si>
  <si>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</si>
  <si>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</si>
  <si>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</si>
  <si>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</si>
  <si>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</si>
  <si>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</si>
  <si>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</si>
  <si>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</si>
  <si>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</si>
  <si>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</si>
  <si>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</si>
  <si>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</si>
  <si>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</si>
  <si>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</si>
  <si>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</si>
  <si>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</si>
  <si>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</si>
  <si>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</si>
  <si>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</si>
  <si>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</si>
  <si>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</si>
  <si>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</si>
  <si>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</si>
  <si>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</si>
  <si>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</si>
  <si>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</si>
  <si>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</si>
  <si>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</si>
  <si>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</si>
  <si>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</si>
  <si>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</si>
  <si>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</si>
  <si>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</si>
  <si>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</si>
  <si>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</si>
  <si>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</si>
  <si>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</si>
  <si>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</si>
  <si>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</si>
  <si>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</si>
  <si>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</si>
  <si>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</si>
  <si>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</si>
  <si>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</si>
  <si>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</si>
  <si>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</si>
  <si>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</si>
  <si>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</si>
  <si>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</si>
  <si>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</si>
  <si>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</si>
  <si>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</si>
  <si>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</si>
  <si>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</si>
  <si>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</si>
  <si>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</si>
  <si>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</si>
  <si>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</si>
  <si>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</si>
  <si>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</si>
  <si>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</si>
  <si>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</si>
  <si>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</si>
  <si>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</si>
  <si>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</si>
  <si>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</si>
  <si>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</si>
  <si>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</si>
  <si>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</si>
  <si>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</si>
  <si>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</si>
  <si>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</si>
  <si>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</si>
  <si>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</si>
  <si>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</si>
  <si>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</si>
  <si>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</si>
  <si>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</si>
  <si>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</si>
  <si>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</si>
  <si>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</si>
  <si>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</si>
  <si>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</si>
  <si>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</si>
  <si>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</si>
  <si>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</si>
  <si>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</si>
  <si>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</si>
  <si>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</si>
  <si>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</si>
  <si>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</si>
  <si>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</si>
  <si>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</si>
  <si>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</si>
  <si>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</si>
  <si>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</si>
  <si>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</si>
  <si>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</si>
  <si>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</si>
  <si>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</si>
  <si>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</si>
  <si>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</si>
  <si>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</si>
  <si>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</si>
  <si>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</si>
  <si>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</si>
  <si>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</si>
  <si>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</si>
  <si>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</si>
  <si>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</si>
  <si>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</si>
  <si>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</si>
  <si>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</si>
  <si>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</si>
  <si>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</si>
  <si>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</si>
  <si>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</si>
  <si>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</si>
  <si>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</si>
  <si>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</si>
  <si>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</si>
  <si>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</si>
  <si>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</si>
  <si>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</si>
  <si>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</si>
  <si>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</si>
  <si>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</si>
  <si>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</si>
  <si>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</si>
  <si>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</si>
  <si>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</si>
  <si>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</si>
  <si>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</si>
  <si>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</si>
  <si>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</si>
  <si>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</si>
  <si>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</si>
  <si>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</si>
  <si>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</si>
  <si>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</si>
  <si>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</si>
  <si>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</si>
  <si>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</si>
  <si>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</si>
  <si>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</si>
  <si>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</si>
  <si>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</si>
  <si>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</si>
  <si>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</si>
  <si>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</si>
  <si>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</si>
  <si>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</si>
  <si>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</si>
  <si>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</si>
  <si>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</si>
  <si>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</si>
  <si>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</si>
  <si>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</si>
  <si>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</si>
  <si>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</si>
  <si>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</si>
  <si>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</si>
  <si>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</si>
  <si>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</si>
  <si>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</si>
  <si>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</si>
  <si>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</si>
  <si>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</si>
  <si>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</si>
  <si>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</si>
  <si>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</si>
  <si>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</si>
  <si>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</si>
  <si>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</si>
  <si>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</si>
  <si>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</si>
  <si>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</si>
  <si>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</si>
  <si>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</si>
  <si>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</si>
  <si>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</si>
  <si>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</si>
  <si>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</si>
  <si>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</si>
  <si>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</si>
  <si>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</si>
  <si>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</si>
  <si>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</si>
  <si>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</si>
  <si>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</si>
  <si>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</si>
  <si>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</si>
  <si>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</si>
  <si>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</si>
  <si>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</si>
  <si>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</si>
  <si>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</si>
  <si>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</si>
  <si>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</si>
  <si>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</si>
  <si>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</si>
  <si>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</si>
  <si>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</si>
  <si>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</si>
  <si>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</si>
  <si>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</si>
  <si>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</si>
  <si>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</si>
  <si>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</si>
  <si>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</si>
  <si>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</si>
  <si>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</si>
  <si>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</si>
  <si>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</si>
  <si>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</si>
  <si>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</si>
  <si>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</si>
  <si>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</si>
  <si>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</si>
  <si>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</si>
  <si>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</si>
  <si>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</si>
  <si>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</si>
  <si>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</si>
  <si>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</si>
  <si>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</si>
  <si>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</si>
  <si>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</si>
  <si>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</si>
  <si>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</si>
  <si>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</si>
  <si>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</si>
  <si>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</si>
  <si>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</si>
  <si>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</si>
  <si>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</si>
  <si>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</si>
  <si>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</si>
  <si>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</si>
  <si>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</si>
  <si>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</si>
  <si>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</si>
  <si>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</si>
  <si>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</si>
  <si>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</si>
  <si>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</si>
  <si>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</si>
  <si>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</si>
  <si>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</si>
  <si>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</si>
  <si>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</si>
  <si>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</si>
  <si>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</si>
  <si>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</si>
  <si>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</si>
  <si>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</si>
  <si>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</si>
  <si>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</si>
  <si>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</si>
  <si>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</si>
  <si>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</si>
  <si>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</si>
  <si>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</si>
  <si>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</si>
  <si>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</si>
  <si>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</si>
  <si>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</si>
  <si>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</si>
  <si>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</si>
  <si>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</si>
  <si>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</si>
  <si>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</si>
  <si>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</si>
  <si>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</si>
  <si>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</si>
  <si>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</si>
  <si>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</si>
  <si>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</si>
  <si>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</si>
  <si>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</si>
  <si>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</si>
  <si>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</si>
  <si>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</si>
  <si>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</si>
  <si>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</si>
  <si>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</si>
  <si>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</si>
  <si>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</si>
  <si>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</si>
  <si>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</si>
  <si>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</si>
  <si>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</si>
  <si>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</si>
  <si>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</si>
  <si>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</si>
  <si>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</si>
  <si>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</si>
  <si>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</si>
  <si>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</si>
  <si>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</si>
  <si>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</si>
  <si>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</si>
  <si>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</si>
  <si>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</si>
  <si>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</si>
  <si>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</si>
  <si>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</si>
  <si>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</si>
  <si>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</si>
  <si>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</si>
  <si>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</si>
  <si>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</si>
  <si>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</si>
  <si>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</si>
  <si>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</si>
  <si>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</si>
  <si>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</si>
  <si>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</si>
  <si>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</si>
  <si>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</si>
  <si>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</si>
  <si>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</si>
  <si>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</si>
  <si>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</si>
  <si>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</si>
  <si>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</si>
  <si>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</si>
  <si>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</si>
  <si>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</si>
  <si>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</si>
  <si>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</si>
  <si>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</si>
  <si>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</si>
  <si>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</si>
  <si>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</si>
  <si>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</si>
  <si>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</si>
  <si>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</si>
  <si>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</si>
  <si>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</si>
  <si>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</si>
  <si>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</si>
  <si>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</si>
  <si>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</si>
  <si>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</si>
  <si>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</si>
  <si>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</si>
  <si>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</si>
  <si>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</si>
  <si>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</si>
  <si>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</si>
  <si>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</si>
  <si>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</si>
  <si>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</si>
  <si>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</si>
  <si>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</si>
  <si>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</si>
  <si>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</si>
  <si>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</si>
  <si>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</si>
  <si>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</si>
  <si>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</si>
  <si>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</si>
  <si>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</si>
  <si>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</si>
  <si>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</si>
  <si>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</si>
  <si>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</si>
  <si>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</si>
  <si>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</si>
  <si>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</si>
  <si>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</si>
  <si>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</si>
  <si>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</si>
  <si>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</si>
  <si>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</si>
  <si>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</si>
  <si>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</si>
  <si>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</si>
  <si>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</si>
  <si>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</si>
  <si>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</si>
  <si>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</si>
  <si>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</si>
  <si>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</si>
  <si>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</si>
  <si>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</si>
  <si>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</si>
  <si>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</si>
  <si>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</si>
  <si>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</si>
  <si>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</si>
  <si>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</si>
  <si>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</si>
  <si>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</si>
  <si>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</si>
  <si>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</si>
  <si>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</si>
  <si>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</si>
  <si>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</si>
  <si>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</si>
  <si>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</si>
  <si>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</si>
  <si>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</si>
  <si>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</si>
  <si>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</si>
  <si>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</si>
  <si>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</si>
  <si>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</si>
  <si>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</si>
  <si>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</si>
  <si>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</si>
  <si>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</si>
  <si>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</si>
  <si>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</si>
  <si>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</si>
  <si>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</si>
  <si>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</si>
  <si>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</si>
  <si>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</si>
  <si>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</si>
  <si>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</si>
  <si>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</si>
  <si>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</si>
  <si>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</si>
  <si>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</si>
  <si>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</si>
  <si>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</si>
  <si>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</si>
  <si>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</si>
  <si>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</si>
  <si>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</si>
  <si>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</si>
  <si>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</si>
  <si>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</si>
  <si>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</si>
  <si>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</si>
  <si>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</si>
  <si>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</si>
  <si>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</si>
  <si>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</si>
  <si>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</si>
  <si>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</si>
  <si>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</si>
  <si>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</si>
  <si>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</si>
  <si>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</si>
  <si>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</si>
  <si>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</si>
  <si>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</si>
  <si>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</si>
  <si>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</si>
  <si>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</si>
  <si>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</si>
  <si>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</si>
  <si>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</si>
  <si>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</si>
  <si>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</si>
  <si>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</si>
  <si>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</si>
  <si>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</si>
  <si>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</si>
  <si>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</si>
  <si>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</si>
  <si>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</si>
  <si>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</si>
  <si>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</si>
  <si>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</si>
  <si>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</si>
  <si>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</si>
  <si>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</si>
  <si>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</si>
  <si>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</si>
  <si>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</si>
  <si>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</si>
  <si>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</si>
  <si>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</si>
  <si>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</si>
  <si>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</si>
  <si>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</si>
  <si>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</si>
  <si>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</si>
  <si>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</si>
  <si>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</si>
  <si>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</si>
  <si>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</si>
  <si>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</si>
  <si>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</si>
  <si>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</si>
  <si>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</si>
  <si>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</si>
  <si>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</si>
  <si>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</si>
  <si>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</si>
  <si>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</si>
  <si>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</si>
  <si>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</si>
  <si>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</si>
  <si>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</si>
  <si>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</si>
  <si>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</si>
  <si>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</si>
  <si>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</si>
  <si>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</si>
  <si>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</si>
  <si>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</si>
  <si>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</si>
  <si>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</si>
  <si>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</si>
  <si>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</si>
  <si>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</si>
  <si>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</si>
  <si>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</si>
  <si>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</si>
  <si>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</si>
  <si>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</si>
  <si>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</si>
  <si>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</si>
  <si>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</si>
  <si>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</si>
  <si>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</si>
  <si>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</si>
  <si>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</si>
  <si>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</si>
  <si>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</si>
  <si>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</si>
  <si>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</si>
  <si>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</si>
  <si>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</si>
  <si>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</si>
  <si>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</si>
  <si>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</si>
  <si>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</si>
  <si>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</si>
  <si>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</si>
  <si>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</si>
  <si>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</si>
  <si>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</si>
  <si>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</si>
  <si>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</si>
  <si>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</si>
  <si>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</si>
  <si>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</si>
  <si>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</si>
  <si>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</si>
  <si>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</si>
  <si>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</si>
  <si>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</si>
  <si>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</si>
  <si>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</si>
  <si>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</si>
  <si>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</si>
  <si>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</si>
  <si>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</si>
  <si>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</si>
  <si>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</si>
  <si>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</si>
  <si>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</si>
  <si>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</si>
  <si>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</si>
  <si>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</si>
  <si>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</si>
  <si>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</si>
  <si>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</si>
  <si>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</si>
  <si>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</si>
  <si>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</si>
  <si>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</si>
  <si>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</si>
  <si>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</si>
  <si>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</si>
  <si>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</si>
  <si>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</si>
  <si>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</si>
  <si>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</si>
  <si>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</si>
  <si>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</si>
  <si>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</si>
  <si>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</si>
  <si>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</si>
  <si>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</si>
  <si>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</si>
  <si>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</si>
  <si>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</si>
  <si>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</si>
  <si>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</si>
  <si>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</si>
  <si>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</si>
  <si>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</si>
  <si>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</si>
  <si>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</si>
  <si>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</si>
  <si>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</si>
  <si>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</si>
  <si>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</si>
  <si>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</si>
  <si>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</si>
  <si>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</si>
  <si>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</si>
  <si>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</si>
  <si>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</si>
  <si>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</si>
  <si>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</si>
  <si>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</si>
  <si>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</si>
  <si>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</si>
  <si>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</si>
  <si>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</si>
  <si>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</si>
  <si>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</si>
  <si>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</si>
  <si>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</si>
  <si>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</si>
  <si>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</si>
  <si>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</si>
  <si>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</si>
  <si>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</si>
  <si>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</si>
  <si>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</si>
  <si>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</si>
  <si>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</si>
  <si>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</si>
  <si>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</si>
  <si>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</si>
  <si>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</si>
  <si>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</si>
  <si>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</si>
  <si>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</si>
  <si>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</si>
  <si>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</si>
  <si>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</si>
  <si>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</si>
  <si>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</si>
  <si>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</si>
  <si>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</si>
  <si>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</si>
  <si>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</si>
  <si>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</si>
  <si>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</si>
  <si>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</si>
  <si>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</si>
  <si>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</si>
  <si>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</si>
  <si>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</si>
  <si>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</si>
  <si>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</si>
  <si>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</si>
  <si>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</si>
  <si>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</si>
  <si>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</si>
  <si>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</si>
  <si>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</si>
  <si>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</si>
  <si>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</si>
  <si>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</si>
  <si>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</si>
  <si>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</si>
  <si>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</si>
  <si>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</si>
  <si>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</si>
  <si>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</si>
  <si>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</si>
  <si>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</si>
  <si>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</si>
  <si>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</si>
  <si>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</si>
  <si>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</si>
  <si>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</si>
  <si>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</si>
  <si>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</si>
  <si>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</si>
  <si>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</si>
  <si>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</si>
  <si>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</si>
  <si>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</si>
  <si>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</si>
  <si>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</si>
  <si>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</si>
  <si>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</si>
  <si>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</si>
  <si>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</si>
  <si>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</si>
  <si>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</si>
  <si>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</si>
  <si>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</si>
  <si>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</si>
  <si>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</si>
  <si>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</si>
  <si>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</si>
  <si>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</si>
  <si>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</si>
  <si>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</si>
  <si>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</si>
  <si>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</si>
  <si>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</si>
  <si>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</si>
  <si>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</si>
  <si>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</si>
  <si>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</si>
  <si>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</si>
  <si>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</si>
  <si>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</si>
  <si>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</si>
  <si>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</si>
  <si>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</si>
  <si>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</si>
  <si>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</si>
  <si>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</si>
  <si>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</si>
  <si>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</si>
  <si>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</si>
  <si>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</si>
  <si>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</si>
  <si>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</si>
  <si>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</si>
  <si>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</si>
  <si>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</si>
  <si>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</si>
  <si>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</si>
  <si>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</si>
  <si>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</si>
  <si>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</si>
  <si>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</si>
  <si>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</si>
  <si>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</si>
  <si>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</si>
  <si>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</si>
  <si>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</si>
  <si>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</si>
  <si>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</si>
  <si>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</si>
  <si>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</si>
  <si>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</si>
  <si>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</si>
  <si>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</si>
  <si>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</si>
  <si>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</si>
  <si>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</si>
  <si>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</si>
  <si>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</si>
  <si>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</si>
  <si>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</si>
  <si>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</si>
  <si>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</si>
  <si>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</si>
  <si>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</si>
  <si>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</si>
  <si>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</si>
  <si>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</si>
  <si>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</si>
  <si>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</si>
  <si>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</si>
  <si>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</si>
  <si>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</si>
  <si>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</si>
  <si>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</si>
  <si>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</si>
  <si>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</si>
  <si>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</si>
  <si>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</si>
  <si>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</si>
  <si>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</si>
  <si>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</si>
  <si>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</si>
  <si>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</si>
  <si>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</si>
  <si>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</si>
  <si>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</si>
  <si>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</si>
  <si>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</si>
  <si>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</si>
  <si>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</si>
  <si>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</si>
  <si>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</si>
  <si>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</si>
  <si>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</si>
  <si>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</si>
  <si>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</si>
  <si>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</si>
  <si>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</si>
  <si>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</si>
  <si>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</si>
  <si>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</si>
  <si>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</si>
  <si>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</si>
  <si>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</si>
  <si>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</si>
  <si>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</si>
  <si>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</si>
  <si>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</si>
  <si>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</si>
  <si>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</si>
  <si>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</si>
  <si>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</si>
  <si>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</si>
  <si>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</si>
  <si>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</si>
  <si>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</si>
  <si>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</si>
  <si>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</si>
  <si>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</si>
  <si>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</si>
  <si>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</si>
  <si>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</si>
  <si>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</si>
  <si>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</si>
  <si>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</si>
  <si>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</si>
  <si>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</si>
  <si>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</si>
  <si>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</si>
  <si>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</si>
  <si>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</si>
  <si>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</si>
  <si>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</si>
  <si>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</si>
  <si>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</si>
  <si>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</si>
  <si>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</si>
  <si>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</si>
  <si>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</si>
  <si>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</si>
  <si>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</si>
  <si>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</si>
  <si>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</si>
  <si>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</si>
  <si>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</si>
  <si>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</si>
  <si>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</si>
  <si>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</si>
  <si>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</si>
  <si>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</si>
  <si>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</si>
  <si>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</si>
  <si>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</si>
  <si>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</si>
  <si>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</si>
  <si>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</si>
  <si>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</si>
  <si>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</si>
  <si>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</si>
  <si>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</si>
  <si>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</si>
  <si>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</si>
  <si>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</si>
  <si>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</si>
  <si>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</si>
  <si>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</si>
  <si>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</si>
  <si>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</si>
  <si>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</si>
  <si>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</si>
  <si>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</si>
  <si>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</si>
  <si>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</si>
  <si>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</si>
  <si>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</si>
  <si>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</si>
  <si>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</si>
  <si>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</si>
  <si>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</si>
  <si>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</si>
  <si>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</si>
  <si>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</si>
  <si>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</si>
  <si>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</si>
  <si>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</si>
  <si>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</si>
  <si>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</si>
  <si>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</si>
  <si>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</si>
  <si>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</si>
  <si>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</si>
  <si>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</si>
  <si>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</si>
  <si>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</si>
  <si>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</si>
  <si>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</si>
  <si>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</si>
  <si>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</si>
  <si>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</si>
  <si>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</si>
  <si>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</si>
  <si>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</si>
  <si>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</si>
  <si>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</si>
  <si>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</si>
  <si>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</si>
  <si>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</si>
  <si>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</si>
  <si>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</si>
  <si>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</si>
  <si>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</si>
  <si>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</si>
  <si>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</si>
  <si>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</si>
  <si>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</si>
  <si>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</si>
  <si>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</si>
  <si>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</si>
  <si>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</si>
  <si>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</si>
  <si>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</si>
  <si>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</si>
  <si>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</si>
  <si>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</si>
  <si>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</si>
  <si>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</si>
  <si>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</si>
  <si>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</si>
  <si>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</si>
  <si>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</si>
  <si>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</si>
  <si>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</si>
  <si>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</si>
  <si>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</si>
  <si>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</si>
  <si>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</si>
  <si>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</si>
  <si>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</si>
  <si>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</si>
  <si>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</si>
  <si>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</si>
  <si>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</si>
  <si>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</si>
  <si>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</si>
  <si>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</si>
  <si>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</si>
  <si>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</si>
  <si>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</si>
  <si>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</si>
  <si>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</si>
  <si>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</si>
  <si>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</si>
  <si>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</si>
  <si>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</si>
  <si>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</si>
  <si>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</si>
  <si>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</si>
  <si>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</si>
  <si>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</si>
  <si>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</si>
  <si>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</si>
  <si>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</si>
  <si>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</si>
  <si>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</si>
  <si>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</si>
  <si>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</si>
  <si>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</si>
  <si>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</si>
  <si>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</si>
  <si>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</si>
  <si>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</si>
  <si>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</si>
  <si>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</si>
  <si>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</si>
  <si>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</si>
  <si>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</si>
  <si>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</si>
  <si>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</si>
  <si>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</si>
  <si>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</si>
  <si>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</si>
  <si>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</si>
  <si>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</si>
  <si>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</si>
  <si>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</si>
  <si>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</si>
  <si>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</si>
  <si>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</si>
  <si>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</si>
  <si>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</si>
  <si>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</si>
  <si>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</si>
  <si>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</si>
  <si>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</si>
  <si>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</si>
  <si>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</si>
  <si>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</si>
  <si>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</si>
  <si>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</si>
  <si>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</si>
  <si>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</si>
  <si>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</si>
  <si>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</si>
  <si>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</si>
  <si>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</si>
  <si>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</si>
  <si>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</si>
  <si>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</si>
  <si>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</si>
  <si>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</si>
  <si>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</si>
  <si>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</si>
  <si>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</si>
  <si>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</si>
  <si>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</si>
  <si>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</si>
  <si>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</si>
  <si>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</si>
  <si>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</si>
  <si>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</si>
  <si>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</si>
  <si>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</si>
  <si>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</si>
  <si>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</si>
  <si>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</si>
  <si>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</si>
  <si>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</si>
  <si>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</si>
  <si>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</si>
  <si>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</si>
  <si>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</si>
  <si>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</si>
  <si>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</si>
  <si>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</si>
  <si>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</si>
  <si>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</si>
  <si>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</si>
  <si>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</si>
  <si>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</si>
  <si>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</si>
  <si>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</si>
  <si>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</si>
  <si>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</si>
  <si>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</si>
  <si>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</si>
  <si>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</si>
  <si>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</si>
  <si>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</si>
  <si>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</si>
  <si>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</si>
  <si>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</si>
  <si>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</si>
  <si>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</si>
  <si>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</si>
  <si>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</si>
  <si>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</si>
  <si>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</si>
  <si>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</si>
  <si>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</si>
  <si>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</si>
  <si>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</si>
  <si>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</si>
  <si>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</si>
  <si>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</si>
  <si>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</si>
  <si>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</si>
  <si>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</si>
  <si>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</si>
  <si>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</si>
  <si>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</si>
  <si>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</si>
  <si>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</si>
  <si>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</si>
  <si>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</si>
  <si>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</si>
  <si>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</si>
  <si>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</si>
  <si>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</si>
  <si>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</si>
  <si>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</si>
  <si>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</si>
  <si>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</si>
  <si>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</si>
  <si>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</si>
  <si>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</si>
  <si>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</si>
  <si>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</si>
  <si>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</si>
  <si>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</si>
  <si>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</si>
  <si>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</si>
  <si>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</si>
  <si>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</si>
  <si>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</si>
  <si>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</si>
  <si>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</si>
  <si>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</si>
  <si>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</si>
  <si>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</si>
  <si>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</si>
  <si>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</si>
  <si>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</si>
  <si>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</si>
  <si>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</si>
  <si>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</si>
  <si>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</si>
  <si>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</si>
  <si>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</si>
  <si>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</si>
  <si>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</si>
  <si>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</si>
  <si>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</si>
  <si>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</si>
  <si>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</si>
  <si>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</si>
  <si>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</si>
  <si>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</si>
  <si>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</si>
  <si>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</si>
  <si>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</si>
  <si>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</si>
  <si>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</si>
  <si>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</si>
  <si>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</si>
  <si>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</si>
  <si>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</si>
  <si>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</si>
  <si>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</si>
  <si>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</si>
  <si>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</si>
  <si>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</si>
  <si>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</si>
  <si>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</si>
  <si>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</si>
  <si>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</si>
  <si>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</si>
  <si>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</si>
  <si>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</si>
  <si>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</si>
  <si>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</si>
  <si>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</si>
  <si>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</si>
  <si>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</si>
  <si>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</si>
  <si>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</si>
  <si>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</si>
  <si>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</si>
  <si>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</si>
  <si>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</si>
  <si>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</si>
  <si>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</si>
  <si>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</si>
  <si>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</si>
  <si>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</si>
  <si>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</si>
  <si>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</si>
  <si>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</si>
  <si>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</si>
  <si>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</si>
  <si>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</si>
  <si>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</si>
  <si>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</si>
  <si>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</si>
  <si>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</si>
  <si>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</si>
  <si>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</si>
  <si>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</si>
  <si>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</si>
  <si>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</si>
  <si>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</si>
  <si>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</si>
  <si>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</si>
  <si>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</si>
  <si>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</si>
  <si>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</si>
  <si>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</si>
  <si>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</si>
  <si>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</si>
  <si>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</si>
  <si>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</si>
  <si>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</si>
  <si>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</si>
  <si>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</si>
  <si>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</si>
  <si>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</si>
  <si>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</si>
  <si>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</si>
  <si>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</si>
  <si>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</si>
  <si>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</si>
  <si>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</si>
  <si>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</si>
  <si>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</si>
  <si>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</si>
  <si>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</si>
  <si>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</si>
  <si>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</si>
  <si>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</si>
  <si>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</si>
  <si>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</si>
  <si>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</si>
  <si>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</si>
  <si>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</si>
  <si>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</si>
  <si>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</si>
  <si>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</si>
  <si>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</si>
  <si>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</si>
  <si>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</si>
  <si>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</si>
  <si>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</si>
  <si>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</si>
  <si>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</si>
  <si>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</si>
  <si>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</si>
  <si>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</si>
  <si>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</si>
  <si>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</si>
  <si>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</si>
  <si>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</si>
  <si>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</si>
  <si>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</si>
  <si>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</si>
  <si>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</si>
  <si>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</si>
  <si>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</si>
  <si>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</si>
  <si>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</si>
  <si>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</si>
  <si>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</si>
  <si>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</si>
  <si>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</si>
  <si>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</si>
  <si>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</si>
  <si>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</si>
  <si>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</si>
  <si>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</si>
  <si>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</si>
  <si>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</si>
  <si>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</si>
  <si>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</si>
  <si>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</si>
  <si>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</si>
  <si>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</si>
  <si>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</si>
  <si>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</si>
  <si>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</si>
  <si>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</si>
  <si>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</si>
  <si>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</si>
  <si>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</si>
  <si>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</si>
  <si>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</si>
  <si>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</si>
  <si>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</si>
  <si>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</si>
  <si>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</si>
  <si>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</si>
  <si>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</si>
  <si>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</si>
  <si>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</si>
  <si>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</si>
  <si>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</si>
  <si>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</si>
  <si>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</si>
  <si>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</si>
  <si>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</si>
  <si>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</si>
  <si>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</si>
  <si>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</si>
  <si>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</si>
  <si>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</si>
  <si>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</si>
  <si>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</si>
  <si>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</si>
  <si>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</si>
  <si>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</si>
  <si>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</si>
  <si>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</si>
  <si>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</si>
  <si>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</si>
  <si>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</si>
  <si>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</si>
  <si>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</si>
  <si>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</si>
  <si>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</si>
  <si>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</si>
  <si>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</si>
  <si>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</si>
  <si>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</si>
  <si>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</si>
  <si>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</si>
  <si>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</si>
  <si>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</si>
  <si>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</si>
  <si>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</si>
  <si>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</si>
  <si>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</si>
  <si>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511779639</t>
  </si>
  <si>
    <t>Cynerio Israel Ltd</t>
  </si>
  <si>
    <t>515746212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</si>
  <si>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</si>
  <si>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</si>
  <si>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</si>
  <si>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</si>
  <si>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</si>
  <si>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</si>
  <si>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</si>
  <si>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</si>
  <si>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</si>
  <si>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</si>
  <si>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</si>
  <si>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</si>
  <si>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</si>
  <si>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</si>
  <si>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</si>
  <si>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</si>
  <si>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</si>
  <si>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</si>
  <si>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</si>
  <si>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</si>
  <si>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</si>
  <si>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</si>
  <si>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</si>
  <si>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</si>
  <si>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אלון דלק מניה לא סחירה</t>
  </si>
  <si>
    <t>ORDH</t>
  </si>
  <si>
    <t>SALEM מניה לא סחירה</t>
  </si>
  <si>
    <t>SPVNI 2 Next 2021 LP</t>
  </si>
  <si>
    <t>Sunbit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</si>
  <si>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</si>
  <si>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</si>
  <si>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</si>
  <si>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</si>
  <si>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</si>
  <si>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</si>
  <si>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</si>
  <si>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Orbimed Israel Partners II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</si>
  <si>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</si>
  <si>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</si>
  <si>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</si>
  <si>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</si>
  <si>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</si>
  <si>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ריאליטי קרן השקעות בנדל"ן IV</t>
  </si>
  <si>
    <t>Cynet Security LTD (ISR)</t>
  </si>
  <si>
    <t>FIMI Israel Opportunity VII</t>
  </si>
  <si>
    <t>Fortissimo Capital Fund V L.P.</t>
  </si>
  <si>
    <t>Greenfield Partners II L.P</t>
  </si>
  <si>
    <t>Kedma Capital III</t>
  </si>
  <si>
    <t>MA Movilim Renewable Energies L.P*</t>
  </si>
  <si>
    <t>Noy 4 Infrastructure and energy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</si>
  <si>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</si>
  <si>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</si>
  <si>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</si>
  <si>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</si>
  <si>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</si>
  <si>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</si>
  <si>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</si>
  <si>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</si>
  <si>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</si>
  <si>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</si>
  <si>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</si>
  <si>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</si>
  <si>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</si>
  <si>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</si>
  <si>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</si>
  <si>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</si>
  <si>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</si>
  <si>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</si>
  <si>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</si>
  <si>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</si>
  <si>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</si>
  <si>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</si>
  <si>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</si>
  <si>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</si>
  <si>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</si>
  <si>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</si>
  <si>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</si>
  <si>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</si>
  <si>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</si>
  <si>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</si>
  <si>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</si>
  <si>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</si>
  <si>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</si>
  <si>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</si>
  <si>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</si>
  <si>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</si>
  <si>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</si>
  <si>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</si>
  <si>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</si>
  <si>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</si>
  <si>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</si>
  <si>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</si>
  <si>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</si>
  <si>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</si>
  <si>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</si>
  <si>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</si>
  <si>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</si>
  <si>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</si>
  <si>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</si>
  <si>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</si>
  <si>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</si>
  <si>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</si>
  <si>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</si>
  <si>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</si>
  <si>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</si>
  <si>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</si>
  <si>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</si>
  <si>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</si>
  <si>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</si>
  <si>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</si>
  <si>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</si>
  <si>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</si>
  <si>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</si>
  <si>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</si>
  <si>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</si>
  <si>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</si>
  <si>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</si>
  <si>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</si>
  <si>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</si>
  <si>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</si>
  <si>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</si>
  <si>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</si>
  <si>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</si>
  <si>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</si>
  <si>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</si>
  <si>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</si>
  <si>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</si>
  <si>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</si>
  <si>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</si>
  <si>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</si>
  <si>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</si>
  <si>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</si>
  <si>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</si>
  <si>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</si>
  <si>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</si>
  <si>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</si>
  <si>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</si>
  <si>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</si>
  <si>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</si>
  <si>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</si>
  <si>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</si>
  <si>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</si>
  <si>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</si>
  <si>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</si>
  <si>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</si>
  <si>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</si>
  <si>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</si>
  <si>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</si>
  <si>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</si>
  <si>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</si>
  <si>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</si>
  <si>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</si>
  <si>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</si>
  <si>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</si>
  <si>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</si>
  <si>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</si>
  <si>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</si>
  <si>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</si>
  <si>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</si>
  <si>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</si>
  <si>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</si>
  <si>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</si>
  <si>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</si>
  <si>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</si>
  <si>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</si>
  <si>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</si>
  <si>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</si>
  <si>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</si>
  <si>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</si>
  <si>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</si>
  <si>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</si>
  <si>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</si>
  <si>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</si>
  <si>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</si>
  <si>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</si>
  <si>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</si>
  <si>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</si>
  <si>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</si>
  <si>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</si>
  <si>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</si>
  <si>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</si>
  <si>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</si>
  <si>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</si>
  <si>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</si>
  <si>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</si>
  <si>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</si>
  <si>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</si>
  <si>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</si>
  <si>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</si>
  <si>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</si>
  <si>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</si>
  <si>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</si>
  <si>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</si>
  <si>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</si>
  <si>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</si>
  <si>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</si>
  <si>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</si>
  <si>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</si>
  <si>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</si>
  <si>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</si>
  <si>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</si>
  <si>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</si>
  <si>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</si>
  <si>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MIE III Co Investment Fund II S.L.P</t>
  </si>
  <si>
    <t>Minute Media Inc.</t>
  </si>
  <si>
    <t>Mirasol Co Invest Fund L.P</t>
  </si>
  <si>
    <t>MORE B 1</t>
  </si>
  <si>
    <t>MTDL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</si>
  <si>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</si>
  <si>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</si>
  <si>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</si>
  <si>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</si>
  <si>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</si>
  <si>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</si>
  <si>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</si>
  <si>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</si>
  <si>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</si>
  <si>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</si>
  <si>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</si>
  <si>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</si>
  <si>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</si>
  <si>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</si>
  <si>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</si>
  <si>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</si>
  <si>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</si>
  <si>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</si>
  <si>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</si>
  <si>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</si>
  <si>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</si>
  <si>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</si>
  <si>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</si>
  <si>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</si>
  <si>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</si>
  <si>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</si>
  <si>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SLF1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</si>
  <si>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</si>
  <si>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</si>
  <si>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</si>
  <si>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</si>
  <si>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</si>
  <si>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</si>
  <si>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</si>
  <si>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</si>
  <si>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</si>
  <si>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</si>
  <si>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</si>
  <si>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</si>
  <si>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Europe VI SCSp</t>
  </si>
  <si>
    <t>U.S. Anesthesia Partners Holdings, Inc.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</si>
  <si>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</si>
  <si>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</si>
  <si>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</si>
  <si>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</si>
  <si>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</si>
  <si>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</si>
  <si>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</si>
  <si>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</si>
  <si>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</si>
  <si>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</si>
  <si>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</si>
  <si>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</si>
  <si>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</si>
  <si>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</si>
  <si>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</si>
  <si>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</si>
  <si>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</si>
  <si>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</si>
  <si>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</si>
  <si>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</si>
  <si>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</si>
  <si>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</si>
  <si>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</si>
  <si>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</si>
  <si>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</si>
  <si>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</si>
  <si>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</si>
  <si>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</si>
  <si>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</si>
  <si>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</si>
  <si>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</si>
  <si>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</si>
  <si>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</si>
  <si>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</si>
  <si>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</si>
  <si>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</si>
  <si>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</si>
  <si>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</si>
  <si>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</si>
  <si>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</si>
  <si>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10003902</t>
  </si>
  <si>
    <t>+ILS/-USD 3.3601 06-06-23 (11) -559</t>
  </si>
  <si>
    <t>10000704</t>
  </si>
  <si>
    <t>10002881</t>
  </si>
  <si>
    <t>+ILS/-USD 3.362 06-06-23 (20) -568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</si>
  <si>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</si>
  <si>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</si>
  <si>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</si>
  <si>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</si>
  <si>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</si>
  <si>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</si>
  <si>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</si>
  <si>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</si>
  <si>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</si>
  <si>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</si>
  <si>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</si>
  <si>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</si>
  <si>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10003920</t>
  </si>
  <si>
    <t>+ILS/-USD 3.3453 25-05-23 (20) -397</t>
  </si>
  <si>
    <t>10000787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</si>
  <si>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</si>
  <si>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</si>
  <si>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</si>
  <si>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</si>
  <si>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</si>
  <si>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</si>
  <si>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</si>
  <si>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</si>
  <si>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10003115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</si>
  <si>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</si>
  <si>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</si>
  <si>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</si>
  <si>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</si>
  <si>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</si>
  <si>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</si>
  <si>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</si>
  <si>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</si>
  <si>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</si>
  <si>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</si>
  <si>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</si>
  <si>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</si>
  <si>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</si>
  <si>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</si>
  <si>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</si>
  <si>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</si>
  <si>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</si>
  <si>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10003938</t>
  </si>
  <si>
    <t>10000763</t>
  </si>
  <si>
    <t>+ILS/-USD 3.3801 23-05-23 (98) -499</t>
  </si>
  <si>
    <t>10003145</t>
  </si>
  <si>
    <t>+ILS/-USD 3.3895 18-05-23 (10) -355</t>
  </si>
  <si>
    <t>10003959</t>
  </si>
  <si>
    <t>+ILS/-USD 3.3906 31-05-23 (10) -424</t>
  </si>
  <si>
    <t>10003201</t>
  </si>
  <si>
    <t>+ILS/-USD 3.3913 16-05-23 (10) -527</t>
  </si>
  <si>
    <t>10003118</t>
  </si>
  <si>
    <t>+ILS/-USD 3.393 07-06-23 (12) -445</t>
  </si>
  <si>
    <t>10003194</t>
  </si>
  <si>
    <t>+ILS/-USD 3.3936 31-05-23 (11) -424</t>
  </si>
  <si>
    <t>10003203</t>
  </si>
  <si>
    <t>10000640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</si>
  <si>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</si>
  <si>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</si>
  <si>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</si>
  <si>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</si>
  <si>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</si>
  <si>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</si>
  <si>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</si>
  <si>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</si>
  <si>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</si>
  <si>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</si>
  <si>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</si>
  <si>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</si>
  <si>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</si>
  <si>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</si>
  <si>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</si>
  <si>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3.3982 18-05-23 (10) -378</t>
  </si>
  <si>
    <t>10003950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</si>
  <si>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</si>
  <si>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</si>
  <si>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</si>
  <si>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</si>
  <si>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</si>
  <si>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</si>
  <si>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</si>
  <si>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</si>
  <si>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</si>
  <si>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</si>
  <si>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</si>
  <si>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</si>
  <si>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18-05-23 (10) -565</t>
  </si>
  <si>
    <t>10003942</t>
  </si>
  <si>
    <t>+ILS/-USD 3.4215 24-04-23 (20) -500</t>
  </si>
  <si>
    <t>10003125</t>
  </si>
  <si>
    <t>+ILS/-USD 3.423 17-05-23 (10) -550</t>
  </si>
  <si>
    <t>10000769</t>
  </si>
  <si>
    <t>10000106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</si>
  <si>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</si>
  <si>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</si>
  <si>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</si>
  <si>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</si>
  <si>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</si>
  <si>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</si>
  <si>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</si>
  <si>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</si>
  <si>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</si>
  <si>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</si>
  <si>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</si>
  <si>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</si>
  <si>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</si>
  <si>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</si>
  <si>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</si>
  <si>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</si>
  <si>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</si>
  <si>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</si>
  <si>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</si>
  <si>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</si>
  <si>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</si>
  <si>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</si>
  <si>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</si>
  <si>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</si>
  <si>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</si>
  <si>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</si>
  <si>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</si>
  <si>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</si>
  <si>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</si>
  <si>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</si>
  <si>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</si>
  <si>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</si>
  <si>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</si>
  <si>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</si>
  <si>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</si>
  <si>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</si>
  <si>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</si>
  <si>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</si>
  <si>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</si>
  <si>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</si>
  <si>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</si>
  <si>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</si>
  <si>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3.49 19-04-23 (11) -571</t>
  </si>
  <si>
    <t>10003016</t>
  </si>
  <si>
    <t>10000617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</si>
  <si>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</si>
  <si>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</si>
  <si>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</si>
  <si>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</si>
  <si>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</si>
  <si>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</si>
  <si>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</si>
  <si>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</si>
  <si>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</si>
  <si>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</si>
  <si>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</si>
  <si>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</si>
  <si>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</si>
  <si>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</si>
  <si>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</si>
  <si>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</si>
  <si>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</si>
  <si>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+USD/-ILS 3.446 18-05-23 (10) -325</t>
  </si>
  <si>
    <t>10003961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</si>
  <si>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</si>
  <si>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</si>
  <si>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</si>
  <si>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</si>
  <si>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</si>
  <si>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</si>
  <si>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</si>
  <si>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</si>
  <si>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</si>
  <si>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</si>
  <si>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</si>
  <si>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</si>
  <si>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</si>
  <si>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</si>
  <si>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</si>
  <si>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</si>
  <si>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</si>
  <si>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</si>
  <si>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</si>
  <si>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</si>
  <si>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</si>
  <si>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</si>
  <si>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</si>
  <si>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</si>
  <si>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</si>
  <si>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</si>
  <si>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</si>
  <si>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</si>
  <si>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</si>
  <si>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10003324</t>
  </si>
  <si>
    <t>10003971</t>
  </si>
  <si>
    <t>+ILS/-USD 3.3673 03-04-23 (10) -102</t>
  </si>
  <si>
    <t>10000827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</si>
  <si>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</si>
  <si>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</si>
  <si>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</si>
  <si>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</si>
  <si>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</si>
  <si>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</si>
  <si>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</si>
  <si>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</si>
  <si>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</si>
  <si>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</si>
  <si>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</si>
  <si>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</si>
  <si>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</si>
  <si>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</si>
  <si>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</si>
  <si>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</si>
  <si>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</si>
  <si>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</si>
  <si>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</si>
  <si>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</si>
  <si>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</si>
  <si>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</si>
  <si>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</si>
  <si>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</si>
  <si>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</si>
  <si>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</si>
  <si>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</si>
  <si>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</si>
  <si>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</si>
  <si>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</si>
  <si>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</si>
  <si>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</si>
  <si>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</si>
  <si>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</si>
  <si>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</si>
  <si>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</si>
  <si>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</si>
  <si>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</si>
  <si>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</si>
  <si>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</si>
  <si>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</si>
  <si>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</si>
  <si>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</si>
  <si>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</si>
  <si>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</si>
  <si>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</si>
  <si>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</si>
  <si>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</si>
  <si>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</si>
  <si>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</si>
  <si>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</si>
  <si>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</si>
  <si>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</si>
  <si>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</si>
  <si>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10003975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</si>
  <si>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</si>
  <si>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</si>
  <si>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</si>
  <si>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</si>
  <si>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</si>
  <si>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</si>
  <si>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</si>
  <si>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</si>
  <si>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</si>
  <si>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</si>
  <si>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</si>
  <si>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</si>
  <si>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</si>
  <si>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10003990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</si>
  <si>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</si>
  <si>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</si>
  <si>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</si>
  <si>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</si>
  <si>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</si>
  <si>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</si>
  <si>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</si>
  <si>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</si>
  <si>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</si>
  <si>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3.4938 18-05-23 (10) -292</t>
  </si>
  <si>
    <t>10003966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</si>
  <si>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</si>
  <si>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</si>
  <si>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</si>
  <si>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</si>
  <si>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</si>
  <si>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</si>
  <si>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</si>
  <si>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</si>
  <si>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</si>
  <si>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</si>
  <si>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</si>
  <si>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</si>
  <si>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10004019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</si>
  <si>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</si>
  <si>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</si>
  <si>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</si>
  <si>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</si>
  <si>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</si>
  <si>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</si>
  <si>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</si>
  <si>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</si>
  <si>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</si>
  <si>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</si>
  <si>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</si>
  <si>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</si>
  <si>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10004017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</si>
  <si>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</si>
  <si>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</si>
  <si>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</si>
  <si>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</si>
  <si>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</si>
  <si>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</si>
  <si>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</si>
  <si>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</si>
  <si>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</si>
  <si>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</si>
  <si>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</si>
  <si>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</si>
  <si>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</si>
  <si>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</si>
  <si>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</si>
  <si>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</si>
  <si>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</si>
  <si>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</si>
  <si>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</si>
  <si>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</si>
  <si>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</si>
  <si>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</si>
  <si>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</si>
  <si>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</si>
  <si>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</si>
  <si>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</si>
  <si>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</si>
  <si>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</si>
  <si>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</si>
  <si>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</si>
  <si>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</si>
  <si>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</si>
  <si>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</si>
  <si>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</si>
  <si>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</si>
  <si>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</si>
  <si>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</si>
  <si>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</si>
  <si>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10004000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</si>
  <si>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</si>
  <si>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</si>
  <si>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</si>
  <si>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</si>
  <si>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</si>
  <si>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</si>
  <si>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</si>
  <si>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</si>
  <si>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</si>
  <si>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</si>
  <si>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</si>
  <si>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</si>
  <si>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</si>
  <si>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</si>
  <si>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</si>
  <si>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</si>
  <si>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</si>
  <si>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</si>
  <si>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</si>
  <si>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</si>
  <si>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</si>
  <si>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</si>
  <si>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3.606 06-09-23 (12) -340</t>
  </si>
  <si>
    <t>10004008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</si>
  <si>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</si>
  <si>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</si>
  <si>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</si>
  <si>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</si>
  <si>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</si>
  <si>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</si>
  <si>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</si>
  <si>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</si>
  <si>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</si>
  <si>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</si>
  <si>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</si>
  <si>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</si>
  <si>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</si>
  <si>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</si>
  <si>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</si>
  <si>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</si>
  <si>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</si>
  <si>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</si>
  <si>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</si>
  <si>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</si>
  <si>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</si>
  <si>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</si>
  <si>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</si>
  <si>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</si>
  <si>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</si>
  <si>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</si>
  <si>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</si>
  <si>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10004015</t>
  </si>
  <si>
    <t>+ILS/-USD 3.625 07-11-23 (12) -463</t>
  </si>
  <si>
    <t>10003506</t>
  </si>
  <si>
    <t>10003996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</si>
  <si>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</si>
  <si>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</si>
  <si>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</si>
  <si>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</si>
  <si>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</si>
  <si>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</si>
  <si>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</si>
  <si>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</si>
  <si>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</si>
  <si>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</si>
  <si>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</si>
  <si>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</si>
  <si>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3.3331 18-05-23 (10) -164</t>
  </si>
  <si>
    <t>10003973</t>
  </si>
  <si>
    <t>+USD/-ILS 3.363 18-05-23 (10) -170</t>
  </si>
  <si>
    <t>10003972</t>
  </si>
  <si>
    <t>+USD/-ILS 3.37 18-05-23 (10) -185</t>
  </si>
  <si>
    <t>10003968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</si>
  <si>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</si>
  <si>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</si>
  <si>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</si>
  <si>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</si>
  <si>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</si>
  <si>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</si>
  <si>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3.544 18-05-23 (10) -115</t>
  </si>
  <si>
    <t>10003992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</si>
  <si>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</si>
  <si>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</si>
  <si>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</si>
  <si>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</si>
  <si>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</si>
  <si>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</si>
  <si>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</si>
  <si>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</si>
  <si>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</si>
  <si>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</si>
  <si>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</si>
  <si>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</si>
  <si>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3.6039 18-05-23 (10) -116</t>
  </si>
  <si>
    <t>10004004</t>
  </si>
  <si>
    <t>+USD/-ILS 3.614 04-04-23 (10) -20</t>
  </si>
  <si>
    <t>10000701</t>
  </si>
  <si>
    <t>+USD/-ILS 3.6142 17-05-23 (10) -133</t>
  </si>
  <si>
    <t>10000113</t>
  </si>
  <si>
    <t>+USD/-ILS 3.6159 18-05-23 (10) -116</t>
  </si>
  <si>
    <t>10004005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</si>
  <si>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</si>
  <si>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</si>
  <si>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</si>
  <si>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</si>
  <si>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</si>
  <si>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</si>
  <si>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</si>
  <si>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</si>
  <si>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</si>
  <si>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</si>
  <si>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</si>
  <si>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</si>
  <si>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</si>
  <si>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</si>
  <si>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</si>
  <si>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</si>
  <si>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</si>
  <si>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</si>
  <si>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</si>
  <si>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</si>
  <si>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</si>
  <si>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</si>
  <si>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+USD/-EUR 1.00485 27-04-23 (12) +158.5</t>
  </si>
  <si>
    <t>10002901</t>
  </si>
  <si>
    <t>+USD/-EUR 1.0053 27-04-23 (10) +159</t>
  </si>
  <si>
    <t>10003907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</si>
  <si>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</si>
  <si>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</si>
  <si>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</si>
  <si>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</si>
  <si>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</si>
  <si>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</si>
  <si>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</si>
  <si>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</si>
  <si>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</si>
  <si>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</si>
  <si>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</si>
  <si>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</si>
  <si>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</si>
  <si>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10003873</t>
  </si>
  <si>
    <t>+USD/-EUR 1.03077 05-04-23 (12) +207.7</t>
  </si>
  <si>
    <t>10003875</t>
  </si>
  <si>
    <t>+USD/-EUR 1.0346 17-04-23 (20) +204</t>
  </si>
  <si>
    <t>+USD/-EUR 1.0349 17-04-23 (10) +204</t>
  </si>
  <si>
    <t>10002800</t>
  </si>
  <si>
    <t>10003885</t>
  </si>
  <si>
    <t>+USD/-EUR 1.0354 17-04-23 (12) +204</t>
  </si>
  <si>
    <t>10002802</t>
  </si>
  <si>
    <t>+USD/-EUR 1.0512 05-04-23 (11) +187</t>
  </si>
  <si>
    <t>10002847</t>
  </si>
  <si>
    <t>+USD/-GBP 1.21817 18-04-23 (12) +76.7</t>
  </si>
  <si>
    <t>10002835</t>
  </si>
  <si>
    <t>10003891</t>
  </si>
  <si>
    <t>+USD/-GBP 1.21942 18-04-23 (10) +76.2</t>
  </si>
  <si>
    <t>10003889</t>
  </si>
  <si>
    <t>10002833</t>
  </si>
  <si>
    <t>+EUR/-USD 1.05385 05-04-23 (10) +98.5</t>
  </si>
  <si>
    <t>10003169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</si>
  <si>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</si>
  <si>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</si>
  <si>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</si>
  <si>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</si>
  <si>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</si>
  <si>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</si>
  <si>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</si>
  <si>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</si>
  <si>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</si>
  <si>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</si>
  <si>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</si>
  <si>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</si>
  <si>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1.05098 05-04-23 (12) +112.8</t>
  </si>
  <si>
    <t>10003940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</si>
  <si>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</si>
  <si>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</si>
  <si>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</si>
  <si>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</si>
  <si>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</si>
  <si>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</si>
  <si>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</si>
  <si>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</si>
  <si>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</si>
  <si>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</si>
  <si>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</si>
  <si>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</si>
  <si>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</si>
  <si>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</si>
  <si>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</si>
  <si>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</si>
  <si>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</si>
  <si>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1.06972 05-06-23 (12) +131.2</t>
  </si>
  <si>
    <t>10003955</t>
  </si>
  <si>
    <t>+USD/-EUR 1.07013 05-06-23 (20) +131.3</t>
  </si>
  <si>
    <t>10003213</t>
  </si>
  <si>
    <t>+USD/-EUR 1.0754 05-06-23 (10) +130</t>
  </si>
  <si>
    <t>10003226</t>
  </si>
  <si>
    <t>+USD/-GBP 1.198 22-05-23 (10) +55</t>
  </si>
  <si>
    <t>10003132</t>
  </si>
  <si>
    <t>+USD/-GBP 1.198 22-05-23 (12) +55</t>
  </si>
  <si>
    <t>10003944</t>
  </si>
  <si>
    <t>10003136</t>
  </si>
  <si>
    <t>+USD/-GBP 1.1985 22-05-23 (11) +55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</si>
  <si>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</si>
  <si>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</si>
  <si>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</si>
  <si>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</si>
  <si>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</si>
  <si>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</si>
  <si>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</si>
  <si>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</si>
  <si>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</si>
  <si>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</si>
  <si>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</si>
  <si>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</si>
  <si>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</si>
  <si>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</si>
  <si>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</si>
  <si>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</si>
  <si>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</si>
  <si>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</si>
  <si>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</si>
  <si>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</si>
  <si>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</si>
  <si>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</si>
  <si>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</si>
  <si>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</si>
  <si>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</si>
  <si>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</si>
  <si>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</si>
  <si>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</si>
  <si>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</si>
  <si>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</si>
  <si>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10003985</t>
  </si>
  <si>
    <t>+USD/-AUD 0.7006 24-07-23 (10) +39</t>
  </si>
  <si>
    <t>10003983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</si>
  <si>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</si>
  <si>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</si>
  <si>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</si>
  <si>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</si>
  <si>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</si>
  <si>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</si>
  <si>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</si>
  <si>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</si>
  <si>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</si>
  <si>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</si>
  <si>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</si>
  <si>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</si>
  <si>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</si>
  <si>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10003998</t>
  </si>
  <si>
    <t>+USD/-EUR 1.07155 24-07-23 (20) +82.5</t>
  </si>
  <si>
    <t>10003534</t>
  </si>
  <si>
    <t>+USD/-EUR 1.07162 24-07-23 (12) +82.2</t>
  </si>
  <si>
    <t>10003532</t>
  </si>
  <si>
    <t>+USD/-EUR 1.07275 26-06-23 (12) +75.5</t>
  </si>
  <si>
    <t>10003994</t>
  </si>
  <si>
    <t>+USD/-EUR 1.0736 24-07-23 (10) +82</t>
  </si>
  <si>
    <t>10003552</t>
  </si>
  <si>
    <t>+USD/-EUR 1.07568 26-06-23 (10) +79.8</t>
  </si>
  <si>
    <t>10000852</t>
  </si>
  <si>
    <t>10000203</t>
  </si>
  <si>
    <t>10003435</t>
  </si>
  <si>
    <t>10003979</t>
  </si>
  <si>
    <t>+USD/-EUR 1.075945 26-06-23 (12) +79.45</t>
  </si>
  <si>
    <t>10003981</t>
  </si>
  <si>
    <t>+USD/-EUR 1.079875 14-08-23 (12) +82.75</t>
  </si>
  <si>
    <t>10004013</t>
  </si>
  <si>
    <t>10003583</t>
  </si>
  <si>
    <t>+USD/-EUR 1.0805 14-08-23 (20) +83</t>
  </si>
  <si>
    <t>10003585</t>
  </si>
  <si>
    <t>10000908</t>
  </si>
  <si>
    <t>+USD/-EUR 1.0808 14-08-23 (10) +83</t>
  </si>
  <si>
    <t>10004011</t>
  </si>
  <si>
    <t>10000906</t>
  </si>
  <si>
    <t>10003581</t>
  </si>
  <si>
    <t>+USD/-EUR 1.08282 17-04-23 (10) +68.2</t>
  </si>
  <si>
    <t>10000809</t>
  </si>
  <si>
    <t>+USD/-EUR 1.0921 26-06-23 (12) +55</t>
  </si>
  <si>
    <t>10004021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</si>
  <si>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</si>
  <si>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</si>
  <si>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</si>
  <si>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</si>
  <si>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</si>
  <si>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</si>
  <si>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</si>
  <si>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</si>
  <si>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</si>
  <si>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</si>
  <si>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</si>
  <si>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+USD/-JPY 129.50167 24-07-23 (10) -303.5</t>
  </si>
  <si>
    <t>10003987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</si>
  <si>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</si>
  <si>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</si>
  <si>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</si>
  <si>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</si>
  <si>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</si>
  <si>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</si>
  <si>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</si>
  <si>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</si>
  <si>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</si>
  <si>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</si>
  <si>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</si>
  <si>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</si>
  <si>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</si>
  <si>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</si>
  <si>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</si>
  <si>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</si>
  <si>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</si>
  <si>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</si>
  <si>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</si>
  <si>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</si>
  <si>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</si>
  <si>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</si>
  <si>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</si>
  <si>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30111000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</si>
  <si>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</si>
  <si>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</si>
  <si>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</si>
  <si>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</si>
  <si>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</si>
  <si>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</si>
  <si>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</si>
  <si>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</si>
  <si>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</si>
  <si>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</si>
  <si>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</si>
  <si>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</si>
  <si>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</si>
  <si>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</si>
  <si>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</si>
  <si>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</si>
  <si>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</si>
  <si>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</si>
  <si>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</si>
  <si>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</si>
  <si>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</si>
  <si>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</si>
  <si>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</si>
  <si>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</si>
  <si>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</si>
  <si>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</si>
  <si>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</si>
  <si>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</si>
  <si>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</si>
  <si>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</si>
  <si>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</si>
  <si>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</si>
  <si>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</si>
  <si>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</si>
  <si>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</si>
  <si>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</si>
  <si>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</si>
  <si>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</si>
  <si>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</si>
  <si>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</si>
  <si>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</si>
  <si>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</si>
  <si>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</si>
  <si>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</si>
  <si>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</si>
  <si>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31726000</t>
  </si>
  <si>
    <t>30326000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</si>
  <si>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</si>
  <si>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</si>
  <si>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</si>
  <si>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</si>
  <si>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</si>
  <si>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</si>
  <si>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</si>
  <si>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</si>
  <si>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</si>
  <si>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</si>
  <si>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</si>
  <si>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</si>
  <si>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</si>
  <si>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</si>
  <si>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</si>
  <si>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</si>
  <si>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</si>
  <si>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</si>
  <si>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</si>
  <si>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</si>
  <si>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</si>
  <si>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</si>
  <si>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</si>
  <si>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</si>
  <si>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</si>
  <si>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</si>
  <si>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</si>
  <si>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</si>
  <si>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</si>
  <si>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</si>
  <si>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</si>
  <si>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</si>
  <si>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</si>
  <si>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</si>
  <si>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</si>
  <si>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</si>
  <si>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</si>
  <si>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</si>
  <si>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</si>
  <si>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</si>
  <si>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</si>
  <si>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</si>
  <si>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</si>
  <si>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</si>
  <si>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</si>
  <si>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</si>
  <si>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</si>
  <si>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</si>
  <si>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</si>
  <si>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</si>
  <si>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</si>
  <si>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</si>
  <si>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</si>
  <si>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</si>
  <si>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</si>
  <si>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</si>
  <si>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</si>
  <si>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</si>
  <si>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</si>
  <si>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</si>
  <si>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</si>
  <si>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</si>
  <si>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</si>
  <si>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</si>
  <si>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</si>
  <si>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</si>
  <si>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</si>
  <si>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</si>
  <si>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</si>
  <si>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</si>
  <si>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</si>
  <si>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</si>
  <si>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</si>
  <si>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</si>
  <si>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</si>
  <si>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</si>
  <si>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</si>
  <si>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</si>
  <si>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</si>
  <si>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</si>
  <si>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</si>
  <si>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</si>
  <si>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</si>
  <si>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</si>
  <si>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</si>
  <si>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</si>
  <si>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</si>
  <si>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</si>
  <si>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</si>
  <si>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</si>
  <si>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</si>
  <si>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</si>
  <si>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</si>
  <si>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</si>
  <si>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</si>
  <si>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</si>
  <si>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</si>
  <si>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</si>
  <si>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</si>
  <si>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</si>
  <si>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</si>
  <si>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</si>
  <si>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</si>
  <si>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</si>
  <si>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</si>
  <si>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</si>
  <si>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</si>
  <si>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</si>
  <si>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</si>
  <si>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</si>
  <si>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</si>
  <si>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</si>
  <si>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</si>
  <si>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</si>
  <si>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</si>
  <si>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</si>
  <si>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</si>
  <si>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</si>
  <si>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</si>
  <si>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</si>
  <si>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</si>
  <si>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</si>
  <si>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</si>
  <si>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</si>
  <si>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</si>
  <si>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</si>
  <si>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</si>
  <si>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</si>
  <si>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</si>
  <si>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</si>
  <si>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</si>
  <si>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</si>
  <si>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</si>
  <si>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</si>
  <si>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</si>
  <si>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</si>
  <si>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</si>
  <si>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</si>
  <si>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</si>
  <si>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</si>
  <si>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</si>
  <si>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</si>
  <si>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</si>
  <si>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</si>
  <si>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</si>
  <si>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</si>
  <si>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</si>
  <si>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</si>
  <si>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</si>
  <si>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</si>
  <si>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</si>
  <si>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</si>
  <si>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</si>
  <si>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</si>
  <si>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</si>
  <si>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</si>
  <si>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</si>
  <si>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</si>
  <si>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</si>
  <si>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</si>
  <si>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</si>
  <si>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</si>
  <si>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</si>
  <si>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</si>
  <si>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</si>
  <si>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</si>
  <si>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</si>
  <si>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</si>
  <si>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</si>
  <si>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</si>
  <si>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</si>
  <si>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</si>
  <si>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</si>
  <si>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</si>
  <si>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</si>
  <si>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</si>
  <si>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</si>
  <si>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</si>
  <si>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</si>
  <si>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</si>
  <si>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</si>
  <si>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</si>
  <si>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</si>
  <si>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</si>
  <si>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</si>
  <si>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</si>
  <si>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</si>
  <si>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</si>
  <si>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</si>
  <si>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</si>
  <si>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</si>
  <si>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</si>
  <si>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</si>
  <si>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</si>
  <si>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</si>
  <si>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</si>
  <si>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</si>
  <si>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</si>
  <si>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</si>
  <si>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</si>
  <si>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</si>
  <si>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</si>
  <si>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</si>
  <si>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</si>
  <si>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</si>
  <si>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</si>
  <si>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</si>
  <si>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</si>
  <si>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Kedma Capital Partners III</t>
  </si>
  <si>
    <t>M.A Movilim Renewable Energies, Limited Partnership</t>
  </si>
  <si>
    <t>Noy 4 Infrastructure and energy investments l.p</t>
  </si>
  <si>
    <t>Orbimed Israel Partners II</t>
  </si>
  <si>
    <t>Reality Real Estate Investment Fund 4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</si>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</sst>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49" fontId="27" fillId="0" borderId="0" xfId="16" applyNumberFormat="1" applyFont="1" applyFill="1" applyAlignment="1">
      <alignment horizontal="right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" fontId="27" fillId="0" borderId="0" xfId="16" applyNumberFormat="1" applyFont="1" applyFill="1" applyAlignment="1">
      <alignment horizontal="right"/>
    </xf>
    <xf numFmtId="2" fontId="27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7" fillId="0" borderId="0" xfId="16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0000000}"/>
    <cellStyle name="Comma 3" xfId="15" xr:uid="{E209C934-5CC4-4C56-AF68-2FCC7C919CE4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6" xr:uid="{D8574197-DE42-4EA8-896C-A8DE2CFB73AE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1" sqref="I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143</v>
      </c>
      <c r="C1" s="46" t="s" vm="1">
        <v>225</v>
      </c>
    </row>
    <row r="2" spans="1:4">
      <c r="B2" s="46" t="s">
        <v>142</v>
      </c>
      <c r="C2" s="46" t="s">
        <v>226</v>
      </c>
    </row>
    <row r="3" spans="1:4">
      <c r="B3" s="46" t="s">
        <v>144</v>
      </c>
      <c r="C3" s="46" t="s">
        <v>227</v>
      </c>
    </row>
    <row r="4" spans="1:4">
      <c r="B4" s="46" t="s">
        <v>145</v>
      </c>
      <c r="C4" s="46">
        <v>2145</v>
      </c>
    </row>
    <row r="6" spans="1:4" ht="26.25" customHeight="1">
      <c r="B6" s="139" t="s">
        <v>156</v>
      </c>
      <c r="C6" s="140"/>
      <c r="D6" s="141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155</v>
      </c>
      <c r="C10" s="68">
        <f>C11+C12+C23+C33+C37</f>
        <v>812307.13518993196</v>
      </c>
      <c r="D10" s="69">
        <f>C10/$C$42</f>
        <v>1</v>
      </c>
    </row>
    <row r="11" spans="1:4">
      <c r="A11" s="42" t="s">
        <v>122</v>
      </c>
      <c r="B11" s="27" t="s">
        <v>157</v>
      </c>
      <c r="C11" s="68">
        <f>מזומנים!J10</f>
        <v>124108.670002343</v>
      </c>
      <c r="D11" s="69">
        <f t="shared" ref="D11:D13" si="0">C11/$C$42</f>
        <v>0.15278539929767351</v>
      </c>
    </row>
    <row r="12" spans="1:4">
      <c r="B12" s="27" t="s">
        <v>158</v>
      </c>
      <c r="C12" s="68">
        <f>SUM(C13:C21)</f>
        <v>477633.40046470403</v>
      </c>
      <c r="D12" s="69">
        <f t="shared" si="0"/>
        <v>0.58799606672545701</v>
      </c>
    </row>
    <row r="13" spans="1:4">
      <c r="A13" s="44" t="s">
        <v>122</v>
      </c>
      <c r="B13" s="28" t="s">
        <v>69</v>
      </c>
      <c r="C13" s="68" vm="2">
        <v>92000.737983313986</v>
      </c>
      <c r="D13" s="69">
        <f t="shared" si="0"/>
        <v>0.11325856193766237</v>
      </c>
    </row>
    <row r="14" spans="1:4">
      <c r="A14" s="44" t="s">
        <v>122</v>
      </c>
      <c r="B14" s="28" t="s">
        <v>70</v>
      </c>
      <c r="C14" s="68" t="s" vm="3">
        <v>2719</v>
      </c>
      <c r="D14" s="69" t="s" vm="4">
        <v>2719</v>
      </c>
    </row>
    <row r="15" spans="1:4">
      <c r="A15" s="44" t="s">
        <v>122</v>
      </c>
      <c r="B15" s="28" t="s">
        <v>71</v>
      </c>
      <c r="C15" s="68">
        <f>'אג"ח קונצרני'!R11</f>
        <v>147829.52427927603</v>
      </c>
      <c r="D15" s="69">
        <f t="shared" ref="D15:D23" si="1">C15/$C$42</f>
        <v>0.18198722856805982</v>
      </c>
    </row>
    <row r="16" spans="1:4">
      <c r="A16" s="44" t="s">
        <v>122</v>
      </c>
      <c r="B16" s="28" t="s">
        <v>72</v>
      </c>
      <c r="C16" s="68">
        <f>מניות!L11</f>
        <v>112859.891457324</v>
      </c>
      <c r="D16" s="69">
        <f t="shared" si="1"/>
        <v>0.13893746166705201</v>
      </c>
    </row>
    <row r="17" spans="1:4">
      <c r="A17" s="44" t="s">
        <v>122</v>
      </c>
      <c r="B17" s="28" t="s">
        <v>217</v>
      </c>
      <c r="C17" s="68" vm="5">
        <v>106754.66242393498</v>
      </c>
      <c r="D17" s="69">
        <f t="shared" si="1"/>
        <v>0.13142154955831309</v>
      </c>
    </row>
    <row r="18" spans="1:4">
      <c r="A18" s="44" t="s">
        <v>122</v>
      </c>
      <c r="B18" s="28" t="s">
        <v>73</v>
      </c>
      <c r="C18" s="68" vm="6">
        <v>13836.693561815999</v>
      </c>
      <c r="D18" s="69">
        <f t="shared" si="1"/>
        <v>1.7033820044656794E-2</v>
      </c>
    </row>
    <row r="19" spans="1:4">
      <c r="A19" s="44" t="s">
        <v>122</v>
      </c>
      <c r="B19" s="28" t="s">
        <v>74</v>
      </c>
      <c r="C19" s="68" vm="7">
        <v>21.57607634</v>
      </c>
      <c r="D19" s="69">
        <f t="shared" si="1"/>
        <v>2.6561475832605023E-5</v>
      </c>
    </row>
    <row r="20" spans="1:4">
      <c r="A20" s="44" t="s">
        <v>122</v>
      </c>
      <c r="B20" s="28" t="s">
        <v>75</v>
      </c>
      <c r="C20" s="68" vm="8">
        <v>12.093343102000013</v>
      </c>
      <c r="D20" s="69">
        <f t="shared" si="1"/>
        <v>1.4887648499077104E-5</v>
      </c>
    </row>
    <row r="21" spans="1:4">
      <c r="A21" s="44" t="s">
        <v>122</v>
      </c>
      <c r="B21" s="28" t="s">
        <v>76</v>
      </c>
      <c r="C21" s="68" vm="9">
        <v>4318.2213395970002</v>
      </c>
      <c r="D21" s="69">
        <f t="shared" si="1"/>
        <v>5.315995825381151E-3</v>
      </c>
    </row>
    <row r="22" spans="1:4">
      <c r="A22" s="44" t="s">
        <v>122</v>
      </c>
      <c r="B22" s="28" t="s">
        <v>77</v>
      </c>
      <c r="C22" s="68" t="s" vm="10">
        <v>2719</v>
      </c>
      <c r="D22" s="69" t="s" vm="11">
        <v>2719</v>
      </c>
    </row>
    <row r="23" spans="1:4">
      <c r="B23" s="27" t="s">
        <v>159</v>
      </c>
      <c r="C23" s="68">
        <f>SUM(C24:C31)</f>
        <v>126805.99275286193</v>
      </c>
      <c r="D23" s="69">
        <f t="shared" si="1"/>
        <v>0.15610596935506718</v>
      </c>
    </row>
    <row r="24" spans="1:4">
      <c r="A24" s="44" t="s">
        <v>122</v>
      </c>
      <c r="B24" s="28" t="s">
        <v>78</v>
      </c>
      <c r="C24" s="68" t="s" vm="12">
        <v>2719</v>
      </c>
      <c r="D24" s="69" t="s" vm="13">
        <v>2719</v>
      </c>
    </row>
    <row r="25" spans="1:4">
      <c r="A25" s="44" t="s">
        <v>122</v>
      </c>
      <c r="B25" s="28" t="s">
        <v>79</v>
      </c>
      <c r="C25" s="68" t="s" vm="14">
        <v>2719</v>
      </c>
      <c r="D25" s="69" t="s" vm="15">
        <v>2719</v>
      </c>
    </row>
    <row r="26" spans="1:4">
      <c r="A26" s="44" t="s">
        <v>122</v>
      </c>
      <c r="B26" s="28" t="s">
        <v>71</v>
      </c>
      <c r="C26" s="68" vm="16">
        <v>7747.119401721</v>
      </c>
      <c r="D26" s="69">
        <f t="shared" ref="D26:D33" si="2">C26/$C$42</f>
        <v>9.5371800469407231E-3</v>
      </c>
    </row>
    <row r="27" spans="1:4">
      <c r="A27" s="44" t="s">
        <v>122</v>
      </c>
      <c r="B27" s="28" t="s">
        <v>80</v>
      </c>
      <c r="C27" s="68" vm="17">
        <v>3008.52011915</v>
      </c>
      <c r="D27" s="69">
        <f t="shared" si="2"/>
        <v>3.7036731413747268E-3</v>
      </c>
    </row>
    <row r="28" spans="1:4">
      <c r="A28" s="44" t="s">
        <v>122</v>
      </c>
      <c r="B28" s="28" t="s">
        <v>81</v>
      </c>
      <c r="C28" s="68" vm="18">
        <v>125638.74667326992</v>
      </c>
      <c r="D28" s="69">
        <f t="shared" si="2"/>
        <v>0.15466901770337563</v>
      </c>
    </row>
    <row r="29" spans="1:4">
      <c r="A29" s="44" t="s">
        <v>122</v>
      </c>
      <c r="B29" s="28" t="s">
        <v>82</v>
      </c>
      <c r="C29" s="68" vm="19">
        <v>1.428258327</v>
      </c>
      <c r="D29" s="69">
        <f t="shared" si="2"/>
        <v>1.7582737675522788E-6</v>
      </c>
    </row>
    <row r="30" spans="1:4">
      <c r="A30" s="44" t="s">
        <v>122</v>
      </c>
      <c r="B30" s="28" t="s">
        <v>182</v>
      </c>
      <c r="C30" s="68" t="s" vm="20">
        <v>2719</v>
      </c>
      <c r="D30" s="69" t="s" vm="21">
        <v>2719</v>
      </c>
    </row>
    <row r="31" spans="1:4">
      <c r="A31" s="44" t="s">
        <v>122</v>
      </c>
      <c r="B31" s="28" t="s">
        <v>103</v>
      </c>
      <c r="C31" s="68" vm="22">
        <v>-9589.821699606</v>
      </c>
      <c r="D31" s="69">
        <f t="shared" si="2"/>
        <v>-1.1805659810391457E-2</v>
      </c>
    </row>
    <row r="32" spans="1:4">
      <c r="A32" s="44" t="s">
        <v>122</v>
      </c>
      <c r="B32" s="28" t="s">
        <v>83</v>
      </c>
      <c r="C32" s="68" t="s" vm="23">
        <v>2719</v>
      </c>
      <c r="D32" s="69" t="s" vm="24">
        <v>2719</v>
      </c>
    </row>
    <row r="33" spans="1:4">
      <c r="A33" s="44" t="s">
        <v>122</v>
      </c>
      <c r="B33" s="27" t="s">
        <v>160</v>
      </c>
      <c r="C33" s="68">
        <f>הלוואות!P10</f>
        <v>83846.480060152011</v>
      </c>
      <c r="D33" s="69">
        <f t="shared" si="2"/>
        <v>0.10322016935201142</v>
      </c>
    </row>
    <row r="34" spans="1:4">
      <c r="A34" s="44" t="s">
        <v>122</v>
      </c>
      <c r="B34" s="27" t="s">
        <v>161</v>
      </c>
      <c r="C34" s="68" t="s" vm="25">
        <v>2719</v>
      </c>
      <c r="D34" s="69" t="s" vm="26">
        <v>2719</v>
      </c>
    </row>
    <row r="35" spans="1:4">
      <c r="A35" s="44" t="s">
        <v>122</v>
      </c>
      <c r="B35" s="27" t="s">
        <v>162</v>
      </c>
      <c r="C35" s="68" t="s" vm="27">
        <v>2719</v>
      </c>
      <c r="D35" s="69" t="s" vm="28">
        <v>2719</v>
      </c>
    </row>
    <row r="36" spans="1:4">
      <c r="A36" s="44" t="s">
        <v>122</v>
      </c>
      <c r="B36" s="45" t="s">
        <v>163</v>
      </c>
      <c r="C36" s="68" t="s" vm="29">
        <v>2719</v>
      </c>
      <c r="D36" s="69" t="s" vm="30">
        <v>2719</v>
      </c>
    </row>
    <row r="37" spans="1:4">
      <c r="A37" s="44" t="s">
        <v>122</v>
      </c>
      <c r="B37" s="27" t="s">
        <v>164</v>
      </c>
      <c r="C37" s="68">
        <f>'השקעות אחרות '!I10</f>
        <v>-87.408090129000001</v>
      </c>
      <c r="D37" s="69">
        <f t="shared" ref="D37" si="3">C37/$C$42</f>
        <v>-1.0760473020905131E-4</v>
      </c>
    </row>
    <row r="38" spans="1:4">
      <c r="A38" s="44"/>
      <c r="B38" s="55" t="s">
        <v>166</v>
      </c>
      <c r="C38" s="68">
        <v>0</v>
      </c>
      <c r="D38" s="69">
        <f t="shared" ref="D38" si="4">C38/$C$42</f>
        <v>0</v>
      </c>
    </row>
    <row r="39" spans="1:4">
      <c r="A39" s="44" t="s">
        <v>122</v>
      </c>
      <c r="B39" s="56" t="s">
        <v>167</v>
      </c>
      <c r="C39" s="68" t="s" vm="31">
        <v>2719</v>
      </c>
      <c r="D39" s="69" t="s" vm="32">
        <v>2719</v>
      </c>
    </row>
    <row r="40" spans="1:4">
      <c r="A40" s="44" t="s">
        <v>122</v>
      </c>
      <c r="B40" s="56" t="s">
        <v>202</v>
      </c>
      <c r="C40" s="68" t="s" vm="33">
        <v>2719</v>
      </c>
      <c r="D40" s="69" t="s" vm="34">
        <v>2719</v>
      </c>
    </row>
    <row r="41" spans="1:4">
      <c r="A41" s="44" t="s">
        <v>122</v>
      </c>
      <c r="B41" s="56" t="s">
        <v>168</v>
      </c>
      <c r="C41" s="68" t="s" vm="35">
        <v>2719</v>
      </c>
      <c r="D41" s="69" t="s" vm="36">
        <v>2719</v>
      </c>
    </row>
    <row r="42" spans="1:4">
      <c r="B42" s="56" t="s">
        <v>84</v>
      </c>
      <c r="C42" s="68">
        <f>C10</f>
        <v>812307.13518993196</v>
      </c>
      <c r="D42" s="69">
        <f t="shared" ref="D42" si="5">C42/$C$42</f>
        <v>1</v>
      </c>
    </row>
    <row r="43" spans="1:4">
      <c r="A43" s="44" t="s">
        <v>122</v>
      </c>
      <c r="B43" s="56" t="s">
        <v>165</v>
      </c>
      <c r="C43" s="68">
        <f>'יתרת התחייבות להשקעה'!C10</f>
        <v>78631.138218307911</v>
      </c>
      <c r="D43" s="69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70" t="s">
        <v>133</v>
      </c>
      <c r="D47" s="71" vm="37">
        <v>2.4159000000000002</v>
      </c>
    </row>
    <row r="48" spans="1:4">
      <c r="C48" s="70" t="s">
        <v>140</v>
      </c>
      <c r="D48" s="71">
        <v>0.71320062343401669</v>
      </c>
    </row>
    <row r="49" spans="2:4">
      <c r="C49" s="70" t="s">
        <v>137</v>
      </c>
      <c r="D49" s="71" vm="38">
        <v>2.6667000000000001</v>
      </c>
    </row>
    <row r="50" spans="2:4">
      <c r="B50" s="11"/>
      <c r="C50" s="70" t="s">
        <v>2720</v>
      </c>
      <c r="D50" s="71" vm="39">
        <v>3.9455</v>
      </c>
    </row>
    <row r="51" spans="2:4">
      <c r="C51" s="70" t="s">
        <v>131</v>
      </c>
      <c r="D51" s="71" vm="40">
        <v>3.9321999999999999</v>
      </c>
    </row>
    <row r="52" spans="2:4">
      <c r="C52" s="70" t="s">
        <v>132</v>
      </c>
      <c r="D52" s="71" vm="41">
        <v>4.4672000000000001</v>
      </c>
    </row>
    <row r="53" spans="2:4">
      <c r="C53" s="70" t="s">
        <v>134</v>
      </c>
      <c r="D53" s="71">
        <v>0.46051542057860612</v>
      </c>
    </row>
    <row r="54" spans="2:4">
      <c r="C54" s="70" t="s">
        <v>138</v>
      </c>
      <c r="D54" s="71">
        <v>2.7067999999999998E-2</v>
      </c>
    </row>
    <row r="55" spans="2:4">
      <c r="C55" s="70" t="s">
        <v>139</v>
      </c>
      <c r="D55" s="71">
        <v>0.20053698423440919</v>
      </c>
    </row>
    <row r="56" spans="2:4">
      <c r="C56" s="70" t="s">
        <v>136</v>
      </c>
      <c r="D56" s="71" vm="42">
        <v>0.52790000000000004</v>
      </c>
    </row>
    <row r="57" spans="2:4">
      <c r="C57" s="70" t="s">
        <v>2721</v>
      </c>
      <c r="D57" s="71">
        <v>2.260821</v>
      </c>
    </row>
    <row r="58" spans="2:4">
      <c r="C58" s="70" t="s">
        <v>135</v>
      </c>
      <c r="D58" s="71" vm="43">
        <v>0.34910000000000002</v>
      </c>
    </row>
    <row r="59" spans="2:4">
      <c r="C59" s="70" t="s">
        <v>129</v>
      </c>
      <c r="D59" s="71" vm="44">
        <v>3.6150000000000002</v>
      </c>
    </row>
    <row r="60" spans="2:4">
      <c r="C60" s="70" t="s">
        <v>141</v>
      </c>
      <c r="D60" s="71" vm="45">
        <v>0.2029</v>
      </c>
    </row>
    <row r="61" spans="2:4">
      <c r="C61" s="70" t="s">
        <v>2722</v>
      </c>
      <c r="D61" s="71" vm="46">
        <v>0.34649999999999997</v>
      </c>
    </row>
    <row r="62" spans="2:4">
      <c r="C62" s="70" t="s">
        <v>2723</v>
      </c>
      <c r="D62" s="71">
        <v>4.6569268405166807E-2</v>
      </c>
    </row>
    <row r="63" spans="2:4">
      <c r="C63" s="70" t="s">
        <v>2724</v>
      </c>
      <c r="D63" s="71">
        <v>0.52591762806057873</v>
      </c>
    </row>
    <row r="64" spans="2:4">
      <c r="C64" s="70" t="s">
        <v>130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0.425781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143</v>
      </c>
      <c r="C1" s="46" t="s" vm="1">
        <v>225</v>
      </c>
    </row>
    <row r="2" spans="2:13">
      <c r="B2" s="46" t="s">
        <v>142</v>
      </c>
      <c r="C2" s="46" t="s">
        <v>226</v>
      </c>
    </row>
    <row r="3" spans="2:13">
      <c r="B3" s="46" t="s">
        <v>144</v>
      </c>
      <c r="C3" s="46" t="s">
        <v>227</v>
      </c>
    </row>
    <row r="4" spans="2:13">
      <c r="B4" s="46" t="s">
        <v>145</v>
      </c>
      <c r="C4" s="46">
        <v>2145</v>
      </c>
    </row>
    <row r="6" spans="2:13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3" ht="26.25" customHeight="1"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M7" s="3"/>
    </row>
    <row r="8" spans="2:13" s="3" customFormat="1" ht="78.75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201</v>
      </c>
      <c r="H8" s="29" t="s">
        <v>200</v>
      </c>
      <c r="I8" s="29" t="s">
        <v>62</v>
      </c>
      <c r="J8" s="29" t="s">
        <v>59</v>
      </c>
      <c r="K8" s="29" t="s">
        <v>146</v>
      </c>
      <c r="L8" s="30" t="s">
        <v>148</v>
      </c>
    </row>
    <row r="9" spans="2:13" s="3" customFormat="1">
      <c r="B9" s="14"/>
      <c r="C9" s="29"/>
      <c r="D9" s="29"/>
      <c r="E9" s="29"/>
      <c r="F9" s="29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83"/>
      <c r="H11" s="100"/>
      <c r="I11" s="83">
        <v>12.093343102000013</v>
      </c>
      <c r="J11" s="84"/>
      <c r="K11" s="84">
        <f>IFERROR(I11/$I$11,0)</f>
        <v>1</v>
      </c>
      <c r="L11" s="84">
        <f>I11/'סכום נכסי הקרן'!$C$42</f>
        <v>1.4887648499077104E-5</v>
      </c>
    </row>
    <row r="12" spans="2:13">
      <c r="B12" s="113" t="s">
        <v>195</v>
      </c>
      <c r="C12" s="87"/>
      <c r="D12" s="88"/>
      <c r="E12" s="88"/>
      <c r="F12" s="88"/>
      <c r="G12" s="90"/>
      <c r="H12" s="102"/>
      <c r="I12" s="90">
        <v>54.880143918000016</v>
      </c>
      <c r="J12" s="91"/>
      <c r="K12" s="91">
        <f t="shared" ref="K12:K24" si="0">IFERROR(I12/$I$11,0)</f>
        <v>4.5380457211144423</v>
      </c>
      <c r="L12" s="91">
        <f>I12/'סכום נכסי הקרן'!$C$42</f>
        <v>6.7560829568692708E-5</v>
      </c>
    </row>
    <row r="13" spans="2:13">
      <c r="B13" s="85" t="s">
        <v>188</v>
      </c>
      <c r="C13" s="80"/>
      <c r="D13" s="81"/>
      <c r="E13" s="81"/>
      <c r="F13" s="81"/>
      <c r="G13" s="83"/>
      <c r="H13" s="100"/>
      <c r="I13" s="83">
        <v>54.880143918000016</v>
      </c>
      <c r="J13" s="84"/>
      <c r="K13" s="84">
        <f t="shared" si="0"/>
        <v>4.5380457211144423</v>
      </c>
      <c r="L13" s="84">
        <f>I13/'סכום נכסי הקרן'!$C$42</f>
        <v>6.7560829568692708E-5</v>
      </c>
    </row>
    <row r="14" spans="2:13">
      <c r="B14" s="86" t="s">
        <v>1713</v>
      </c>
      <c r="C14" s="87" t="s">
        <v>1714</v>
      </c>
      <c r="D14" s="88" t="s">
        <v>117</v>
      </c>
      <c r="E14" s="88" t="s">
        <v>545</v>
      </c>
      <c r="F14" s="88" t="s">
        <v>130</v>
      </c>
      <c r="G14" s="90">
        <v>6.457649</v>
      </c>
      <c r="H14" s="102">
        <v>731000</v>
      </c>
      <c r="I14" s="90">
        <v>47.205413825000001</v>
      </c>
      <c r="J14" s="91"/>
      <c r="K14" s="91">
        <f t="shared" si="0"/>
        <v>3.9034213638735769</v>
      </c>
      <c r="L14" s="91">
        <f>I14/'סכום נכסי הקרן'!$C$42</f>
        <v>5.8112765209137959E-5</v>
      </c>
    </row>
    <row r="15" spans="2:13">
      <c r="B15" s="86" t="s">
        <v>1715</v>
      </c>
      <c r="C15" s="87" t="s">
        <v>1716</v>
      </c>
      <c r="D15" s="88" t="s">
        <v>117</v>
      </c>
      <c r="E15" s="88" t="s">
        <v>545</v>
      </c>
      <c r="F15" s="88" t="s">
        <v>130</v>
      </c>
      <c r="G15" s="90">
        <v>-6.457649</v>
      </c>
      <c r="H15" s="102">
        <v>1906900</v>
      </c>
      <c r="I15" s="90">
        <v>-123.140907828</v>
      </c>
      <c r="J15" s="91"/>
      <c r="K15" s="91">
        <f t="shared" si="0"/>
        <v>-10.182536523555244</v>
      </c>
      <c r="L15" s="91">
        <f>I15/'סכום נכסי הקרן'!$C$42</f>
        <v>-1.5159402459170501E-4</v>
      </c>
    </row>
    <row r="16" spans="2:13">
      <c r="B16" s="86" t="s">
        <v>1717</v>
      </c>
      <c r="C16" s="87" t="s">
        <v>1718</v>
      </c>
      <c r="D16" s="88" t="s">
        <v>117</v>
      </c>
      <c r="E16" s="88" t="s">
        <v>545</v>
      </c>
      <c r="F16" s="88" t="s">
        <v>130</v>
      </c>
      <c r="G16" s="90">
        <v>59.380680000000005</v>
      </c>
      <c r="H16" s="102">
        <v>220300</v>
      </c>
      <c r="I16" s="90">
        <v>130.81563804000001</v>
      </c>
      <c r="J16" s="91"/>
      <c r="K16" s="91">
        <f t="shared" si="0"/>
        <v>10.817160890636234</v>
      </c>
      <c r="L16" s="91">
        <f>I16/'סכום נכסי הקרן'!$C$42</f>
        <v>1.6104208909775608E-4</v>
      </c>
    </row>
    <row r="17" spans="2:12">
      <c r="B17" s="86" t="s">
        <v>1719</v>
      </c>
      <c r="C17" s="87" t="s">
        <v>1720</v>
      </c>
      <c r="D17" s="88" t="s">
        <v>117</v>
      </c>
      <c r="E17" s="88" t="s">
        <v>545</v>
      </c>
      <c r="F17" s="88" t="s">
        <v>130</v>
      </c>
      <c r="G17" s="90">
        <v>-59.380680000000005</v>
      </c>
      <c r="H17" s="102">
        <v>0.01</v>
      </c>
      <c r="I17" s="90">
        <v>-1.1900000000000001E-7</v>
      </c>
      <c r="J17" s="91"/>
      <c r="K17" s="91">
        <f t="shared" si="0"/>
        <v>-9.8401243557143124E-9</v>
      </c>
      <c r="L17" s="91">
        <f>I17/'סכום נכסי הקרן'!$C$42</f>
        <v>-1.4649631259508225E-13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3" t="s">
        <v>194</v>
      </c>
      <c r="C19" s="87"/>
      <c r="D19" s="88"/>
      <c r="E19" s="88"/>
      <c r="F19" s="88"/>
      <c r="G19" s="90"/>
      <c r="H19" s="102"/>
      <c r="I19" s="90">
        <v>-42.786800816000003</v>
      </c>
      <c r="J19" s="91"/>
      <c r="K19" s="91">
        <f t="shared" si="0"/>
        <v>-3.5380457211144423</v>
      </c>
      <c r="L19" s="91">
        <f>I19/'סכום נכסי הקרן'!$C$42</f>
        <v>-5.2673181069615602E-5</v>
      </c>
    </row>
    <row r="20" spans="2:12">
      <c r="B20" s="85" t="s">
        <v>188</v>
      </c>
      <c r="C20" s="80"/>
      <c r="D20" s="81"/>
      <c r="E20" s="81"/>
      <c r="F20" s="81"/>
      <c r="G20" s="83"/>
      <c r="H20" s="100"/>
      <c r="I20" s="83">
        <v>-42.786800816000003</v>
      </c>
      <c r="J20" s="84"/>
      <c r="K20" s="84">
        <f t="shared" si="0"/>
        <v>-3.5380457211144423</v>
      </c>
      <c r="L20" s="84">
        <f>I20/'סכום נכסי הקרן'!$C$42</f>
        <v>-5.2673181069615602E-5</v>
      </c>
    </row>
    <row r="21" spans="2:12">
      <c r="B21" s="86" t="s">
        <v>1721</v>
      </c>
      <c r="C21" s="87" t="s">
        <v>1722</v>
      </c>
      <c r="D21" s="88" t="s">
        <v>29</v>
      </c>
      <c r="E21" s="88" t="s">
        <v>545</v>
      </c>
      <c r="F21" s="88" t="s">
        <v>131</v>
      </c>
      <c r="G21" s="90">
        <v>59.622660000000003</v>
      </c>
      <c r="H21" s="102">
        <v>60</v>
      </c>
      <c r="I21" s="90">
        <v>7.0334467099999998</v>
      </c>
      <c r="J21" s="91"/>
      <c r="K21" s="91">
        <f t="shared" si="0"/>
        <v>0.58159655693856893</v>
      </c>
      <c r="L21" s="91">
        <f>I21/'סכום נכסי הקרן'!$C$42</f>
        <v>8.6586051079748972E-6</v>
      </c>
    </row>
    <row r="22" spans="2:12">
      <c r="B22" s="86" t="s">
        <v>1723</v>
      </c>
      <c r="C22" s="87" t="s">
        <v>1724</v>
      </c>
      <c r="D22" s="88" t="s">
        <v>29</v>
      </c>
      <c r="E22" s="88" t="s">
        <v>545</v>
      </c>
      <c r="F22" s="88" t="s">
        <v>131</v>
      </c>
      <c r="G22" s="90">
        <v>-59.622660000000003</v>
      </c>
      <c r="H22" s="102">
        <v>5</v>
      </c>
      <c r="I22" s="90">
        <v>-0.58612055899999993</v>
      </c>
      <c r="J22" s="91"/>
      <c r="K22" s="91">
        <f t="shared" si="0"/>
        <v>-4.8466379731099046E-2</v>
      </c>
      <c r="L22" s="91">
        <f>I22/'סכום נכסי הקרן'!$C$42</f>
        <v>-7.215504254593978E-7</v>
      </c>
    </row>
    <row r="23" spans="2:12">
      <c r="B23" s="86" t="s">
        <v>1725</v>
      </c>
      <c r="C23" s="87" t="s">
        <v>1726</v>
      </c>
      <c r="D23" s="88" t="s">
        <v>29</v>
      </c>
      <c r="E23" s="88" t="s">
        <v>545</v>
      </c>
      <c r="F23" s="88" t="s">
        <v>131</v>
      </c>
      <c r="G23" s="90">
        <v>-59.622660000000003</v>
      </c>
      <c r="H23" s="102">
        <v>585</v>
      </c>
      <c r="I23" s="90">
        <v>-68.576105418000012</v>
      </c>
      <c r="J23" s="91"/>
      <c r="K23" s="91">
        <f t="shared" si="0"/>
        <v>-5.6705664297789422</v>
      </c>
      <c r="L23" s="91">
        <f>I23/'סכום נכסי הקרן'!$C$42</f>
        <v>-8.4421399797215486E-5</v>
      </c>
    </row>
    <row r="24" spans="2:12">
      <c r="B24" s="86" t="s">
        <v>1727</v>
      </c>
      <c r="C24" s="87" t="s">
        <v>1728</v>
      </c>
      <c r="D24" s="88" t="s">
        <v>29</v>
      </c>
      <c r="E24" s="88" t="s">
        <v>545</v>
      </c>
      <c r="F24" s="88" t="s">
        <v>131</v>
      </c>
      <c r="G24" s="90">
        <v>59.622660000000003</v>
      </c>
      <c r="H24" s="102">
        <v>165</v>
      </c>
      <c r="I24" s="90">
        <v>19.341978450999999</v>
      </c>
      <c r="J24" s="91"/>
      <c r="K24" s="91">
        <f t="shared" si="0"/>
        <v>1.5993905314570291</v>
      </c>
      <c r="L24" s="91">
        <f>I24/'סכום נכסי הקרן'!$C$42</f>
        <v>2.3811164045084374E-5</v>
      </c>
    </row>
    <row r="25" spans="2:12">
      <c r="B25" s="92"/>
      <c r="C25" s="87"/>
      <c r="D25" s="87"/>
      <c r="E25" s="87"/>
      <c r="F25" s="87"/>
      <c r="G25" s="90"/>
      <c r="H25" s="102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216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109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199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207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0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143</v>
      </c>
      <c r="C1" s="46" t="s" vm="1">
        <v>225</v>
      </c>
    </row>
    <row r="2" spans="1:11">
      <c r="B2" s="46" t="s">
        <v>142</v>
      </c>
      <c r="C2" s="46" t="s">
        <v>226</v>
      </c>
    </row>
    <row r="3" spans="1:11">
      <c r="B3" s="46" t="s">
        <v>144</v>
      </c>
      <c r="C3" s="46" t="s">
        <v>227</v>
      </c>
    </row>
    <row r="4" spans="1:11">
      <c r="B4" s="46" t="s">
        <v>145</v>
      </c>
      <c r="C4" s="46">
        <v>2145</v>
      </c>
    </row>
    <row r="6" spans="1:11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1:11" ht="26.2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1:11" s="3" customFormat="1" ht="78.75">
      <c r="A8" s="2"/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201</v>
      </c>
      <c r="H8" s="29" t="s">
        <v>200</v>
      </c>
      <c r="I8" s="29" t="s">
        <v>62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50</v>
      </c>
      <c r="C11" s="87"/>
      <c r="D11" s="88"/>
      <c r="E11" s="88"/>
      <c r="F11" s="88"/>
      <c r="G11" s="90"/>
      <c r="H11" s="102"/>
      <c r="I11" s="90">
        <v>4318.2213395970002</v>
      </c>
      <c r="J11" s="91">
        <f>IFERROR(I11/$I$11,0)</f>
        <v>1</v>
      </c>
      <c r="K11" s="91">
        <f>I11/'סכום נכסי הקרן'!$C$42</f>
        <v>5.315995825381151E-3</v>
      </c>
    </row>
    <row r="12" spans="1:11">
      <c r="B12" s="113" t="s">
        <v>197</v>
      </c>
      <c r="C12" s="87"/>
      <c r="D12" s="88"/>
      <c r="E12" s="88"/>
      <c r="F12" s="88"/>
      <c r="G12" s="90"/>
      <c r="H12" s="102"/>
      <c r="I12" s="90">
        <v>4318.2213395970002</v>
      </c>
      <c r="J12" s="91">
        <f t="shared" ref="J12:J17" si="0">IFERROR(I12/$I$11,0)</f>
        <v>1</v>
      </c>
      <c r="K12" s="91">
        <f>I12/'סכום נכסי הקרן'!$C$42</f>
        <v>5.315995825381151E-3</v>
      </c>
    </row>
    <row r="13" spans="1:11">
      <c r="B13" s="92" t="s">
        <v>1729</v>
      </c>
      <c r="C13" s="87" t="s">
        <v>1730</v>
      </c>
      <c r="D13" s="88" t="s">
        <v>29</v>
      </c>
      <c r="E13" s="88" t="s">
        <v>545</v>
      </c>
      <c r="F13" s="88" t="s">
        <v>129</v>
      </c>
      <c r="G13" s="90">
        <v>24.448602999999999</v>
      </c>
      <c r="H13" s="102">
        <v>99550.01</v>
      </c>
      <c r="I13" s="90">
        <v>158.490108279</v>
      </c>
      <c r="J13" s="91">
        <f t="shared" si="0"/>
        <v>3.6702636528999959E-2</v>
      </c>
      <c r="K13" s="91">
        <f>I13/'סכום נכסי הקרן'!$C$42</f>
        <v>1.9511106256864551E-4</v>
      </c>
    </row>
    <row r="14" spans="1:11">
      <c r="B14" s="92" t="s">
        <v>1731</v>
      </c>
      <c r="C14" s="87" t="s">
        <v>1732</v>
      </c>
      <c r="D14" s="88" t="s">
        <v>29</v>
      </c>
      <c r="E14" s="88" t="s">
        <v>545</v>
      </c>
      <c r="F14" s="88" t="s">
        <v>129</v>
      </c>
      <c r="G14" s="90">
        <v>6.6644880000000004</v>
      </c>
      <c r="H14" s="102">
        <v>1330175</v>
      </c>
      <c r="I14" s="90">
        <v>550.72761645100002</v>
      </c>
      <c r="J14" s="91">
        <f t="shared" si="0"/>
        <v>0.12753575445542051</v>
      </c>
      <c r="K14" s="91">
        <f>I14/'סכום נכסי הקרן'!$C$42</f>
        <v>6.7797953827185091E-4</v>
      </c>
    </row>
    <row r="15" spans="1:11">
      <c r="B15" s="92" t="s">
        <v>1733</v>
      </c>
      <c r="C15" s="87" t="s">
        <v>1734</v>
      </c>
      <c r="D15" s="88" t="s">
        <v>29</v>
      </c>
      <c r="E15" s="88" t="s">
        <v>545</v>
      </c>
      <c r="F15" s="88" t="s">
        <v>137</v>
      </c>
      <c r="G15" s="90">
        <v>3.179875</v>
      </c>
      <c r="H15" s="102">
        <v>120920</v>
      </c>
      <c r="I15" s="90">
        <v>51.339779410000006</v>
      </c>
      <c r="J15" s="91">
        <f t="shared" si="0"/>
        <v>1.1889103260925321E-2</v>
      </c>
      <c r="K15" s="91">
        <f>I15/'סכום נכסי הקרן'!$C$42</f>
        <v>6.3202423302604431E-5</v>
      </c>
    </row>
    <row r="16" spans="1:11">
      <c r="B16" s="92" t="s">
        <v>1735</v>
      </c>
      <c r="C16" s="87" t="s">
        <v>1736</v>
      </c>
      <c r="D16" s="88" t="s">
        <v>29</v>
      </c>
      <c r="E16" s="88" t="s">
        <v>545</v>
      </c>
      <c r="F16" s="88" t="s">
        <v>129</v>
      </c>
      <c r="G16" s="90">
        <v>77.966565000000003</v>
      </c>
      <c r="H16" s="102">
        <v>413775</v>
      </c>
      <c r="I16" s="90">
        <v>3421.7849762639999</v>
      </c>
      <c r="J16" s="91">
        <f t="shared" si="0"/>
        <v>0.79240611056387844</v>
      </c>
      <c r="K16" s="91">
        <f>I16/'סכום נכסי הקרן'!$C$42</f>
        <v>4.2124275757640921E-3</v>
      </c>
    </row>
    <row r="17" spans="2:11">
      <c r="B17" s="92" t="s">
        <v>1737</v>
      </c>
      <c r="C17" s="87" t="s">
        <v>1738</v>
      </c>
      <c r="D17" s="88" t="s">
        <v>29</v>
      </c>
      <c r="E17" s="88" t="s">
        <v>545</v>
      </c>
      <c r="F17" s="88" t="s">
        <v>131</v>
      </c>
      <c r="G17" s="90">
        <v>55.309953999999998</v>
      </c>
      <c r="H17" s="102">
        <v>45450</v>
      </c>
      <c r="I17" s="90">
        <v>135.87885919300001</v>
      </c>
      <c r="J17" s="91">
        <f t="shared" si="0"/>
        <v>3.1466395190775688E-2</v>
      </c>
      <c r="K17" s="91">
        <f>I17/'סכום נכסי הקרן'!$C$42</f>
        <v>1.6727522547395709E-4</v>
      </c>
    </row>
    <row r="18" spans="2:11">
      <c r="B18" s="113"/>
      <c r="C18" s="87"/>
      <c r="D18" s="87"/>
      <c r="E18" s="87"/>
      <c r="F18" s="87"/>
      <c r="G18" s="90"/>
      <c r="H18" s="102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9" t="s">
        <v>216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9" t="s">
        <v>109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9" t="s">
        <v>199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9" t="s">
        <v>207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143</v>
      </c>
      <c r="C1" s="46" t="s" vm="1">
        <v>225</v>
      </c>
    </row>
    <row r="2" spans="2:35">
      <c r="B2" s="46" t="s">
        <v>142</v>
      </c>
      <c r="C2" s="46" t="s">
        <v>226</v>
      </c>
    </row>
    <row r="3" spans="2:35">
      <c r="B3" s="46" t="s">
        <v>144</v>
      </c>
      <c r="C3" s="46" t="s">
        <v>227</v>
      </c>
      <c r="E3" s="2"/>
    </row>
    <row r="4" spans="2:35">
      <c r="B4" s="46" t="s">
        <v>145</v>
      </c>
      <c r="C4" s="46">
        <v>2145</v>
      </c>
    </row>
    <row r="6" spans="2:35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35" ht="26.25" customHeight="1">
      <c r="B7" s="142" t="s">
        <v>94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35" s="3" customFormat="1" ht="63">
      <c r="B8" s="21" t="s">
        <v>113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62</v>
      </c>
      <c r="O8" s="29" t="s">
        <v>59</v>
      </c>
      <c r="P8" s="29" t="s">
        <v>146</v>
      </c>
      <c r="Q8" s="30" t="s">
        <v>148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31" t="s">
        <v>204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35" s="4" customFormat="1" ht="18" customHeight="1">
      <c r="B11" s="106" t="s">
        <v>2964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216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199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0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143</v>
      </c>
      <c r="C1" s="46" t="s" vm="1">
        <v>225</v>
      </c>
    </row>
    <row r="2" spans="2:16">
      <c r="B2" s="46" t="s">
        <v>142</v>
      </c>
      <c r="C2" s="46" t="s">
        <v>226</v>
      </c>
    </row>
    <row r="3" spans="2:16">
      <c r="B3" s="46" t="s">
        <v>144</v>
      </c>
      <c r="C3" s="46" t="s">
        <v>227</v>
      </c>
    </row>
    <row r="4" spans="2:16">
      <c r="B4" s="46" t="s">
        <v>145</v>
      </c>
      <c r="C4" s="46">
        <v>2145</v>
      </c>
    </row>
    <row r="6" spans="2:16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ht="26.25" customHeight="1"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16" s="3" customFormat="1" ht="63">
      <c r="B8" s="21" t="s">
        <v>113</v>
      </c>
      <c r="C8" s="29" t="s">
        <v>46</v>
      </c>
      <c r="D8" s="29" t="s">
        <v>14</v>
      </c>
      <c r="E8" s="29" t="s">
        <v>67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201</v>
      </c>
      <c r="L8" s="29" t="s">
        <v>200</v>
      </c>
      <c r="M8" s="29" t="s">
        <v>108</v>
      </c>
      <c r="N8" s="29" t="s">
        <v>59</v>
      </c>
      <c r="O8" s="29" t="s">
        <v>146</v>
      </c>
      <c r="P8" s="30" t="s">
        <v>148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208</v>
      </c>
      <c r="L9" s="31"/>
      <c r="M9" s="31" t="s">
        <v>204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09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199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207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143</v>
      </c>
      <c r="C1" s="46" t="s" vm="1">
        <v>225</v>
      </c>
    </row>
    <row r="2" spans="2:19">
      <c r="B2" s="46" t="s">
        <v>142</v>
      </c>
      <c r="C2" s="46" t="s">
        <v>226</v>
      </c>
    </row>
    <row r="3" spans="2:19">
      <c r="B3" s="46" t="s">
        <v>144</v>
      </c>
      <c r="C3" s="46" t="s">
        <v>227</v>
      </c>
    </row>
    <row r="4" spans="2:19">
      <c r="B4" s="46" t="s">
        <v>145</v>
      </c>
      <c r="C4" s="46">
        <v>2145</v>
      </c>
    </row>
    <row r="6" spans="2:19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19" ht="26.25" customHeight="1">
      <c r="B7" s="142" t="s">
        <v>87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19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201</v>
      </c>
      <c r="O8" s="29" t="s">
        <v>200</v>
      </c>
      <c r="P8" s="29" t="s">
        <v>108</v>
      </c>
      <c r="Q8" s="29" t="s">
        <v>59</v>
      </c>
      <c r="R8" s="29" t="s">
        <v>146</v>
      </c>
      <c r="S8" s="30" t="s">
        <v>148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</row>
    <row r="11" spans="2:19" s="4" customFormat="1" ht="18" customHeight="1">
      <c r="B11" s="106" t="s">
        <v>2963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199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0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143</v>
      </c>
      <c r="C1" s="46" t="s" vm="1">
        <v>225</v>
      </c>
    </row>
    <row r="2" spans="2:30">
      <c r="B2" s="46" t="s">
        <v>142</v>
      </c>
      <c r="C2" s="46" t="s">
        <v>226</v>
      </c>
    </row>
    <row r="3" spans="2:30">
      <c r="B3" s="46" t="s">
        <v>144</v>
      </c>
      <c r="C3" s="46" t="s">
        <v>227</v>
      </c>
    </row>
    <row r="4" spans="2:30">
      <c r="B4" s="46" t="s">
        <v>145</v>
      </c>
      <c r="C4" s="46">
        <v>2145</v>
      </c>
    </row>
    <row r="6" spans="2:30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30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30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201</v>
      </c>
      <c r="O8" s="29" t="s">
        <v>200</v>
      </c>
      <c r="P8" s="29" t="s">
        <v>108</v>
      </c>
      <c r="Q8" s="29" t="s">
        <v>59</v>
      </c>
      <c r="R8" s="29" t="s">
        <v>146</v>
      </c>
      <c r="S8" s="30" t="s">
        <v>148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A10" s="1"/>
    </row>
    <row r="11" spans="2:30" s="4" customFormat="1" ht="18" customHeight="1">
      <c r="B11" s="114" t="s">
        <v>53</v>
      </c>
      <c r="C11" s="87"/>
      <c r="D11" s="88"/>
      <c r="E11" s="87"/>
      <c r="F11" s="88"/>
      <c r="G11" s="87"/>
      <c r="H11" s="87"/>
      <c r="I11" s="101"/>
      <c r="J11" s="102">
        <v>6.0811672029802857</v>
      </c>
      <c r="K11" s="88"/>
      <c r="L11" s="89"/>
      <c r="M11" s="91">
        <v>4.0191216590327913E-2</v>
      </c>
      <c r="N11" s="90"/>
      <c r="O11" s="102"/>
      <c r="P11" s="90">
        <v>7747.119401721</v>
      </c>
      <c r="Q11" s="91"/>
      <c r="R11" s="91">
        <f>IFERROR(P11/$P$11,0)</f>
        <v>1</v>
      </c>
      <c r="S11" s="91">
        <f>P11/'סכום נכסי הקרן'!$C$42</f>
        <v>9.5371800469407231E-3</v>
      </c>
      <c r="AA11" s="1"/>
      <c r="AD11" s="1"/>
    </row>
    <row r="12" spans="2:30" ht="17.25" customHeight="1">
      <c r="B12" s="115" t="s">
        <v>195</v>
      </c>
      <c r="C12" s="87"/>
      <c r="D12" s="88"/>
      <c r="E12" s="87"/>
      <c r="F12" s="88"/>
      <c r="G12" s="87"/>
      <c r="H12" s="87"/>
      <c r="I12" s="101"/>
      <c r="J12" s="102">
        <v>5.5950574143181564</v>
      </c>
      <c r="K12" s="88"/>
      <c r="L12" s="89"/>
      <c r="M12" s="91">
        <v>3.8622072184445334E-2</v>
      </c>
      <c r="N12" s="90"/>
      <c r="O12" s="102"/>
      <c r="P12" s="90">
        <v>7187.0958270479996</v>
      </c>
      <c r="Q12" s="91"/>
      <c r="R12" s="91">
        <f t="shared" ref="R12:R35" si="0">IFERROR(P12/$P$11,0)</f>
        <v>0.92771202486583682</v>
      </c>
      <c r="S12" s="91">
        <f>P12/'סכום נכסי הקרן'!$C$42</f>
        <v>8.8477566128574367E-3</v>
      </c>
    </row>
    <row r="13" spans="2:30">
      <c r="B13" s="116" t="s">
        <v>60</v>
      </c>
      <c r="C13" s="80"/>
      <c r="D13" s="81"/>
      <c r="E13" s="80"/>
      <c r="F13" s="81"/>
      <c r="G13" s="80"/>
      <c r="H13" s="80"/>
      <c r="I13" s="99"/>
      <c r="J13" s="100">
        <v>7.2560894341632567</v>
      </c>
      <c r="K13" s="81"/>
      <c r="L13" s="82"/>
      <c r="M13" s="84">
        <v>2.7401691629643881E-2</v>
      </c>
      <c r="N13" s="83"/>
      <c r="O13" s="100"/>
      <c r="P13" s="83">
        <v>4564.3009348400001</v>
      </c>
      <c r="Q13" s="84"/>
      <c r="R13" s="84">
        <f t="shared" si="0"/>
        <v>0.58916104143509829</v>
      </c>
      <c r="S13" s="84">
        <f>P13/'סכום נכסי הקרן'!$C$42</f>
        <v>5.6189349288096367E-3</v>
      </c>
    </row>
    <row r="14" spans="2:30">
      <c r="B14" s="117" t="s">
        <v>1739</v>
      </c>
      <c r="C14" s="87" t="s">
        <v>1740</v>
      </c>
      <c r="D14" s="88" t="s">
        <v>1741</v>
      </c>
      <c r="E14" s="87" t="s">
        <v>328</v>
      </c>
      <c r="F14" s="88" t="s">
        <v>126</v>
      </c>
      <c r="G14" s="87" t="s">
        <v>313</v>
      </c>
      <c r="H14" s="87" t="s">
        <v>314</v>
      </c>
      <c r="I14" s="101">
        <v>39076</v>
      </c>
      <c r="J14" s="102">
        <v>6.2399999999976137</v>
      </c>
      <c r="K14" s="88" t="s">
        <v>130</v>
      </c>
      <c r="L14" s="89">
        <v>4.9000000000000002E-2</v>
      </c>
      <c r="M14" s="91">
        <v>2.7299999999991185E-2</v>
      </c>
      <c r="N14" s="90">
        <v>764415.31959299999</v>
      </c>
      <c r="O14" s="102">
        <v>151.36000000000001</v>
      </c>
      <c r="P14" s="90">
        <v>1157.0190132739999</v>
      </c>
      <c r="Q14" s="91">
        <v>4.7283373006756286E-4</v>
      </c>
      <c r="R14" s="91">
        <f t="shared" si="0"/>
        <v>0.14934828718619872</v>
      </c>
      <c r="S14" s="91">
        <f>P14/'סכום נכסי הקרן'!$C$42</f>
        <v>1.4243615045969873E-3</v>
      </c>
    </row>
    <row r="15" spans="2:30">
      <c r="B15" s="117" t="s">
        <v>1742</v>
      </c>
      <c r="C15" s="87" t="s">
        <v>1743</v>
      </c>
      <c r="D15" s="88" t="s">
        <v>1741</v>
      </c>
      <c r="E15" s="87" t="s">
        <v>328</v>
      </c>
      <c r="F15" s="88" t="s">
        <v>126</v>
      </c>
      <c r="G15" s="87" t="s">
        <v>313</v>
      </c>
      <c r="H15" s="87" t="s">
        <v>314</v>
      </c>
      <c r="I15" s="101">
        <v>40738</v>
      </c>
      <c r="J15" s="102">
        <v>9.990000000002075</v>
      </c>
      <c r="K15" s="88" t="s">
        <v>130</v>
      </c>
      <c r="L15" s="89">
        <v>4.0999999999999995E-2</v>
      </c>
      <c r="M15" s="91">
        <v>2.5400000000005248E-2</v>
      </c>
      <c r="N15" s="90">
        <v>1560203.428138</v>
      </c>
      <c r="O15" s="102">
        <v>134.4</v>
      </c>
      <c r="P15" s="90">
        <v>2096.9134683349998</v>
      </c>
      <c r="Q15" s="91">
        <v>4.1313102567829474E-4</v>
      </c>
      <c r="R15" s="91">
        <f t="shared" si="0"/>
        <v>0.27067008517632718</v>
      </c>
      <c r="S15" s="91">
        <f>P15/'סכום נכסי הקרן'!$C$42</f>
        <v>2.5814293356474136E-3</v>
      </c>
    </row>
    <row r="16" spans="2:30">
      <c r="B16" s="117" t="s">
        <v>1744</v>
      </c>
      <c r="C16" s="87" t="s">
        <v>1745</v>
      </c>
      <c r="D16" s="88" t="s">
        <v>1741</v>
      </c>
      <c r="E16" s="87" t="s">
        <v>1746</v>
      </c>
      <c r="F16" s="88" t="s">
        <v>571</v>
      </c>
      <c r="G16" s="87" t="s">
        <v>318</v>
      </c>
      <c r="H16" s="87" t="s">
        <v>128</v>
      </c>
      <c r="I16" s="101">
        <v>42795</v>
      </c>
      <c r="J16" s="102">
        <v>5.5399999999982192</v>
      </c>
      <c r="K16" s="88" t="s">
        <v>130</v>
      </c>
      <c r="L16" s="89">
        <v>2.1400000000000002E-2</v>
      </c>
      <c r="M16" s="91">
        <v>1.9899999999984808E-2</v>
      </c>
      <c r="N16" s="90">
        <v>513276.12695399998</v>
      </c>
      <c r="O16" s="102">
        <v>111.56</v>
      </c>
      <c r="P16" s="90">
        <v>572.61085911299995</v>
      </c>
      <c r="Q16" s="91">
        <v>1.2066016827974968E-3</v>
      </c>
      <c r="R16" s="91">
        <f t="shared" si="0"/>
        <v>7.3912744779149275E-2</v>
      </c>
      <c r="S16" s="91">
        <f>P16/'סכום נכסי הקרן'!$C$42</f>
        <v>7.0491915472232472E-4</v>
      </c>
    </row>
    <row r="17" spans="2:19">
      <c r="B17" s="117" t="s">
        <v>1747</v>
      </c>
      <c r="C17" s="87" t="s">
        <v>1748</v>
      </c>
      <c r="D17" s="88" t="s">
        <v>1741</v>
      </c>
      <c r="E17" s="87" t="s">
        <v>322</v>
      </c>
      <c r="F17" s="88" t="s">
        <v>317</v>
      </c>
      <c r="G17" s="87" t="s">
        <v>354</v>
      </c>
      <c r="H17" s="87" t="s">
        <v>314</v>
      </c>
      <c r="I17" s="101">
        <v>36489</v>
      </c>
      <c r="J17" s="102">
        <v>3.3400000010830349</v>
      </c>
      <c r="K17" s="88" t="s">
        <v>130</v>
      </c>
      <c r="L17" s="89">
        <v>6.0499999999999998E-2</v>
      </c>
      <c r="M17" s="91">
        <v>1.5900000005816303E-2</v>
      </c>
      <c r="N17" s="90">
        <v>294.69755300000003</v>
      </c>
      <c r="O17" s="102">
        <v>169.19</v>
      </c>
      <c r="P17" s="90">
        <v>0.498598769</v>
      </c>
      <c r="Q17" s="91"/>
      <c r="R17" s="91">
        <f t="shared" si="0"/>
        <v>6.4359246727143217E-5</v>
      </c>
      <c r="S17" s="91">
        <f>P17/'סכום נכסי הקרן'!$C$42</f>
        <v>6.1380572372224537E-7</v>
      </c>
    </row>
    <row r="18" spans="2:19">
      <c r="B18" s="117" t="s">
        <v>1749</v>
      </c>
      <c r="C18" s="87" t="s">
        <v>1750</v>
      </c>
      <c r="D18" s="88" t="s">
        <v>1741</v>
      </c>
      <c r="E18" s="87" t="s">
        <v>351</v>
      </c>
      <c r="F18" s="88" t="s">
        <v>126</v>
      </c>
      <c r="G18" s="87" t="s">
        <v>345</v>
      </c>
      <c r="H18" s="87" t="s">
        <v>128</v>
      </c>
      <c r="I18" s="101">
        <v>39084</v>
      </c>
      <c r="J18" s="102">
        <v>1.9299999999962243</v>
      </c>
      <c r="K18" s="88" t="s">
        <v>130</v>
      </c>
      <c r="L18" s="89">
        <v>5.5999999999999994E-2</v>
      </c>
      <c r="M18" s="91">
        <v>2.4199999999960017E-2</v>
      </c>
      <c r="N18" s="90">
        <v>158803.16903700001</v>
      </c>
      <c r="O18" s="102">
        <v>141.75</v>
      </c>
      <c r="P18" s="90">
        <v>225.10348064499999</v>
      </c>
      <c r="Q18" s="91">
        <v>3.2892689734406136E-4</v>
      </c>
      <c r="R18" s="91">
        <f t="shared" si="0"/>
        <v>2.9056410385903425E-2</v>
      </c>
      <c r="S18" s="91">
        <f>P18/'סכום נכסי הקרן'!$C$42</f>
        <v>2.7711621736815933E-4</v>
      </c>
    </row>
    <row r="19" spans="2:19">
      <c r="B19" s="117" t="s">
        <v>1751</v>
      </c>
      <c r="C19" s="87" t="s">
        <v>1752</v>
      </c>
      <c r="D19" s="88" t="s">
        <v>1741</v>
      </c>
      <c r="E19" s="87" t="s">
        <v>1753</v>
      </c>
      <c r="F19" s="88" t="s">
        <v>317</v>
      </c>
      <c r="G19" s="87" t="s">
        <v>431</v>
      </c>
      <c r="H19" s="87" t="s">
        <v>128</v>
      </c>
      <c r="I19" s="101">
        <v>44381</v>
      </c>
      <c r="J19" s="102">
        <v>3.2199999999972788</v>
      </c>
      <c r="K19" s="88" t="s">
        <v>130</v>
      </c>
      <c r="L19" s="89">
        <v>8.5000000000000006E-3</v>
      </c>
      <c r="M19" s="91">
        <v>5.0499999999956711E-2</v>
      </c>
      <c r="N19" s="90">
        <v>428028.4</v>
      </c>
      <c r="O19" s="102">
        <v>94.44</v>
      </c>
      <c r="P19" s="90">
        <v>404.230036455</v>
      </c>
      <c r="Q19" s="91">
        <v>1.3375887500000001E-3</v>
      </c>
      <c r="R19" s="91">
        <f t="shared" si="0"/>
        <v>5.2178108467671416E-2</v>
      </c>
      <c r="S19" s="91">
        <f>P19/'סכום נכסי הקרן'!$C$42</f>
        <v>4.9763201496498457E-4</v>
      </c>
    </row>
    <row r="20" spans="2:19">
      <c r="B20" s="117" t="s">
        <v>1754</v>
      </c>
      <c r="C20" s="87" t="s">
        <v>1755</v>
      </c>
      <c r="D20" s="118" t="s">
        <v>29</v>
      </c>
      <c r="E20" s="87" t="s">
        <v>1756</v>
      </c>
      <c r="F20" s="88" t="s">
        <v>488</v>
      </c>
      <c r="G20" s="87" t="s">
        <v>546</v>
      </c>
      <c r="H20" s="87"/>
      <c r="I20" s="101">
        <v>39104</v>
      </c>
      <c r="J20" s="102">
        <v>0.37999999999425527</v>
      </c>
      <c r="K20" s="88" t="s">
        <v>130</v>
      </c>
      <c r="L20" s="89">
        <v>5.5999999999999994E-2</v>
      </c>
      <c r="M20" s="91">
        <v>0</v>
      </c>
      <c r="N20" s="90">
        <v>181352.033704</v>
      </c>
      <c r="O20" s="102">
        <v>59.511901999999999</v>
      </c>
      <c r="P20" s="90">
        <v>107.92547824900001</v>
      </c>
      <c r="Q20" s="91">
        <v>4.8234276304677862E-4</v>
      </c>
      <c r="R20" s="91">
        <f t="shared" si="0"/>
        <v>1.3931046193121107E-2</v>
      </c>
      <c r="S20" s="91">
        <f>P20/'סכום נכסי הקרן'!$C$42</f>
        <v>1.3286289578604414E-4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6" t="s">
        <v>61</v>
      </c>
      <c r="C22" s="80"/>
      <c r="D22" s="81"/>
      <c r="E22" s="80"/>
      <c r="F22" s="81"/>
      <c r="G22" s="80"/>
      <c r="H22" s="80"/>
      <c r="I22" s="99"/>
      <c r="J22" s="100">
        <v>2.7077780008663885</v>
      </c>
      <c r="K22" s="81"/>
      <c r="L22" s="82"/>
      <c r="M22" s="84">
        <v>5.7674276655849704E-2</v>
      </c>
      <c r="N22" s="83"/>
      <c r="O22" s="100"/>
      <c r="P22" s="83">
        <v>2606.8973881350003</v>
      </c>
      <c r="Q22" s="84"/>
      <c r="R22" s="84">
        <f t="shared" si="0"/>
        <v>0.33649892985460966</v>
      </c>
      <c r="S22" s="84">
        <f>P22/'סכום נכסי הקרן'!$C$42</f>
        <v>3.2092508796262892E-3</v>
      </c>
    </row>
    <row r="23" spans="2:19">
      <c r="B23" s="117" t="s">
        <v>1757</v>
      </c>
      <c r="C23" s="87" t="s">
        <v>1758</v>
      </c>
      <c r="D23" s="88" t="s">
        <v>1741</v>
      </c>
      <c r="E23" s="87" t="s">
        <v>1746</v>
      </c>
      <c r="F23" s="88" t="s">
        <v>571</v>
      </c>
      <c r="G23" s="87" t="s">
        <v>318</v>
      </c>
      <c r="H23" s="87" t="s">
        <v>128</v>
      </c>
      <c r="I23" s="101">
        <v>42795</v>
      </c>
      <c r="J23" s="102">
        <v>5.0399999999998482</v>
      </c>
      <c r="K23" s="88" t="s">
        <v>130</v>
      </c>
      <c r="L23" s="89">
        <v>3.7400000000000003E-2</v>
      </c>
      <c r="M23" s="91">
        <v>5.4000000000022814E-2</v>
      </c>
      <c r="N23" s="90">
        <v>284444.12624399998</v>
      </c>
      <c r="O23" s="102">
        <v>92.48</v>
      </c>
      <c r="P23" s="90">
        <v>263.05393430099997</v>
      </c>
      <c r="Q23" s="91">
        <v>4.190887942817469E-4</v>
      </c>
      <c r="R23" s="91">
        <f t="shared" si="0"/>
        <v>3.3955063896725708E-2</v>
      </c>
      <c r="S23" s="91">
        <f>P23/'סכום נכסי הקרן'!$C$42</f>
        <v>3.238355578884497E-4</v>
      </c>
    </row>
    <row r="24" spans="2:19">
      <c r="B24" s="117" t="s">
        <v>1759</v>
      </c>
      <c r="C24" s="87" t="s">
        <v>1760</v>
      </c>
      <c r="D24" s="88" t="s">
        <v>1741</v>
      </c>
      <c r="E24" s="87" t="s">
        <v>1746</v>
      </c>
      <c r="F24" s="88" t="s">
        <v>571</v>
      </c>
      <c r="G24" s="87" t="s">
        <v>318</v>
      </c>
      <c r="H24" s="87" t="s">
        <v>128</v>
      </c>
      <c r="I24" s="101">
        <v>42795</v>
      </c>
      <c r="J24" s="102">
        <v>1.8999999999985515</v>
      </c>
      <c r="K24" s="88" t="s">
        <v>130</v>
      </c>
      <c r="L24" s="89">
        <v>2.5000000000000001E-2</v>
      </c>
      <c r="M24" s="91">
        <v>4.8899999999971196E-2</v>
      </c>
      <c r="N24" s="90">
        <v>648347.65340800001</v>
      </c>
      <c r="O24" s="102">
        <v>95.82</v>
      </c>
      <c r="P24" s="90">
        <v>621.24672871099995</v>
      </c>
      <c r="Q24" s="91">
        <v>1.5889100237225235E-3</v>
      </c>
      <c r="R24" s="91">
        <f t="shared" si="0"/>
        <v>8.0190674300565423E-2</v>
      </c>
      <c r="S24" s="91">
        <f>P24/'סכום נכסי הקרן'!$C$42</f>
        <v>7.6479289889007482E-4</v>
      </c>
    </row>
    <row r="25" spans="2:19">
      <c r="B25" s="117" t="s">
        <v>1761</v>
      </c>
      <c r="C25" s="87" t="s">
        <v>1762</v>
      </c>
      <c r="D25" s="88" t="s">
        <v>1741</v>
      </c>
      <c r="E25" s="87" t="s">
        <v>1763</v>
      </c>
      <c r="F25" s="88" t="s">
        <v>334</v>
      </c>
      <c r="G25" s="87" t="s">
        <v>363</v>
      </c>
      <c r="H25" s="87" t="s">
        <v>128</v>
      </c>
      <c r="I25" s="101">
        <v>42598</v>
      </c>
      <c r="J25" s="102">
        <v>2.7300000000005777</v>
      </c>
      <c r="K25" s="88" t="s">
        <v>130</v>
      </c>
      <c r="L25" s="89">
        <v>3.1E-2</v>
      </c>
      <c r="M25" s="91">
        <v>5.4000000000018797E-2</v>
      </c>
      <c r="N25" s="90">
        <v>790698.85458599997</v>
      </c>
      <c r="O25" s="102">
        <v>94.2</v>
      </c>
      <c r="P25" s="90">
        <v>744.83832100899997</v>
      </c>
      <c r="Q25" s="91">
        <v>1.0412538493160854E-3</v>
      </c>
      <c r="R25" s="91">
        <f t="shared" si="0"/>
        <v>9.6143906190930314E-2</v>
      </c>
      <c r="S25" s="91">
        <f>P25/'סכום נכסי הקרן'!$C$42</f>
        <v>9.1694174375908123E-4</v>
      </c>
    </row>
    <row r="26" spans="2:19">
      <c r="B26" s="117" t="s">
        <v>1764</v>
      </c>
      <c r="C26" s="87" t="s">
        <v>1765</v>
      </c>
      <c r="D26" s="88" t="s">
        <v>1741</v>
      </c>
      <c r="E26" s="87" t="s">
        <v>947</v>
      </c>
      <c r="F26" s="88" t="s">
        <v>558</v>
      </c>
      <c r="G26" s="87" t="s">
        <v>428</v>
      </c>
      <c r="H26" s="87" t="s">
        <v>314</v>
      </c>
      <c r="I26" s="101">
        <v>44007</v>
      </c>
      <c r="J26" s="102">
        <v>3.5900000000006238</v>
      </c>
      <c r="K26" s="88" t="s">
        <v>130</v>
      </c>
      <c r="L26" s="89">
        <v>3.3500000000000002E-2</v>
      </c>
      <c r="M26" s="91">
        <v>7.3600000000024979E-2</v>
      </c>
      <c r="N26" s="90">
        <v>529206.69521699997</v>
      </c>
      <c r="O26" s="102">
        <v>87.75</v>
      </c>
      <c r="P26" s="90">
        <v>464.37886916900004</v>
      </c>
      <c r="Q26" s="91">
        <v>5.8800743912999992E-4</v>
      </c>
      <c r="R26" s="91">
        <f t="shared" si="0"/>
        <v>5.9942133984128294E-2</v>
      </c>
      <c r="S26" s="91">
        <f>P26/'סכום נכסי הקרן'!$C$42</f>
        <v>5.7167892420447591E-4</v>
      </c>
    </row>
    <row r="27" spans="2:19">
      <c r="B27" s="117" t="s">
        <v>1766</v>
      </c>
      <c r="C27" s="87" t="s">
        <v>1767</v>
      </c>
      <c r="D27" s="88" t="s">
        <v>1741</v>
      </c>
      <c r="E27" s="87" t="s">
        <v>1768</v>
      </c>
      <c r="F27" s="88" t="s">
        <v>334</v>
      </c>
      <c r="G27" s="87" t="s">
        <v>475</v>
      </c>
      <c r="H27" s="87" t="s">
        <v>314</v>
      </c>
      <c r="I27" s="101">
        <v>43310</v>
      </c>
      <c r="J27" s="102">
        <v>1.6600000000005843</v>
      </c>
      <c r="K27" s="88" t="s">
        <v>130</v>
      </c>
      <c r="L27" s="89">
        <v>3.5499999999999997E-2</v>
      </c>
      <c r="M27" s="91">
        <v>6.1100000000020457E-2</v>
      </c>
      <c r="N27" s="90">
        <v>529748.772</v>
      </c>
      <c r="O27" s="102">
        <v>96.91</v>
      </c>
      <c r="P27" s="90">
        <v>513.37953494500005</v>
      </c>
      <c r="Q27" s="91">
        <v>1.9707915625000001E-3</v>
      </c>
      <c r="R27" s="91">
        <f t="shared" si="0"/>
        <v>6.6267151482259881E-2</v>
      </c>
      <c r="S27" s="91">
        <f>P27/'סכום נכסי הקרן'!$C$42</f>
        <v>6.3200175488420732E-4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6" t="s">
        <v>48</v>
      </c>
      <c r="C29" s="80"/>
      <c r="D29" s="81"/>
      <c r="E29" s="80"/>
      <c r="F29" s="81"/>
      <c r="G29" s="80"/>
      <c r="H29" s="80"/>
      <c r="I29" s="99"/>
      <c r="J29" s="100">
        <v>2.1600000000201289</v>
      </c>
      <c r="K29" s="81"/>
      <c r="L29" s="82"/>
      <c r="M29" s="84">
        <v>5.9700000000748543E-2</v>
      </c>
      <c r="N29" s="83"/>
      <c r="O29" s="100"/>
      <c r="P29" s="83">
        <v>15.897504073</v>
      </c>
      <c r="Q29" s="84"/>
      <c r="R29" s="84">
        <f t="shared" si="0"/>
        <v>2.0520535761290081E-3</v>
      </c>
      <c r="S29" s="84">
        <f>P29/'סכום נכסי הקרן'!$C$42</f>
        <v>1.9570804421510933E-5</v>
      </c>
    </row>
    <row r="30" spans="2:19">
      <c r="B30" s="117" t="s">
        <v>1769</v>
      </c>
      <c r="C30" s="87" t="s">
        <v>1770</v>
      </c>
      <c r="D30" s="88" t="s">
        <v>1741</v>
      </c>
      <c r="E30" s="87" t="s">
        <v>1771</v>
      </c>
      <c r="F30" s="88" t="s">
        <v>488</v>
      </c>
      <c r="G30" s="87" t="s">
        <v>345</v>
      </c>
      <c r="H30" s="87" t="s">
        <v>128</v>
      </c>
      <c r="I30" s="101">
        <v>38118</v>
      </c>
      <c r="J30" s="102">
        <v>2.1600000000201289</v>
      </c>
      <c r="K30" s="88" t="s">
        <v>129</v>
      </c>
      <c r="L30" s="89">
        <v>7.9699999999999993E-2</v>
      </c>
      <c r="M30" s="91">
        <v>5.9700000000748543E-2</v>
      </c>
      <c r="N30" s="90">
        <v>4133.1295739999996</v>
      </c>
      <c r="O30" s="102">
        <v>106.4</v>
      </c>
      <c r="P30" s="90">
        <v>15.897504073</v>
      </c>
      <c r="Q30" s="91">
        <v>8.2494515504221382E-5</v>
      </c>
      <c r="R30" s="91">
        <f t="shared" si="0"/>
        <v>2.0520535761290081E-3</v>
      </c>
      <c r="S30" s="91">
        <f>P30/'סכום נכסי הקרן'!$C$42</f>
        <v>1.9570804421510933E-5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5" t="s">
        <v>194</v>
      </c>
      <c r="C32" s="87"/>
      <c r="D32" s="88"/>
      <c r="E32" s="87"/>
      <c r="F32" s="88"/>
      <c r="G32" s="87"/>
      <c r="H32" s="87"/>
      <c r="I32" s="101"/>
      <c r="J32" s="102">
        <v>12.319686064656361</v>
      </c>
      <c r="K32" s="88"/>
      <c r="L32" s="89"/>
      <c r="M32" s="91">
        <v>6.0026525412092996E-2</v>
      </c>
      <c r="N32" s="90"/>
      <c r="O32" s="102"/>
      <c r="P32" s="90">
        <v>560.02357467299998</v>
      </c>
      <c r="Q32" s="91"/>
      <c r="R32" s="91">
        <f t="shared" si="0"/>
        <v>7.2287975134163074E-2</v>
      </c>
      <c r="S32" s="91">
        <f>P32/'סכום נכסי הקרן'!$C$42</f>
        <v>6.8942343408328732E-4</v>
      </c>
    </row>
    <row r="33" spans="2:19">
      <c r="B33" s="116" t="s">
        <v>68</v>
      </c>
      <c r="C33" s="80"/>
      <c r="D33" s="81"/>
      <c r="E33" s="80"/>
      <c r="F33" s="81"/>
      <c r="G33" s="80"/>
      <c r="H33" s="80"/>
      <c r="I33" s="99"/>
      <c r="J33" s="100">
        <v>12.319686064656361</v>
      </c>
      <c r="K33" s="81"/>
      <c r="L33" s="82"/>
      <c r="M33" s="84">
        <v>6.0026525412092996E-2</v>
      </c>
      <c r="N33" s="83"/>
      <c r="O33" s="100"/>
      <c r="P33" s="83">
        <v>560.02357467299998</v>
      </c>
      <c r="Q33" s="84"/>
      <c r="R33" s="84">
        <f t="shared" si="0"/>
        <v>7.2287975134163074E-2</v>
      </c>
      <c r="S33" s="84">
        <f>P33/'סכום נכסי הקרן'!$C$42</f>
        <v>6.8942343408328732E-4</v>
      </c>
    </row>
    <row r="34" spans="2:19">
      <c r="B34" s="117" t="s">
        <v>1772</v>
      </c>
      <c r="C34" s="87">
        <v>4824</v>
      </c>
      <c r="D34" s="88" t="s">
        <v>1741</v>
      </c>
      <c r="E34" s="87"/>
      <c r="F34" s="88" t="s">
        <v>744</v>
      </c>
      <c r="G34" s="87" t="s">
        <v>1773</v>
      </c>
      <c r="H34" s="87" t="s">
        <v>728</v>
      </c>
      <c r="I34" s="101">
        <v>42206</v>
      </c>
      <c r="J34" s="102">
        <v>14.510000000007826</v>
      </c>
      <c r="K34" s="88" t="s">
        <v>137</v>
      </c>
      <c r="L34" s="89">
        <v>4.555E-2</v>
      </c>
      <c r="M34" s="91">
        <v>6.3400000000040521E-2</v>
      </c>
      <c r="N34" s="90">
        <v>138136.70167499999</v>
      </c>
      <c r="O34" s="102">
        <v>77.7</v>
      </c>
      <c r="P34" s="90">
        <v>286.22280687599999</v>
      </c>
      <c r="Q34" s="91">
        <v>8.2925639891582963E-4</v>
      </c>
      <c r="R34" s="91">
        <f t="shared" si="0"/>
        <v>3.6945707434484158E-2</v>
      </c>
      <c r="S34" s="91">
        <f>P34/'סכום נכסי הקרן'!$C$42</f>
        <v>3.5235786376427183E-4</v>
      </c>
    </row>
    <row r="35" spans="2:19">
      <c r="B35" s="117" t="s">
        <v>1774</v>
      </c>
      <c r="C35" s="87">
        <v>5168</v>
      </c>
      <c r="D35" s="88" t="s">
        <v>1741</v>
      </c>
      <c r="E35" s="87"/>
      <c r="F35" s="88" t="s">
        <v>744</v>
      </c>
      <c r="G35" s="87" t="s">
        <v>891</v>
      </c>
      <c r="H35" s="87" t="s">
        <v>1775</v>
      </c>
      <c r="I35" s="101">
        <v>42408</v>
      </c>
      <c r="J35" s="102">
        <v>10.03000000000398</v>
      </c>
      <c r="K35" s="88" t="s">
        <v>137</v>
      </c>
      <c r="L35" s="89">
        <v>3.9510000000000003E-2</v>
      </c>
      <c r="M35" s="91">
        <v>5.6499999999998177E-2</v>
      </c>
      <c r="N35" s="90">
        <v>120058.467185</v>
      </c>
      <c r="O35" s="102">
        <v>85.52</v>
      </c>
      <c r="P35" s="90">
        <v>273.80076779699999</v>
      </c>
      <c r="Q35" s="91">
        <v>3.0429446221869641E-4</v>
      </c>
      <c r="R35" s="91">
        <f t="shared" si="0"/>
        <v>3.5342267699678923E-2</v>
      </c>
      <c r="S35" s="91">
        <f>P35/'סכום נכסי הקרן'!$C$42</f>
        <v>3.3706557031901543E-4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216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109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199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207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50.425781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143</v>
      </c>
      <c r="C1" s="46" t="s" vm="1">
        <v>225</v>
      </c>
    </row>
    <row r="2" spans="2:49">
      <c r="B2" s="46" t="s">
        <v>142</v>
      </c>
      <c r="C2" s="46" t="s">
        <v>226</v>
      </c>
    </row>
    <row r="3" spans="2:49">
      <c r="B3" s="46" t="s">
        <v>144</v>
      </c>
      <c r="C3" s="46" t="s">
        <v>227</v>
      </c>
    </row>
    <row r="4" spans="2:49">
      <c r="B4" s="46" t="s">
        <v>145</v>
      </c>
      <c r="C4" s="46">
        <v>2145</v>
      </c>
    </row>
    <row r="6" spans="2:49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49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49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100</v>
      </c>
      <c r="H8" s="29" t="s">
        <v>201</v>
      </c>
      <c r="I8" s="29" t="s">
        <v>200</v>
      </c>
      <c r="J8" s="29" t="s">
        <v>108</v>
      </c>
      <c r="K8" s="29" t="s">
        <v>59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208</v>
      </c>
      <c r="I9" s="31"/>
      <c r="J9" s="31" t="s">
        <v>204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3008.52011915</v>
      </c>
      <c r="K11" s="78"/>
      <c r="L11" s="78">
        <f>IFERROR(J11/$J$11,0)</f>
        <v>1</v>
      </c>
      <c r="M11" s="78">
        <f>J11/'סכום נכסי הקרן'!$C$42</f>
        <v>3.7036731413747268E-3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195</v>
      </c>
      <c r="C12" s="80"/>
      <c r="D12" s="81"/>
      <c r="E12" s="80"/>
      <c r="F12" s="81"/>
      <c r="G12" s="81"/>
      <c r="H12" s="83"/>
      <c r="I12" s="83"/>
      <c r="J12" s="83">
        <v>1998.4232991499998</v>
      </c>
      <c r="K12" s="84"/>
      <c r="L12" s="84">
        <f t="shared" ref="L12:L36" si="0">IFERROR(J12/$J$11,0)</f>
        <v>0.66425459029824141</v>
      </c>
      <c r="M12" s="84">
        <f>J12/'סכום נכסי הקרן'!$C$42</f>
        <v>2.4601818851224698E-3</v>
      </c>
    </row>
    <row r="13" spans="2:49">
      <c r="B13" s="86" t="s">
        <v>1776</v>
      </c>
      <c r="C13" s="87">
        <v>9114</v>
      </c>
      <c r="D13" s="88" t="s">
        <v>29</v>
      </c>
      <c r="E13" s="87" t="s">
        <v>1777</v>
      </c>
      <c r="F13" s="88" t="s">
        <v>1200</v>
      </c>
      <c r="G13" s="88" t="s">
        <v>129</v>
      </c>
      <c r="H13" s="90">
        <v>2144.81</v>
      </c>
      <c r="I13" s="90">
        <v>824.19640000000004</v>
      </c>
      <c r="J13" s="90">
        <v>63.903980000000004</v>
      </c>
      <c r="K13" s="91">
        <v>2.5784074196044459E-4</v>
      </c>
      <c r="L13" s="91">
        <f t="shared" si="0"/>
        <v>2.1241001379128172E-2</v>
      </c>
      <c r="M13" s="91">
        <f>J13/'סכום נכסי הקרן'!$C$42</f>
        <v>7.8669726303780534E-5</v>
      </c>
    </row>
    <row r="14" spans="2:49">
      <c r="B14" s="86" t="s">
        <v>1778</v>
      </c>
      <c r="C14" s="87">
        <v>8423</v>
      </c>
      <c r="D14" s="88" t="s">
        <v>29</v>
      </c>
      <c r="E14" s="87" t="s">
        <v>1779</v>
      </c>
      <c r="F14" s="88" t="s">
        <v>498</v>
      </c>
      <c r="G14" s="88" t="s">
        <v>129</v>
      </c>
      <c r="H14" s="90">
        <v>1815709.15</v>
      </c>
      <c r="I14" s="125">
        <v>0</v>
      </c>
      <c r="J14" s="125">
        <v>0</v>
      </c>
      <c r="K14" s="91">
        <v>3.6936339122799146E-4</v>
      </c>
      <c r="L14" s="91">
        <f t="shared" ref="L14:L17" si="1">IFERROR(J14/$J$11,0)</f>
        <v>0</v>
      </c>
      <c r="M14" s="91">
        <f>J14/'סכום נכסי הקרן'!$C$42</f>
        <v>0</v>
      </c>
    </row>
    <row r="15" spans="2:49">
      <c r="B15" s="86" t="s">
        <v>1780</v>
      </c>
      <c r="C15" s="87">
        <v>8460</v>
      </c>
      <c r="D15" s="88" t="s">
        <v>29</v>
      </c>
      <c r="E15" s="87" t="s">
        <v>1781</v>
      </c>
      <c r="F15" s="88" t="s">
        <v>1200</v>
      </c>
      <c r="G15" s="88" t="s">
        <v>129</v>
      </c>
      <c r="H15" s="90">
        <v>7960.89</v>
      </c>
      <c r="I15" s="90">
        <v>322.17919999999998</v>
      </c>
      <c r="J15" s="90">
        <v>92.718710000000002</v>
      </c>
      <c r="K15" s="91">
        <v>6.9638333422223091E-4</v>
      </c>
      <c r="L15" s="91">
        <f t="shared" si="1"/>
        <v>3.0818710305382933E-2</v>
      </c>
      <c r="M15" s="91">
        <f>J15/'סכום נכסי הקרן'!$C$42</f>
        <v>1.1414242960985528E-4</v>
      </c>
    </row>
    <row r="16" spans="2:49">
      <c r="B16" s="86" t="s">
        <v>1782</v>
      </c>
      <c r="C16" s="87">
        <v>8525</v>
      </c>
      <c r="D16" s="88" t="s">
        <v>29</v>
      </c>
      <c r="E16" s="87" t="s">
        <v>1783</v>
      </c>
      <c r="F16" s="88" t="s">
        <v>1200</v>
      </c>
      <c r="G16" s="88" t="s">
        <v>129</v>
      </c>
      <c r="H16" s="90">
        <v>3077.56</v>
      </c>
      <c r="I16" s="90">
        <v>580.20000000000005</v>
      </c>
      <c r="J16" s="90">
        <v>64.549440000000004</v>
      </c>
      <c r="K16" s="91">
        <v>3.0712353988007789E-4</v>
      </c>
      <c r="L16" s="91">
        <f t="shared" si="1"/>
        <v>2.145554539892431E-2</v>
      </c>
      <c r="M16" s="91">
        <f>J16/'סכום נכסי הקרן'!$C$42</f>
        <v>7.946432722754207E-5</v>
      </c>
    </row>
    <row r="17" spans="2:13">
      <c r="B17" s="86" t="s">
        <v>1784</v>
      </c>
      <c r="C17" s="87">
        <v>9326</v>
      </c>
      <c r="D17" s="88" t="s">
        <v>29</v>
      </c>
      <c r="E17" s="87" t="s">
        <v>1785</v>
      </c>
      <c r="F17" s="88" t="s">
        <v>1376</v>
      </c>
      <c r="G17" s="88" t="s">
        <v>129</v>
      </c>
      <c r="H17" s="90">
        <v>4972.1420699999999</v>
      </c>
      <c r="I17" s="90">
        <v>100</v>
      </c>
      <c r="J17" s="90">
        <v>17.974293582999998</v>
      </c>
      <c r="K17" s="91">
        <v>2.4860710349999999E-6</v>
      </c>
      <c r="L17" s="91">
        <f t="shared" si="1"/>
        <v>5.9744634807621932E-3</v>
      </c>
      <c r="M17" s="91">
        <f>J17/'סכום נכסי הקרן'!$C$42</f>
        <v>2.2127459927823098E-5</v>
      </c>
    </row>
    <row r="18" spans="2:13">
      <c r="B18" s="86" t="s">
        <v>1786</v>
      </c>
      <c r="C18" s="87">
        <v>9398</v>
      </c>
      <c r="D18" s="88" t="s">
        <v>29</v>
      </c>
      <c r="E18" s="87" t="s">
        <v>1787</v>
      </c>
      <c r="F18" s="88" t="s">
        <v>1376</v>
      </c>
      <c r="G18" s="88" t="s">
        <v>129</v>
      </c>
      <c r="H18" s="90">
        <v>4972.1420699999999</v>
      </c>
      <c r="I18" s="90">
        <v>100</v>
      </c>
      <c r="J18" s="90">
        <v>17.974293582999998</v>
      </c>
      <c r="K18" s="91">
        <v>2.4860710349999999E-6</v>
      </c>
      <c r="L18" s="91">
        <f t="shared" si="0"/>
        <v>5.9744634807621932E-3</v>
      </c>
      <c r="M18" s="91">
        <f>J18/'סכום נכסי הקרן'!$C$42</f>
        <v>2.2127459927823098E-5</v>
      </c>
    </row>
    <row r="19" spans="2:13">
      <c r="B19" s="86" t="s">
        <v>1788</v>
      </c>
      <c r="C19" s="87">
        <v>9113</v>
      </c>
      <c r="D19" s="88" t="s">
        <v>29</v>
      </c>
      <c r="E19" s="87" t="s">
        <v>1789</v>
      </c>
      <c r="F19" s="88" t="s">
        <v>1427</v>
      </c>
      <c r="G19" s="88" t="s">
        <v>130</v>
      </c>
      <c r="H19" s="90">
        <v>15103.636293</v>
      </c>
      <c r="I19" s="90">
        <v>2189.2600649999999</v>
      </c>
      <c r="J19" s="90">
        <v>330.65788296900001</v>
      </c>
      <c r="K19" s="91">
        <v>5.034151654623424E-4</v>
      </c>
      <c r="L19" s="91">
        <f t="shared" si="0"/>
        <v>0.10990715364151232</v>
      </c>
      <c r="M19" s="91">
        <f>J19/'סכום נכסי הקרן'!$C$42</f>
        <v>4.0706017298701468E-4</v>
      </c>
    </row>
    <row r="20" spans="2:13">
      <c r="B20" s="86" t="s">
        <v>1790</v>
      </c>
      <c r="C20" s="87">
        <v>9266</v>
      </c>
      <c r="D20" s="88" t="s">
        <v>29</v>
      </c>
      <c r="E20" s="87" t="s">
        <v>1789</v>
      </c>
      <c r="F20" s="88" t="s">
        <v>1427</v>
      </c>
      <c r="G20" s="88" t="s">
        <v>130</v>
      </c>
      <c r="H20" s="90">
        <v>364108.42194200004</v>
      </c>
      <c r="I20" s="90">
        <v>100</v>
      </c>
      <c r="J20" s="90">
        <v>364.10842194200006</v>
      </c>
      <c r="K20" s="91">
        <v>6.9485006061886876E-4</v>
      </c>
      <c r="L20" s="91">
        <f t="shared" si="0"/>
        <v>0.12102575602681093</v>
      </c>
      <c r="M20" s="91">
        <f>J20/'סכום נכסי הקרן'!$C$42</f>
        <v>4.482398420110701E-4</v>
      </c>
    </row>
    <row r="21" spans="2:13">
      <c r="B21" s="86" t="s">
        <v>1791</v>
      </c>
      <c r="C21" s="87">
        <v>9152</v>
      </c>
      <c r="D21" s="88" t="s">
        <v>29</v>
      </c>
      <c r="E21" s="87" t="s">
        <v>1792</v>
      </c>
      <c r="F21" s="88" t="s">
        <v>1376</v>
      </c>
      <c r="G21" s="88" t="s">
        <v>129</v>
      </c>
      <c r="H21" s="90">
        <v>4972.1420699999999</v>
      </c>
      <c r="I21" s="90">
        <v>100</v>
      </c>
      <c r="J21" s="90">
        <v>17.974293582999998</v>
      </c>
      <c r="K21" s="91">
        <v>2.4860710349999999E-6</v>
      </c>
      <c r="L21" s="91">
        <f t="shared" si="0"/>
        <v>5.9744634807621932E-3</v>
      </c>
      <c r="M21" s="91">
        <f>J21/'סכום נכסי הקרן'!$C$42</f>
        <v>2.2127459927823098E-5</v>
      </c>
    </row>
    <row r="22" spans="2:13">
      <c r="B22" s="86" t="s">
        <v>1793</v>
      </c>
      <c r="C22" s="87">
        <v>9262</v>
      </c>
      <c r="D22" s="88" t="s">
        <v>29</v>
      </c>
      <c r="E22" s="87" t="s">
        <v>1794</v>
      </c>
      <c r="F22" s="88" t="s">
        <v>1376</v>
      </c>
      <c r="G22" s="88" t="s">
        <v>129</v>
      </c>
      <c r="H22" s="90">
        <v>4972.1420699999999</v>
      </c>
      <c r="I22" s="90">
        <v>100</v>
      </c>
      <c r="J22" s="90">
        <v>17.974293582999998</v>
      </c>
      <c r="K22" s="91">
        <v>2.4860710349999999E-6</v>
      </c>
      <c r="L22" s="91">
        <f t="shared" si="0"/>
        <v>5.9744634807621932E-3</v>
      </c>
      <c r="M22" s="91">
        <f>J22/'סכום נכסי הקרן'!$C$42</f>
        <v>2.2127459927823098E-5</v>
      </c>
    </row>
    <row r="23" spans="2:13">
      <c r="B23" s="86" t="s">
        <v>1795</v>
      </c>
      <c r="C23" s="87">
        <v>8838</v>
      </c>
      <c r="D23" s="88" t="s">
        <v>29</v>
      </c>
      <c r="E23" s="87" t="s">
        <v>1796</v>
      </c>
      <c r="F23" s="88" t="s">
        <v>427</v>
      </c>
      <c r="G23" s="88" t="s">
        <v>129</v>
      </c>
      <c r="H23" s="90">
        <v>3563.4427659999997</v>
      </c>
      <c r="I23" s="90">
        <v>1115.5499</v>
      </c>
      <c r="J23" s="90">
        <v>143.70341573899998</v>
      </c>
      <c r="K23" s="91">
        <v>1.5100077260287234E-4</v>
      </c>
      <c r="L23" s="91">
        <f t="shared" si="0"/>
        <v>4.7765482711679734E-2</v>
      </c>
      <c r="M23" s="91">
        <f>J23/'סכום נכסי הקרן'!$C$42</f>
        <v>1.7690773540404709E-4</v>
      </c>
    </row>
    <row r="24" spans="2:13">
      <c r="B24" s="86" t="s">
        <v>1797</v>
      </c>
      <c r="C24" s="87" t="s">
        <v>1798</v>
      </c>
      <c r="D24" s="88" t="s">
        <v>29</v>
      </c>
      <c r="E24" s="87" t="s">
        <v>1799</v>
      </c>
      <c r="F24" s="88" t="s">
        <v>1243</v>
      </c>
      <c r="G24" s="88" t="s">
        <v>130</v>
      </c>
      <c r="H24" s="90">
        <v>154922</v>
      </c>
      <c r="I24" s="90">
        <v>380</v>
      </c>
      <c r="J24" s="90">
        <v>588.70359999999994</v>
      </c>
      <c r="K24" s="91">
        <v>2.6851081128204514E-4</v>
      </c>
      <c r="L24" s="91">
        <f t="shared" si="0"/>
        <v>0.19567879777594005</v>
      </c>
      <c r="M24" s="91">
        <f>J24/'סכום נכסי הקרן'!$C$42</f>
        <v>7.2473030765924577E-4</v>
      </c>
    </row>
    <row r="25" spans="2:13">
      <c r="B25" s="86" t="s">
        <v>1800</v>
      </c>
      <c r="C25" s="87">
        <v>8726</v>
      </c>
      <c r="D25" s="88" t="s">
        <v>29</v>
      </c>
      <c r="E25" s="87" t="s">
        <v>1801</v>
      </c>
      <c r="F25" s="88" t="s">
        <v>766</v>
      </c>
      <c r="G25" s="88" t="s">
        <v>129</v>
      </c>
      <c r="H25" s="90">
        <v>10677.83</v>
      </c>
      <c r="I25" s="90">
        <v>334.45</v>
      </c>
      <c r="J25" s="90">
        <v>129.09888000000001</v>
      </c>
      <c r="K25" s="91">
        <v>3.5711994971157339E-6</v>
      </c>
      <c r="L25" s="91">
        <f t="shared" si="0"/>
        <v>4.2911090797848619E-2</v>
      </c>
      <c r="M25" s="91">
        <f>J25/'סכום נכסי הקרן'!$C$42</f>
        <v>1.5892865445508414E-4</v>
      </c>
    </row>
    <row r="26" spans="2:13">
      <c r="B26" s="86" t="s">
        <v>1802</v>
      </c>
      <c r="C26" s="87">
        <v>8603</v>
      </c>
      <c r="D26" s="88" t="s">
        <v>29</v>
      </c>
      <c r="E26" s="87" t="s">
        <v>1803</v>
      </c>
      <c r="F26" s="88" t="s">
        <v>1200</v>
      </c>
      <c r="G26" s="88" t="s">
        <v>129</v>
      </c>
      <c r="H26" s="90">
        <v>47.81</v>
      </c>
      <c r="I26" s="90">
        <v>15266.785099999999</v>
      </c>
      <c r="J26" s="90">
        <v>26.38607</v>
      </c>
      <c r="K26" s="91">
        <v>5.9570541376731162E-4</v>
      </c>
      <c r="L26" s="91">
        <f t="shared" si="0"/>
        <v>8.770448245316996E-3</v>
      </c>
      <c r="M26" s="91">
        <f>J26/'סכום נכסי הקרן'!$C$42</f>
        <v>3.248287360399766E-5</v>
      </c>
    </row>
    <row r="27" spans="2:13">
      <c r="B27" s="86" t="s">
        <v>1804</v>
      </c>
      <c r="C27" s="87">
        <v>9151</v>
      </c>
      <c r="D27" s="88" t="s">
        <v>29</v>
      </c>
      <c r="E27" s="87" t="s">
        <v>1805</v>
      </c>
      <c r="F27" s="88" t="s">
        <v>1431</v>
      </c>
      <c r="G27" s="88" t="s">
        <v>129</v>
      </c>
      <c r="H27" s="90">
        <v>28570</v>
      </c>
      <c r="I27" s="90">
        <v>100</v>
      </c>
      <c r="J27" s="90">
        <v>103.28055000000001</v>
      </c>
      <c r="K27" s="91">
        <v>3.5712499999999999E-6</v>
      </c>
      <c r="L27" s="91">
        <f t="shared" si="0"/>
        <v>3.4329353273256473E-2</v>
      </c>
      <c r="M27" s="91">
        <f>J27/'סכום נכסי הקרן'!$C$42</f>
        <v>1.2714470367892455E-4</v>
      </c>
    </row>
    <row r="28" spans="2:13">
      <c r="B28" s="86" t="s">
        <v>1806</v>
      </c>
      <c r="C28" s="87">
        <v>8824</v>
      </c>
      <c r="D28" s="88" t="s">
        <v>29</v>
      </c>
      <c r="E28" s="87" t="s">
        <v>1807</v>
      </c>
      <c r="F28" s="88" t="s">
        <v>1376</v>
      </c>
      <c r="G28" s="88" t="s">
        <v>130</v>
      </c>
      <c r="H28" s="90">
        <v>497.26714599999997</v>
      </c>
      <c r="I28" s="90">
        <v>3904.375</v>
      </c>
      <c r="J28" s="90">
        <v>19.415174168</v>
      </c>
      <c r="K28" s="91">
        <v>4.9726714599999998E-4</v>
      </c>
      <c r="L28" s="91">
        <f t="shared" si="0"/>
        <v>6.4533968193921827E-3</v>
      </c>
      <c r="M28" s="91">
        <f>J28/'סכום נכסי הקרן'!$C$42</f>
        <v>2.3901272470615915E-5</v>
      </c>
    </row>
    <row r="29" spans="2:13">
      <c r="B29" s="86" t="s">
        <v>1808</v>
      </c>
      <c r="C29" s="87">
        <v>5992</v>
      </c>
      <c r="D29" s="88" t="s">
        <v>29</v>
      </c>
      <c r="E29" s="87" t="s">
        <v>1756</v>
      </c>
      <c r="F29" s="88" t="s">
        <v>488</v>
      </c>
      <c r="G29" s="88" t="s">
        <v>130</v>
      </c>
      <c r="H29" s="90">
        <v>1296</v>
      </c>
      <c r="I29" s="90">
        <v>9.9999999999999995E-7</v>
      </c>
      <c r="J29" s="90">
        <v>1.4000000000000001E-4</v>
      </c>
      <c r="K29" s="91">
        <v>4.7472527472527471E-5</v>
      </c>
      <c r="L29" s="91"/>
      <c r="M29" s="91"/>
    </row>
    <row r="30" spans="2:13">
      <c r="B30" s="92"/>
      <c r="C30" s="87"/>
      <c r="D30" s="87"/>
      <c r="E30" s="87"/>
      <c r="F30" s="87"/>
      <c r="G30" s="87"/>
      <c r="H30" s="90"/>
      <c r="I30" s="90"/>
      <c r="J30" s="87"/>
      <c r="K30" s="87"/>
      <c r="L30" s="91"/>
      <c r="M30" s="87"/>
    </row>
    <row r="31" spans="2:13">
      <c r="B31" s="79" t="s">
        <v>194</v>
      </c>
      <c r="C31" s="80"/>
      <c r="D31" s="81"/>
      <c r="E31" s="80"/>
      <c r="F31" s="81"/>
      <c r="G31" s="81"/>
      <c r="H31" s="83"/>
      <c r="I31" s="83"/>
      <c r="J31" s="83">
        <v>1010.09682</v>
      </c>
      <c r="K31" s="84"/>
      <c r="L31" s="84">
        <f t="shared" si="0"/>
        <v>0.33574540970175848</v>
      </c>
      <c r="M31" s="84">
        <f>J31/'סכום נכסי הקרן'!$C$42</f>
        <v>1.2434912562522564E-3</v>
      </c>
    </row>
    <row r="32" spans="2:13">
      <c r="B32" s="85" t="s">
        <v>64</v>
      </c>
      <c r="C32" s="80"/>
      <c r="D32" s="81"/>
      <c r="E32" s="80"/>
      <c r="F32" s="81"/>
      <c r="G32" s="81"/>
      <c r="H32" s="83"/>
      <c r="I32" s="83"/>
      <c r="J32" s="83">
        <v>1010.09682</v>
      </c>
      <c r="K32" s="84"/>
      <c r="L32" s="84">
        <f t="shared" si="0"/>
        <v>0.33574540970175848</v>
      </c>
      <c r="M32" s="84">
        <f>J32/'סכום נכסי הקרן'!$C$42</f>
        <v>1.2434912562522564E-3</v>
      </c>
    </row>
    <row r="33" spans="2:13">
      <c r="B33" s="86" t="s">
        <v>1809</v>
      </c>
      <c r="C33" s="87">
        <v>8255</v>
      </c>
      <c r="D33" s="88" t="s">
        <v>29</v>
      </c>
      <c r="E33" s="87"/>
      <c r="F33" s="88" t="s">
        <v>780</v>
      </c>
      <c r="G33" s="88" t="s">
        <v>129</v>
      </c>
      <c r="H33" s="90">
        <v>80325.06</v>
      </c>
      <c r="I33" s="90">
        <v>94.250100000000003</v>
      </c>
      <c r="J33" s="90">
        <v>273.67881</v>
      </c>
      <c r="K33" s="91">
        <v>8.0407025071996811E-5</v>
      </c>
      <c r="L33" s="91">
        <f t="shared" si="0"/>
        <v>9.0967917501353704E-2</v>
      </c>
      <c r="M33" s="91">
        <f>J33/'סכום נכסי הקרן'!$C$42</f>
        <v>3.3691543277655561E-4</v>
      </c>
    </row>
    <row r="34" spans="2:13">
      <c r="B34" s="86" t="s">
        <v>1810</v>
      </c>
      <c r="C34" s="87">
        <v>9389</v>
      </c>
      <c r="D34" s="88" t="s">
        <v>29</v>
      </c>
      <c r="E34" s="87"/>
      <c r="F34" s="88" t="s">
        <v>788</v>
      </c>
      <c r="G34" s="88" t="s">
        <v>129</v>
      </c>
      <c r="H34" s="90">
        <v>3940.38</v>
      </c>
      <c r="I34" s="90">
        <v>425.30070000000001</v>
      </c>
      <c r="J34" s="90">
        <v>60.581830000000004</v>
      </c>
      <c r="K34" s="91">
        <v>2.7173977471257015E-4</v>
      </c>
      <c r="L34" s="91">
        <f t="shared" si="0"/>
        <v>2.0136754151777535E-2</v>
      </c>
      <c r="M34" s="91">
        <f>J34/'סכום נכסי הקרן'!$C$42</f>
        <v>7.4579955506404473E-5</v>
      </c>
    </row>
    <row r="35" spans="2:13">
      <c r="B35" s="86" t="s">
        <v>1811</v>
      </c>
      <c r="C35" s="87">
        <v>8773</v>
      </c>
      <c r="D35" s="88" t="s">
        <v>29</v>
      </c>
      <c r="E35" s="87"/>
      <c r="F35" s="88" t="s">
        <v>726</v>
      </c>
      <c r="G35" s="88" t="s">
        <v>129</v>
      </c>
      <c r="H35" s="90">
        <v>3111.62</v>
      </c>
      <c r="I35" s="90">
        <v>2467.1547</v>
      </c>
      <c r="J35" s="90">
        <v>277.51805999999999</v>
      </c>
      <c r="K35" s="91">
        <v>1.5414634774852833E-6</v>
      </c>
      <c r="L35" s="91">
        <f t="shared" si="0"/>
        <v>9.2244043253534039E-2</v>
      </c>
      <c r="M35" s="91">
        <f>J35/'סכום נכסי הקרן'!$C$42</f>
        <v>3.4164178544992261E-4</v>
      </c>
    </row>
    <row r="36" spans="2:13">
      <c r="B36" s="86" t="s">
        <v>1812</v>
      </c>
      <c r="C36" s="87">
        <v>8432</v>
      </c>
      <c r="D36" s="88" t="s">
        <v>29</v>
      </c>
      <c r="E36" s="87"/>
      <c r="F36" s="88" t="s">
        <v>807</v>
      </c>
      <c r="G36" s="88" t="s">
        <v>129</v>
      </c>
      <c r="H36" s="90">
        <v>3276.61</v>
      </c>
      <c r="I36" s="90">
        <v>3362.7687999999998</v>
      </c>
      <c r="J36" s="90">
        <v>398.31812000000002</v>
      </c>
      <c r="K36" s="91">
        <v>7.9937389332135111E-5</v>
      </c>
      <c r="L36" s="91">
        <f t="shared" si="0"/>
        <v>0.13239669479509322</v>
      </c>
      <c r="M36" s="91">
        <f>J36/'סכום נכסי הקרן'!$C$42</f>
        <v>4.9035408251937385E-4</v>
      </c>
    </row>
    <row r="37" spans="2:13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3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>
      <c r="B40" s="109" t="s">
        <v>216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>
      <c r="B41" s="109" t="s">
        <v>109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>
      <c r="B42" s="109" t="s">
        <v>199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>
      <c r="B43" s="109" t="s">
        <v>207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50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143</v>
      </c>
      <c r="C1" s="46" t="s" vm="1">
        <v>225</v>
      </c>
    </row>
    <row r="2" spans="2:11">
      <c r="B2" s="46" t="s">
        <v>142</v>
      </c>
      <c r="C2" s="46" t="s">
        <v>226</v>
      </c>
    </row>
    <row r="3" spans="2:11">
      <c r="B3" s="46" t="s">
        <v>144</v>
      </c>
      <c r="C3" s="46" t="s">
        <v>227</v>
      </c>
    </row>
    <row r="4" spans="2:11">
      <c r="B4" s="46" t="s">
        <v>145</v>
      </c>
      <c r="C4" s="46">
        <v>2145</v>
      </c>
    </row>
    <row r="6" spans="2:11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1" ht="26.25" customHeight="1">
      <c r="B7" s="142" t="s">
        <v>95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1" s="3" customFormat="1" ht="63">
      <c r="B8" s="21" t="s">
        <v>113</v>
      </c>
      <c r="C8" s="29" t="s">
        <v>46</v>
      </c>
      <c r="D8" s="29" t="s">
        <v>100</v>
      </c>
      <c r="E8" s="29" t="s">
        <v>101</v>
      </c>
      <c r="F8" s="29" t="s">
        <v>201</v>
      </c>
      <c r="G8" s="29" t="s">
        <v>200</v>
      </c>
      <c r="H8" s="29" t="s">
        <v>108</v>
      </c>
      <c r="I8" s="29" t="s">
        <v>59</v>
      </c>
      <c r="J8" s="29" t="s">
        <v>146</v>
      </c>
      <c r="K8" s="30" t="s">
        <v>148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208</v>
      </c>
      <c r="G9" s="31"/>
      <c r="H9" s="31" t="s">
        <v>204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1813</v>
      </c>
      <c r="C11" s="74"/>
      <c r="D11" s="75"/>
      <c r="E11" s="97"/>
      <c r="F11" s="77"/>
      <c r="G11" s="98"/>
      <c r="H11" s="77">
        <v>125638.74667326992</v>
      </c>
      <c r="I11" s="78"/>
      <c r="J11" s="78">
        <f>IFERROR(H11/$H$11,0)</f>
        <v>1</v>
      </c>
      <c r="K11" s="78">
        <f>H11/'סכום נכסי הקרן'!$C$42</f>
        <v>0.15466901770337563</v>
      </c>
    </row>
    <row r="12" spans="2:11" ht="21" customHeight="1">
      <c r="B12" s="79" t="s">
        <v>1814</v>
      </c>
      <c r="C12" s="80"/>
      <c r="D12" s="81"/>
      <c r="E12" s="99"/>
      <c r="F12" s="83"/>
      <c r="G12" s="100"/>
      <c r="H12" s="83">
        <v>7875.2679794769992</v>
      </c>
      <c r="I12" s="84"/>
      <c r="J12" s="84">
        <f t="shared" ref="J12:J75" si="0">IFERROR(H12/$H$11,0)</f>
        <v>6.2681841295003066E-2</v>
      </c>
      <c r="K12" s="84">
        <f>H12/'סכום נכסי הקרן'!$C$42</f>
        <v>9.6949388209370095E-3</v>
      </c>
    </row>
    <row r="13" spans="2:11">
      <c r="B13" s="85" t="s">
        <v>190</v>
      </c>
      <c r="C13" s="80"/>
      <c r="D13" s="81"/>
      <c r="E13" s="99"/>
      <c r="F13" s="83"/>
      <c r="G13" s="100"/>
      <c r="H13" s="83">
        <v>1454.694542035</v>
      </c>
      <c r="I13" s="84"/>
      <c r="J13" s="84">
        <f t="shared" si="0"/>
        <v>1.1578391066077796E-2</v>
      </c>
      <c r="K13" s="84">
        <f>H13/'סכום נכסי הקרן'!$C$42</f>
        <v>1.7908183727757931E-3</v>
      </c>
    </row>
    <row r="14" spans="2:11">
      <c r="B14" s="86" t="s">
        <v>1815</v>
      </c>
      <c r="C14" s="87">
        <v>7034</v>
      </c>
      <c r="D14" s="88" t="s">
        <v>129</v>
      </c>
      <c r="E14" s="101">
        <v>43850</v>
      </c>
      <c r="F14" s="90">
        <v>96566.19</v>
      </c>
      <c r="G14" s="102">
        <v>71.479299999999995</v>
      </c>
      <c r="H14" s="90">
        <v>249.5248</v>
      </c>
      <c r="I14" s="91">
        <v>1.4796193571428571E-3</v>
      </c>
      <c r="J14" s="91">
        <f t="shared" si="0"/>
        <v>1.9860497386916965E-3</v>
      </c>
      <c r="K14" s="91">
        <f>H14/'סכום נכסי הקרן'!$C$42</f>
        <v>3.0718036219349058E-4</v>
      </c>
    </row>
    <row r="15" spans="2:11">
      <c r="B15" s="86" t="s">
        <v>1816</v>
      </c>
      <c r="C15" s="110">
        <v>91381</v>
      </c>
      <c r="D15" s="88" t="s">
        <v>129</v>
      </c>
      <c r="E15" s="101">
        <v>44742</v>
      </c>
      <c r="F15" s="90">
        <v>32699.18</v>
      </c>
      <c r="G15" s="102">
        <v>100</v>
      </c>
      <c r="H15" s="90">
        <v>118.20752</v>
      </c>
      <c r="I15" s="91">
        <v>2.9999999999999997E-4</v>
      </c>
      <c r="J15" s="91">
        <f t="shared" si="0"/>
        <v>9.4085242912685834E-4</v>
      </c>
      <c r="K15" s="91">
        <f>H15/'סכום נכסי הקרן'!$C$42</f>
        <v>1.4552072101688601E-4</v>
      </c>
    </row>
    <row r="16" spans="2:11">
      <c r="B16" s="86" t="s">
        <v>1817</v>
      </c>
      <c r="C16" s="87">
        <v>8401</v>
      </c>
      <c r="D16" s="88" t="s">
        <v>129</v>
      </c>
      <c r="E16" s="101">
        <v>44621</v>
      </c>
      <c r="F16" s="90">
        <v>4732.730595</v>
      </c>
      <c r="G16" s="102">
        <v>59.898299999999999</v>
      </c>
      <c r="H16" s="90">
        <v>10.247893105999999</v>
      </c>
      <c r="I16" s="91">
        <v>4.2068708158507327E-4</v>
      </c>
      <c r="J16" s="91">
        <f t="shared" si="0"/>
        <v>8.1566343006032822E-5</v>
      </c>
      <c r="K16" s="91">
        <f>H16/'סכום נכסי הקרן'!$C$42</f>
        <v>1.2615786150399699E-5</v>
      </c>
    </row>
    <row r="17" spans="2:11">
      <c r="B17" s="86" t="s">
        <v>1818</v>
      </c>
      <c r="C17" s="110">
        <v>72111</v>
      </c>
      <c r="D17" s="88" t="s">
        <v>129</v>
      </c>
      <c r="E17" s="101">
        <v>43466</v>
      </c>
      <c r="F17" s="90">
        <v>24918.53</v>
      </c>
      <c r="G17" s="102">
        <v>100</v>
      </c>
      <c r="H17" s="90">
        <v>90.080490000000012</v>
      </c>
      <c r="I17" s="91">
        <v>2.0000000000000001E-4</v>
      </c>
      <c r="J17" s="91">
        <f t="shared" si="0"/>
        <v>7.1698017041079689E-4</v>
      </c>
      <c r="K17" s="91">
        <f>H17/'סכום נכסי הקרן'!$C$42</f>
        <v>1.1089461867023683E-4</v>
      </c>
    </row>
    <row r="18" spans="2:11">
      <c r="B18" s="86" t="s">
        <v>1819</v>
      </c>
      <c r="C18" s="87">
        <v>8507</v>
      </c>
      <c r="D18" s="88" t="s">
        <v>129</v>
      </c>
      <c r="E18" s="101">
        <v>44621</v>
      </c>
      <c r="F18" s="90">
        <v>3786.1844760000004</v>
      </c>
      <c r="G18" s="102">
        <v>87.794200000000004</v>
      </c>
      <c r="H18" s="90">
        <v>12.016442104999999</v>
      </c>
      <c r="I18" s="91">
        <v>2.5241223783514663E-4</v>
      </c>
      <c r="J18" s="91">
        <f t="shared" si="0"/>
        <v>9.5642804653642236E-5</v>
      </c>
      <c r="K18" s="91">
        <f>H18/'סכום נכסי הקרן'!$C$42</f>
        <v>1.4792978646174688E-5</v>
      </c>
    </row>
    <row r="19" spans="2:11">
      <c r="B19" s="86" t="s">
        <v>1820</v>
      </c>
      <c r="C19" s="87">
        <v>5277</v>
      </c>
      <c r="D19" s="88" t="s">
        <v>129</v>
      </c>
      <c r="E19" s="101">
        <v>42481</v>
      </c>
      <c r="F19" s="90">
        <v>66363.13</v>
      </c>
      <c r="G19" s="102">
        <v>138.51179999999999</v>
      </c>
      <c r="H19" s="90">
        <v>332.29358000000002</v>
      </c>
      <c r="I19" s="91">
        <v>3.2583870967741932E-4</v>
      </c>
      <c r="J19" s="91">
        <f t="shared" si="0"/>
        <v>2.6448336106388161E-3</v>
      </c>
      <c r="K19" s="91">
        <f>H19/'סכום נכסי הקרן'!$C$42</f>
        <v>4.0907381654637791E-4</v>
      </c>
    </row>
    <row r="20" spans="2:11">
      <c r="B20" s="86" t="s">
        <v>1821</v>
      </c>
      <c r="C20" s="110">
        <v>85741</v>
      </c>
      <c r="D20" s="88" t="s">
        <v>129</v>
      </c>
      <c r="E20" s="101">
        <v>44404</v>
      </c>
      <c r="F20" s="90">
        <v>17937.34</v>
      </c>
      <c r="G20" s="102">
        <v>100</v>
      </c>
      <c r="H20" s="90">
        <v>64.84348</v>
      </c>
      <c r="I20" s="91">
        <v>1E-4</v>
      </c>
      <c r="J20" s="91">
        <f t="shared" si="0"/>
        <v>5.1611052893283651E-4</v>
      </c>
      <c r="K20" s="91">
        <f>H20/'סכום נכסי הקרן'!$C$42</f>
        <v>7.9826308536411458E-5</v>
      </c>
    </row>
    <row r="21" spans="2:11">
      <c r="B21" s="86" t="s">
        <v>1822</v>
      </c>
      <c r="C21" s="110">
        <v>72112</v>
      </c>
      <c r="D21" s="88" t="s">
        <v>129</v>
      </c>
      <c r="E21" s="101">
        <v>43466</v>
      </c>
      <c r="F21" s="90">
        <v>9661.68</v>
      </c>
      <c r="G21" s="102">
        <v>100</v>
      </c>
      <c r="H21" s="90">
        <v>34.926989999999996</v>
      </c>
      <c r="I21" s="91">
        <v>1E-4</v>
      </c>
      <c r="J21" s="91">
        <f t="shared" si="0"/>
        <v>2.7799537105244648E-4</v>
      </c>
      <c r="K21" s="91">
        <f>H21/'סכום נכסי הקרן'!$C$42</f>
        <v>4.2997270966767316E-5</v>
      </c>
    </row>
    <row r="22" spans="2:11" ht="16.5" customHeight="1">
      <c r="B22" s="86" t="s">
        <v>1823</v>
      </c>
      <c r="C22" s="87">
        <v>8402</v>
      </c>
      <c r="D22" s="88" t="s">
        <v>129</v>
      </c>
      <c r="E22" s="101">
        <v>44560</v>
      </c>
      <c r="F22" s="90">
        <v>6380.8572979999999</v>
      </c>
      <c r="G22" s="102">
        <v>105.4036</v>
      </c>
      <c r="H22" s="90">
        <v>24.313236824000001</v>
      </c>
      <c r="I22" s="91">
        <v>2.4942283956529333E-4</v>
      </c>
      <c r="J22" s="91">
        <f t="shared" si="0"/>
        <v>1.9351702773052833E-4</v>
      </c>
      <c r="K22" s="91">
        <f>H22/'סכום נכסי הקרן'!$C$42</f>
        <v>2.9931088587957718E-5</v>
      </c>
    </row>
    <row r="23" spans="2:11" ht="16.5" customHeight="1">
      <c r="B23" s="86" t="s">
        <v>1824</v>
      </c>
      <c r="C23" s="87">
        <v>8291</v>
      </c>
      <c r="D23" s="88" t="s">
        <v>129</v>
      </c>
      <c r="E23" s="101">
        <v>44279</v>
      </c>
      <c r="F23" s="90">
        <v>13392.17</v>
      </c>
      <c r="G23" s="102">
        <v>102.2482</v>
      </c>
      <c r="H23" s="90">
        <v>49.501100000000001</v>
      </c>
      <c r="I23" s="91">
        <v>1.6952118877270226E-3</v>
      </c>
      <c r="J23" s="91">
        <f t="shared" si="0"/>
        <v>3.9399549351387735E-4</v>
      </c>
      <c r="K23" s="91">
        <f>H23/'סכום נכסי הקרן'!$C$42</f>
        <v>6.0938895961348114E-5</v>
      </c>
    </row>
    <row r="24" spans="2:11" ht="16.5" customHeight="1">
      <c r="B24" s="86" t="s">
        <v>1825</v>
      </c>
      <c r="C24" s="87">
        <v>6645</v>
      </c>
      <c r="D24" s="88" t="s">
        <v>129</v>
      </c>
      <c r="E24" s="101">
        <v>43466</v>
      </c>
      <c r="F24" s="90">
        <v>80640.899999999994</v>
      </c>
      <c r="G24" s="102">
        <v>160.79310000000001</v>
      </c>
      <c r="H24" s="90">
        <v>468.73901000000001</v>
      </c>
      <c r="I24" s="91">
        <v>1.3335875E-3</v>
      </c>
      <c r="J24" s="91">
        <f t="shared" si="0"/>
        <v>3.7308475483202653E-3</v>
      </c>
      <c r="K24" s="91">
        <f>H24/'סכום נכסי הקרן'!$C$42</f>
        <v>5.7704652549974268E-4</v>
      </c>
    </row>
    <row r="25" spans="2:11">
      <c r="B25" s="92"/>
      <c r="C25" s="87"/>
      <c r="D25" s="87"/>
      <c r="E25" s="87"/>
      <c r="F25" s="90"/>
      <c r="G25" s="102"/>
      <c r="H25" s="87"/>
      <c r="I25" s="87"/>
      <c r="J25" s="91"/>
      <c r="K25" s="87"/>
    </row>
    <row r="26" spans="2:11">
      <c r="B26" s="85" t="s">
        <v>192</v>
      </c>
      <c r="C26" s="87"/>
      <c r="D26" s="88"/>
      <c r="E26" s="101"/>
      <c r="F26" s="90"/>
      <c r="G26" s="102"/>
      <c r="H26" s="90">
        <v>1013.94174</v>
      </c>
      <c r="I26" s="91"/>
      <c r="J26" s="91">
        <f t="shared" si="0"/>
        <v>8.0702949277009911E-3</v>
      </c>
      <c r="K26" s="91">
        <f>H26/'סכום נכסי הקרן'!$C$42</f>
        <v>1.2482245890440471E-3</v>
      </c>
    </row>
    <row r="27" spans="2:11">
      <c r="B27" s="86" t="s">
        <v>1826</v>
      </c>
      <c r="C27" s="87">
        <v>7004</v>
      </c>
      <c r="D27" s="88" t="s">
        <v>130</v>
      </c>
      <c r="E27" s="101">
        <v>43614</v>
      </c>
      <c r="F27" s="90">
        <v>1077963.04</v>
      </c>
      <c r="G27" s="102">
        <v>94.060879</v>
      </c>
      <c r="H27" s="90">
        <v>1013.94174</v>
      </c>
      <c r="I27" s="91">
        <v>9.6683768000000001E-4</v>
      </c>
      <c r="J27" s="91">
        <f t="shared" si="0"/>
        <v>8.0702949277009911E-3</v>
      </c>
      <c r="K27" s="91">
        <f>H27/'סכום נכסי הקרן'!$C$42</f>
        <v>1.2482245890440471E-3</v>
      </c>
    </row>
    <row r="28" spans="2:11">
      <c r="B28" s="92"/>
      <c r="C28" s="87"/>
      <c r="D28" s="87"/>
      <c r="E28" s="87"/>
      <c r="F28" s="90"/>
      <c r="G28" s="102"/>
      <c r="H28" s="87"/>
      <c r="I28" s="87"/>
      <c r="J28" s="91"/>
      <c r="K28" s="87"/>
    </row>
    <row r="29" spans="2:11">
      <c r="B29" s="85" t="s">
        <v>193</v>
      </c>
      <c r="C29" s="80"/>
      <c r="D29" s="81"/>
      <c r="E29" s="99"/>
      <c r="F29" s="83"/>
      <c r="G29" s="100"/>
      <c r="H29" s="83">
        <v>5406.6316974419988</v>
      </c>
      <c r="I29" s="84"/>
      <c r="J29" s="84">
        <f t="shared" si="0"/>
        <v>4.3033155301224271E-2</v>
      </c>
      <c r="K29" s="84">
        <f>H29/'סכום נכסי הקרן'!$C$42</f>
        <v>6.6558958591171691E-3</v>
      </c>
    </row>
    <row r="30" spans="2:11">
      <c r="B30" s="86" t="s">
        <v>1827</v>
      </c>
      <c r="C30" s="110">
        <v>83021</v>
      </c>
      <c r="D30" s="88" t="s">
        <v>129</v>
      </c>
      <c r="E30" s="101">
        <v>44255</v>
      </c>
      <c r="F30" s="90">
        <v>36448.79</v>
      </c>
      <c r="G30" s="102">
        <v>100</v>
      </c>
      <c r="H30" s="90">
        <v>131.76237</v>
      </c>
      <c r="I30" s="91">
        <v>1E-4</v>
      </c>
      <c r="J30" s="91">
        <f t="shared" si="0"/>
        <v>1.0487399268846169E-3</v>
      </c>
      <c r="K30" s="91">
        <f>H30/'סכום נכסי הקרן'!$C$42</f>
        <v>1.6220757431755368E-4</v>
      </c>
    </row>
    <row r="31" spans="2:11">
      <c r="B31" s="86" t="s">
        <v>1828</v>
      </c>
      <c r="C31" s="87">
        <v>8292</v>
      </c>
      <c r="D31" s="88" t="s">
        <v>129</v>
      </c>
      <c r="E31" s="101">
        <v>44317</v>
      </c>
      <c r="F31" s="90">
        <v>52561.42</v>
      </c>
      <c r="G31" s="102">
        <v>116.1189</v>
      </c>
      <c r="H31" s="90">
        <v>220.63696999999999</v>
      </c>
      <c r="I31" s="91">
        <v>1.7817351999999999E-4</v>
      </c>
      <c r="J31" s="91">
        <f t="shared" si="0"/>
        <v>1.7561220231986066E-3</v>
      </c>
      <c r="K31" s="91">
        <f>H31/'סכום נכסי הקרן'!$C$42</f>
        <v>2.7161766829539313E-4</v>
      </c>
    </row>
    <row r="32" spans="2:11">
      <c r="B32" s="86" t="s">
        <v>1829</v>
      </c>
      <c r="C32" s="87">
        <v>7038</v>
      </c>
      <c r="D32" s="88" t="s">
        <v>129</v>
      </c>
      <c r="E32" s="101">
        <v>43556</v>
      </c>
      <c r="F32" s="90">
        <v>169948.96</v>
      </c>
      <c r="G32" s="102">
        <v>117.84350000000001</v>
      </c>
      <c r="H32" s="90">
        <v>723.9898199999999</v>
      </c>
      <c r="I32" s="91">
        <v>3.0056155384615386E-4</v>
      </c>
      <c r="J32" s="91">
        <f t="shared" si="0"/>
        <v>5.7624724789938648E-3</v>
      </c>
      <c r="K32" s="91">
        <f>H32/'סכום נכסי הקרן'!$C$42</f>
        <v>8.9127595786871682E-4</v>
      </c>
    </row>
    <row r="33" spans="2:11">
      <c r="B33" s="86" t="s">
        <v>1830</v>
      </c>
      <c r="C33" s="87">
        <v>7992</v>
      </c>
      <c r="D33" s="88" t="s">
        <v>129</v>
      </c>
      <c r="E33" s="101">
        <v>44196</v>
      </c>
      <c r="F33" s="90">
        <v>99097.85</v>
      </c>
      <c r="G33" s="102">
        <v>111.49509999999999</v>
      </c>
      <c r="H33" s="90">
        <v>399.41859999999997</v>
      </c>
      <c r="I33" s="91">
        <v>1.7711222222222222E-3</v>
      </c>
      <c r="J33" s="91">
        <f t="shared" si="0"/>
        <v>3.179103664880618E-3</v>
      </c>
      <c r="K33" s="91">
        <f>H33/'סכום נכסי הקרן'!$C$42</f>
        <v>4.9170884102428666E-4</v>
      </c>
    </row>
    <row r="34" spans="2:11">
      <c r="B34" s="86" t="s">
        <v>1831</v>
      </c>
      <c r="C34" s="87">
        <v>6662</v>
      </c>
      <c r="D34" s="88" t="s">
        <v>129</v>
      </c>
      <c r="E34" s="101">
        <v>43556</v>
      </c>
      <c r="F34" s="90">
        <v>83658.67</v>
      </c>
      <c r="G34" s="102">
        <v>141.5772</v>
      </c>
      <c r="H34" s="90">
        <v>428.16638</v>
      </c>
      <c r="I34" s="91">
        <v>6.3054631086956528E-4</v>
      </c>
      <c r="J34" s="91">
        <f t="shared" si="0"/>
        <v>3.4079166764809338E-3</v>
      </c>
      <c r="K34" s="91">
        <f>H34/'סכום נכסי הקרן'!$C$42</f>
        <v>5.2709912476625858E-4</v>
      </c>
    </row>
    <row r="35" spans="2:11">
      <c r="B35" s="86" t="s">
        <v>1832</v>
      </c>
      <c r="C35" s="87">
        <v>5322</v>
      </c>
      <c r="D35" s="88" t="s">
        <v>131</v>
      </c>
      <c r="E35" s="101">
        <v>42527</v>
      </c>
      <c r="F35" s="90">
        <v>72494.16</v>
      </c>
      <c r="G35" s="102">
        <v>238.52619999999999</v>
      </c>
      <c r="H35" s="90">
        <v>679.94639000000006</v>
      </c>
      <c r="I35" s="91">
        <v>7.8569296000000001E-4</v>
      </c>
      <c r="J35" s="91">
        <f t="shared" si="0"/>
        <v>5.4119163713741581E-3</v>
      </c>
      <c r="K35" s="91">
        <f>H35/'סכום נכסי הקרן'!$C$42</f>
        <v>8.3705578905325802E-4</v>
      </c>
    </row>
    <row r="36" spans="2:11">
      <c r="B36" s="86" t="s">
        <v>1833</v>
      </c>
      <c r="C36" s="87">
        <v>8283</v>
      </c>
      <c r="D36" s="88" t="s">
        <v>130</v>
      </c>
      <c r="E36" s="101">
        <v>44317</v>
      </c>
      <c r="F36" s="90">
        <v>397218.97</v>
      </c>
      <c r="G36" s="102">
        <v>108.047907</v>
      </c>
      <c r="H36" s="90">
        <v>429.18675999999999</v>
      </c>
      <c r="I36" s="91">
        <v>4.635228818181818E-4</v>
      </c>
      <c r="J36" s="91">
        <f t="shared" si="0"/>
        <v>3.4160382156320167E-3</v>
      </c>
      <c r="K36" s="91">
        <f>H36/'סכום נכסי הקרן'!$C$42</f>
        <v>5.2835527524899611E-4</v>
      </c>
    </row>
    <row r="37" spans="2:11">
      <c r="B37" s="86" t="s">
        <v>1834</v>
      </c>
      <c r="C37" s="87">
        <v>8405</v>
      </c>
      <c r="D37" s="88" t="s">
        <v>129</v>
      </c>
      <c r="E37" s="101">
        <v>44581</v>
      </c>
      <c r="F37" s="90">
        <v>3917.027928</v>
      </c>
      <c r="G37" s="102">
        <v>151.50800000000001</v>
      </c>
      <c r="H37" s="90">
        <v>21.453617442000002</v>
      </c>
      <c r="I37" s="91">
        <v>3.5631832635628E-4</v>
      </c>
      <c r="J37" s="91">
        <f t="shared" si="0"/>
        <v>1.7075637898387547E-4</v>
      </c>
      <c r="K37" s="91">
        <f>H37/'סכום נכסי הקרן'!$C$42</f>
        <v>2.6410721404021352E-5</v>
      </c>
    </row>
    <row r="38" spans="2:11">
      <c r="B38" s="86" t="s">
        <v>1835</v>
      </c>
      <c r="C38" s="87">
        <v>5310</v>
      </c>
      <c r="D38" s="88" t="s">
        <v>129</v>
      </c>
      <c r="E38" s="101">
        <v>42979</v>
      </c>
      <c r="F38" s="90">
        <v>111679.39</v>
      </c>
      <c r="G38" s="102">
        <v>124.15089999999999</v>
      </c>
      <c r="H38" s="90">
        <v>501.22325000000001</v>
      </c>
      <c r="I38" s="91">
        <v>3.7340437589670014E-4</v>
      </c>
      <c r="J38" s="91">
        <f t="shared" si="0"/>
        <v>3.9894002707895285E-3</v>
      </c>
      <c r="K38" s="91">
        <f>H38/'סכום נכסי הקרן'!$C$42</f>
        <v>6.1703662110859712E-4</v>
      </c>
    </row>
    <row r="39" spans="2:11">
      <c r="B39" s="86" t="s">
        <v>1836</v>
      </c>
      <c r="C39" s="87">
        <v>7029</v>
      </c>
      <c r="D39" s="88" t="s">
        <v>130</v>
      </c>
      <c r="E39" s="101">
        <v>43739</v>
      </c>
      <c r="F39" s="90">
        <v>1068240.33</v>
      </c>
      <c r="G39" s="102">
        <v>106.957263</v>
      </c>
      <c r="H39" s="90">
        <v>1142.5610099999999</v>
      </c>
      <c r="I39" s="91">
        <v>8.8508372093023255E-4</v>
      </c>
      <c r="J39" s="91">
        <f t="shared" si="0"/>
        <v>9.0940178906057465E-3</v>
      </c>
      <c r="K39" s="91">
        <f>H39/'סכום נכסי הקרן'!$C$42</f>
        <v>1.4065628141169148E-3</v>
      </c>
    </row>
    <row r="40" spans="2:11">
      <c r="B40" s="86" t="s">
        <v>1837</v>
      </c>
      <c r="C40" s="87">
        <v>7076</v>
      </c>
      <c r="D40" s="88" t="s">
        <v>130</v>
      </c>
      <c r="E40" s="101">
        <v>44104</v>
      </c>
      <c r="F40" s="90">
        <v>819424.57</v>
      </c>
      <c r="G40" s="102">
        <v>88.877776999999995</v>
      </c>
      <c r="H40" s="90">
        <v>728.28653000000008</v>
      </c>
      <c r="I40" s="91">
        <v>1.6067159745347698E-3</v>
      </c>
      <c r="J40" s="91">
        <f t="shared" si="0"/>
        <v>5.7966714034003138E-3</v>
      </c>
      <c r="K40" s="91">
        <f>H40/'סכום נכסי הקרן'!$C$42</f>
        <v>8.9656547191317433E-4</v>
      </c>
    </row>
    <row r="41" spans="2:11">
      <c r="B41" s="92"/>
      <c r="C41" s="87"/>
      <c r="D41" s="87"/>
      <c r="E41" s="87"/>
      <c r="F41" s="90"/>
      <c r="G41" s="102"/>
      <c r="H41" s="87"/>
      <c r="I41" s="87"/>
      <c r="J41" s="91"/>
      <c r="K41" s="87"/>
    </row>
    <row r="42" spans="2:11">
      <c r="B42" s="79" t="s">
        <v>1838</v>
      </c>
      <c r="C42" s="80"/>
      <c r="D42" s="81"/>
      <c r="E42" s="99"/>
      <c r="F42" s="83"/>
      <c r="G42" s="100"/>
      <c r="H42" s="83">
        <v>117763.478693793</v>
      </c>
      <c r="I42" s="84"/>
      <c r="J42" s="84">
        <f t="shared" si="0"/>
        <v>0.93731815870499757</v>
      </c>
      <c r="K42" s="84">
        <f>H42/'סכום נכסי הקרן'!$C$42</f>
        <v>0.14497407888243871</v>
      </c>
    </row>
    <row r="43" spans="2:11">
      <c r="B43" s="85" t="s">
        <v>190</v>
      </c>
      <c r="C43" s="80"/>
      <c r="D43" s="81"/>
      <c r="E43" s="99"/>
      <c r="F43" s="83"/>
      <c r="G43" s="100"/>
      <c r="H43" s="83">
        <v>8030.855174424998</v>
      </c>
      <c r="I43" s="84"/>
      <c r="J43" s="84">
        <f t="shared" si="0"/>
        <v>6.3920210819275791E-2</v>
      </c>
      <c r="K43" s="84">
        <f>H43/'סכום נכסי הקרן'!$C$42</f>
        <v>9.886476218810069E-3</v>
      </c>
    </row>
    <row r="44" spans="2:11">
      <c r="B44" s="86" t="s">
        <v>1839</v>
      </c>
      <c r="C44" s="110">
        <v>76203</v>
      </c>
      <c r="D44" s="88" t="s">
        <v>129</v>
      </c>
      <c r="E44" s="101">
        <v>43466</v>
      </c>
      <c r="F44" s="90">
        <v>30589.29</v>
      </c>
      <c r="G44" s="102">
        <v>100</v>
      </c>
      <c r="H44" s="90">
        <v>110.58027</v>
      </c>
      <c r="I44" s="91">
        <v>2.0000000000000001E-4</v>
      </c>
      <c r="J44" s="91">
        <f t="shared" si="0"/>
        <v>8.8014464429169868E-4</v>
      </c>
      <c r="K44" s="91">
        <f>H44/'סכום נכסי הקרן'!$C$42</f>
        <v>1.3613110756948398E-4</v>
      </c>
    </row>
    <row r="45" spans="2:11">
      <c r="B45" s="86" t="s">
        <v>1840</v>
      </c>
      <c r="C45" s="110">
        <v>79692</v>
      </c>
      <c r="D45" s="88" t="s">
        <v>129</v>
      </c>
      <c r="E45" s="101">
        <v>43466</v>
      </c>
      <c r="F45" s="90">
        <v>11824.97</v>
      </c>
      <c r="G45" s="102">
        <v>100</v>
      </c>
      <c r="H45" s="90">
        <v>42.74727</v>
      </c>
      <c r="I45" s="91">
        <v>0</v>
      </c>
      <c r="J45" s="91">
        <f t="shared" si="0"/>
        <v>3.4023954498023205E-4</v>
      </c>
      <c r="K45" s="91">
        <f>H45/'סכום נכסי הקרן'!$C$42</f>
        <v>5.2624516205935977E-5</v>
      </c>
    </row>
    <row r="46" spans="2:11">
      <c r="B46" s="86" t="s">
        <v>1841</v>
      </c>
      <c r="C46" s="110">
        <v>87255</v>
      </c>
      <c r="D46" s="88" t="s">
        <v>129</v>
      </c>
      <c r="E46" s="101">
        <v>44469</v>
      </c>
      <c r="F46" s="90">
        <v>2690.19</v>
      </c>
      <c r="G46" s="102">
        <v>100</v>
      </c>
      <c r="H46" s="90">
        <v>9.7250499999999995</v>
      </c>
      <c r="I46" s="91">
        <v>0</v>
      </c>
      <c r="J46" s="91">
        <f t="shared" si="0"/>
        <v>7.7404863209042487E-5</v>
      </c>
      <c r="K46" s="91">
        <f>H46/'סכום נכסי הקרן'!$C$42</f>
        <v>1.1972134158006761E-5</v>
      </c>
    </row>
    <row r="47" spans="2:11">
      <c r="B47" s="86" t="s">
        <v>1842</v>
      </c>
      <c r="C47" s="110">
        <v>79694</v>
      </c>
      <c r="D47" s="88" t="s">
        <v>129</v>
      </c>
      <c r="E47" s="101">
        <v>43466</v>
      </c>
      <c r="F47" s="90">
        <v>20244.22</v>
      </c>
      <c r="G47" s="102">
        <v>100</v>
      </c>
      <c r="H47" s="90">
        <v>73.182860000000005</v>
      </c>
      <c r="I47" s="91">
        <v>0</v>
      </c>
      <c r="J47" s="91">
        <f t="shared" si="0"/>
        <v>5.8248639004904938E-4</v>
      </c>
      <c r="K47" s="91">
        <f>H47/'סכום נכסי הקרן'!$C$42</f>
        <v>9.0092597774471772E-5</v>
      </c>
    </row>
    <row r="48" spans="2:11">
      <c r="B48" s="86" t="s">
        <v>1843</v>
      </c>
      <c r="C48" s="110">
        <v>87254</v>
      </c>
      <c r="D48" s="88" t="s">
        <v>129</v>
      </c>
      <c r="E48" s="101">
        <v>44469</v>
      </c>
      <c r="F48" s="90">
        <v>10624.66</v>
      </c>
      <c r="G48" s="102">
        <v>100</v>
      </c>
      <c r="H48" s="90">
        <v>38.40813</v>
      </c>
      <c r="I48" s="91">
        <v>0</v>
      </c>
      <c r="J48" s="91">
        <f t="shared" si="0"/>
        <v>3.0570290628481302E-4</v>
      </c>
      <c r="K48" s="91">
        <f>H48/'סכום נכסי הקרן'!$C$42</f>
        <v>4.7282768224139127E-5</v>
      </c>
    </row>
    <row r="49" spans="2:11">
      <c r="B49" s="86" t="s">
        <v>1844</v>
      </c>
      <c r="C49" s="110">
        <v>87253</v>
      </c>
      <c r="D49" s="88" t="s">
        <v>129</v>
      </c>
      <c r="E49" s="101">
        <v>44469</v>
      </c>
      <c r="F49" s="90">
        <v>2440.5</v>
      </c>
      <c r="G49" s="102">
        <v>100</v>
      </c>
      <c r="H49" s="90">
        <v>8.8223899999999986</v>
      </c>
      <c r="I49" s="91">
        <v>0</v>
      </c>
      <c r="J49" s="91">
        <f t="shared" si="0"/>
        <v>7.0220296155477273E-5</v>
      </c>
      <c r="K49" s="91">
        <f>H49/'סכום נכסי הקרן'!$C$42</f>
        <v>1.0860904229207794E-5</v>
      </c>
    </row>
    <row r="50" spans="2:11">
      <c r="B50" s="86" t="s">
        <v>1845</v>
      </c>
      <c r="C50" s="110">
        <v>87259</v>
      </c>
      <c r="D50" s="88" t="s">
        <v>129</v>
      </c>
      <c r="E50" s="101">
        <v>44469</v>
      </c>
      <c r="F50" s="90">
        <v>3141.77</v>
      </c>
      <c r="G50" s="102">
        <v>100</v>
      </c>
      <c r="H50" s="90">
        <v>11.35751</v>
      </c>
      <c r="I50" s="91">
        <v>0</v>
      </c>
      <c r="J50" s="91">
        <f t="shared" si="0"/>
        <v>9.0398147870225041E-5</v>
      </c>
      <c r="K50" s="91">
        <f>H50/'סכום נכסי הקרן'!$C$42</f>
        <v>1.3981792733292205E-5</v>
      </c>
    </row>
    <row r="51" spans="2:11">
      <c r="B51" s="86" t="s">
        <v>1846</v>
      </c>
      <c r="C51" s="110">
        <v>87252</v>
      </c>
      <c r="D51" s="88" t="s">
        <v>129</v>
      </c>
      <c r="E51" s="101">
        <v>44469</v>
      </c>
      <c r="F51" s="90">
        <v>7764.99</v>
      </c>
      <c r="G51" s="102">
        <v>100</v>
      </c>
      <c r="H51" s="90">
        <v>28.070450000000001</v>
      </c>
      <c r="I51" s="91">
        <v>0</v>
      </c>
      <c r="J51" s="91">
        <f t="shared" si="0"/>
        <v>2.2342191993524627E-4</v>
      </c>
      <c r="K51" s="91">
        <f>H51/'סכום נכסי הקרן'!$C$42</f>
        <v>3.4556448889786777E-5</v>
      </c>
    </row>
    <row r="52" spans="2:11">
      <c r="B52" s="86" t="s">
        <v>1847</v>
      </c>
      <c r="C52" s="110">
        <v>87251</v>
      </c>
      <c r="D52" s="88" t="s">
        <v>129</v>
      </c>
      <c r="E52" s="101">
        <v>44469</v>
      </c>
      <c r="F52" s="90">
        <v>28146.59</v>
      </c>
      <c r="G52" s="102">
        <v>100</v>
      </c>
      <c r="H52" s="90">
        <v>101.74992999999999</v>
      </c>
      <c r="I52" s="91">
        <v>0</v>
      </c>
      <c r="J52" s="91">
        <f t="shared" si="0"/>
        <v>8.0986107147825945E-4</v>
      </c>
      <c r="K52" s="91">
        <f>H52/'סכום נכסי הקרן'!$C$42</f>
        <v>1.2526041640174566E-4</v>
      </c>
    </row>
    <row r="53" spans="2:11">
      <c r="B53" s="86" t="s">
        <v>1848</v>
      </c>
      <c r="C53" s="87">
        <v>5295</v>
      </c>
      <c r="D53" s="88" t="s">
        <v>129</v>
      </c>
      <c r="E53" s="101">
        <v>42879</v>
      </c>
      <c r="F53" s="90">
        <v>139541.79999999999</v>
      </c>
      <c r="G53" s="102">
        <v>224.0582</v>
      </c>
      <c r="H53" s="90">
        <v>1130.2472499999999</v>
      </c>
      <c r="I53" s="91">
        <v>1.0682641891891892E-4</v>
      </c>
      <c r="J53" s="91">
        <f t="shared" si="0"/>
        <v>8.9960086352919976E-3</v>
      </c>
      <c r="K53" s="91">
        <f>H53/'סכום נכסי הקרן'!$C$42</f>
        <v>1.3914038188716979E-3</v>
      </c>
    </row>
    <row r="54" spans="2:11">
      <c r="B54" s="86" t="s">
        <v>1849</v>
      </c>
      <c r="C54" s="87">
        <v>9457</v>
      </c>
      <c r="D54" s="88" t="s">
        <v>129</v>
      </c>
      <c r="E54" s="101">
        <v>44893</v>
      </c>
      <c r="F54" s="90">
        <v>2539.9275710000002</v>
      </c>
      <c r="G54" s="102">
        <v>100</v>
      </c>
      <c r="H54" s="90">
        <v>9.1818381670000004</v>
      </c>
      <c r="I54" s="91">
        <v>1.2301374713730093E-3</v>
      </c>
      <c r="J54" s="91">
        <f t="shared" si="0"/>
        <v>7.3081262031989599E-5</v>
      </c>
      <c r="K54" s="91">
        <f>H54/'סכום נכסי הקרן'!$C$42</f>
        <v>1.1303407011010832E-5</v>
      </c>
    </row>
    <row r="55" spans="2:11">
      <c r="B55" s="86" t="s">
        <v>1850</v>
      </c>
      <c r="C55" s="87">
        <v>8338</v>
      </c>
      <c r="D55" s="88" t="s">
        <v>129</v>
      </c>
      <c r="E55" s="101">
        <v>44561</v>
      </c>
      <c r="F55" s="90">
        <v>12547.405602000003</v>
      </c>
      <c r="G55" s="102">
        <v>77.295500000000004</v>
      </c>
      <c r="H55" s="90">
        <v>35.060366258000002</v>
      </c>
      <c r="I55" s="91">
        <v>4.182467402668232E-4</v>
      </c>
      <c r="J55" s="91">
        <f t="shared" si="0"/>
        <v>2.7905695644335184E-4</v>
      </c>
      <c r="K55" s="91">
        <f>H55/'סכום נכסי הקרן'!$C$42</f>
        <v>4.3161465336386905E-5</v>
      </c>
    </row>
    <row r="56" spans="2:11">
      <c r="B56" s="86" t="s">
        <v>1851</v>
      </c>
      <c r="C56" s="110">
        <v>76202</v>
      </c>
      <c r="D56" s="88" t="s">
        <v>129</v>
      </c>
      <c r="E56" s="101">
        <v>43466</v>
      </c>
      <c r="F56" s="90">
        <v>28323.19</v>
      </c>
      <c r="G56" s="102">
        <v>100</v>
      </c>
      <c r="H56" s="90">
        <v>102.38832000000001</v>
      </c>
      <c r="I56" s="91">
        <v>0</v>
      </c>
      <c r="J56" s="91">
        <f t="shared" si="0"/>
        <v>8.1494222690923633E-4</v>
      </c>
      <c r="K56" s="91">
        <f>H56/'סכום נכסי הקרן'!$C$42</f>
        <v>1.2604631372105303E-4</v>
      </c>
    </row>
    <row r="57" spans="2:11">
      <c r="B57" s="86" t="s">
        <v>1852</v>
      </c>
      <c r="C57" s="110">
        <v>76201</v>
      </c>
      <c r="D57" s="88" t="s">
        <v>129</v>
      </c>
      <c r="E57" s="101">
        <v>43466</v>
      </c>
      <c r="F57" s="90">
        <v>33205.910000000003</v>
      </c>
      <c r="G57" s="102">
        <v>100</v>
      </c>
      <c r="H57" s="90">
        <v>120.03938000000001</v>
      </c>
      <c r="I57" s="91">
        <v>0</v>
      </c>
      <c r="J57" s="91">
        <f t="shared" si="0"/>
        <v>9.5543280380031676E-4</v>
      </c>
      <c r="K57" s="91">
        <f>H57/'סכום נכסי הקרן'!$C$42</f>
        <v>1.4777585324537702E-4</v>
      </c>
    </row>
    <row r="58" spans="2:11">
      <c r="B58" s="86" t="s">
        <v>1853</v>
      </c>
      <c r="C58" s="110">
        <v>872510</v>
      </c>
      <c r="D58" s="88" t="s">
        <v>129</v>
      </c>
      <c r="E58" s="101">
        <v>44469</v>
      </c>
      <c r="F58" s="90">
        <v>1281.5</v>
      </c>
      <c r="G58" s="102">
        <v>100</v>
      </c>
      <c r="H58" s="90">
        <v>4.6326299999999998</v>
      </c>
      <c r="I58" s="91">
        <v>0</v>
      </c>
      <c r="J58" s="91">
        <f t="shared" si="0"/>
        <v>3.6872621883497405E-5</v>
      </c>
      <c r="K58" s="91">
        <f>H58/'סכום נכסי הקרן'!$C$42</f>
        <v>5.7030522068685359E-6</v>
      </c>
    </row>
    <row r="59" spans="2:11">
      <c r="B59" s="86" t="s">
        <v>1854</v>
      </c>
      <c r="C59" s="110">
        <v>79693</v>
      </c>
      <c r="D59" s="88" t="s">
        <v>129</v>
      </c>
      <c r="E59" s="101">
        <v>43466</v>
      </c>
      <c r="F59" s="90">
        <v>5302.91</v>
      </c>
      <c r="G59" s="102">
        <v>100</v>
      </c>
      <c r="H59" s="90">
        <v>19.170020000000001</v>
      </c>
      <c r="I59" s="91">
        <v>0</v>
      </c>
      <c r="J59" s="91">
        <f t="shared" si="0"/>
        <v>1.5258047781909693E-4</v>
      </c>
      <c r="K59" s="91">
        <f>H59/'סכום נכסי הקרן'!$C$42</f>
        <v>2.3599472624991415E-5</v>
      </c>
    </row>
    <row r="60" spans="2:11">
      <c r="B60" s="86" t="s">
        <v>1855</v>
      </c>
      <c r="C60" s="110">
        <v>87256</v>
      </c>
      <c r="D60" s="88" t="s">
        <v>129</v>
      </c>
      <c r="E60" s="101">
        <v>44469</v>
      </c>
      <c r="F60" s="90">
        <v>4339.72</v>
      </c>
      <c r="G60" s="102">
        <v>100</v>
      </c>
      <c r="H60" s="90">
        <v>15.688090000000001</v>
      </c>
      <c r="I60" s="91">
        <v>0</v>
      </c>
      <c r="J60" s="91">
        <f t="shared" si="0"/>
        <v>1.2486665471757443E-4</v>
      </c>
      <c r="K60" s="91">
        <f>H60/'סכום נכסי הקרן'!$C$42</f>
        <v>1.9313002829073814E-5</v>
      </c>
    </row>
    <row r="61" spans="2:11">
      <c r="B61" s="86" t="s">
        <v>1856</v>
      </c>
      <c r="C61" s="110">
        <v>87258</v>
      </c>
      <c r="D61" s="88" t="s">
        <v>129</v>
      </c>
      <c r="E61" s="101">
        <v>44469</v>
      </c>
      <c r="F61" s="90">
        <v>3681.72</v>
      </c>
      <c r="G61" s="102">
        <v>100</v>
      </c>
      <c r="H61" s="90">
        <v>13.3094</v>
      </c>
      <c r="I61" s="91">
        <v>0</v>
      </c>
      <c r="J61" s="91">
        <f t="shared" si="0"/>
        <v>1.0593388068898669E-4</v>
      </c>
      <c r="K61" s="91">
        <f>H61/'סכום נכסי הקרן'!$C$42</f>
        <v>1.6384689267672165E-5</v>
      </c>
    </row>
    <row r="62" spans="2:11">
      <c r="B62" s="86" t="s">
        <v>1857</v>
      </c>
      <c r="C62" s="87">
        <v>5327</v>
      </c>
      <c r="D62" s="88" t="s">
        <v>129</v>
      </c>
      <c r="E62" s="101">
        <v>43244</v>
      </c>
      <c r="F62" s="90">
        <v>134132.12</v>
      </c>
      <c r="G62" s="102">
        <v>184.02500000000001</v>
      </c>
      <c r="H62" s="90">
        <v>892.31442000000004</v>
      </c>
      <c r="I62" s="91">
        <v>2.2803185714285714E-4</v>
      </c>
      <c r="J62" s="91">
        <f t="shared" si="0"/>
        <v>7.1022231885240778E-3</v>
      </c>
      <c r="K62" s="91">
        <f>H62/'סכום נכסי הקרן'!$C$42</f>
        <v>1.0984938840791555E-3</v>
      </c>
    </row>
    <row r="63" spans="2:11">
      <c r="B63" s="86" t="s">
        <v>1858</v>
      </c>
      <c r="C63" s="87">
        <v>5288</v>
      </c>
      <c r="D63" s="88" t="s">
        <v>129</v>
      </c>
      <c r="E63" s="101">
        <v>42649</v>
      </c>
      <c r="F63" s="90">
        <v>113008.67</v>
      </c>
      <c r="G63" s="102">
        <v>293.72649999999999</v>
      </c>
      <c r="H63" s="90">
        <v>1199.9501200000002</v>
      </c>
      <c r="I63" s="91">
        <v>2.7996149494949498E-4</v>
      </c>
      <c r="J63" s="91">
        <f t="shared" si="0"/>
        <v>9.5507966433359352E-3</v>
      </c>
      <c r="K63" s="91">
        <f>H63/'סכום נכסי הקרן'!$C$42</f>
        <v>1.4772123351094661E-3</v>
      </c>
    </row>
    <row r="64" spans="2:11">
      <c r="B64" s="86" t="s">
        <v>1859</v>
      </c>
      <c r="C64" s="87">
        <v>7068</v>
      </c>
      <c r="D64" s="88" t="s">
        <v>129</v>
      </c>
      <c r="E64" s="101">
        <v>43885</v>
      </c>
      <c r="F64" s="90">
        <v>169658.85</v>
      </c>
      <c r="G64" s="102">
        <v>111.6992</v>
      </c>
      <c r="H64" s="90">
        <v>685.06985999999995</v>
      </c>
      <c r="I64" s="91">
        <v>2.4975900000000001E-4</v>
      </c>
      <c r="J64" s="91">
        <f t="shared" si="0"/>
        <v>5.4526957498355153E-3</v>
      </c>
      <c r="K64" s="91">
        <f>H64/'סכום נכסי הקרן'!$C$42</f>
        <v>8.4336309546243046E-4</v>
      </c>
    </row>
    <row r="65" spans="2:11">
      <c r="B65" s="86" t="s">
        <v>1860</v>
      </c>
      <c r="C65" s="87">
        <v>5333</v>
      </c>
      <c r="D65" s="88" t="s">
        <v>129</v>
      </c>
      <c r="E65" s="101">
        <v>43321</v>
      </c>
      <c r="F65" s="90">
        <v>176991.67</v>
      </c>
      <c r="G65" s="102">
        <v>190.13419999999999</v>
      </c>
      <c r="H65" s="90">
        <v>1216.5259099999998</v>
      </c>
      <c r="I65" s="91">
        <v>9.9563499999999992E-4</v>
      </c>
      <c r="J65" s="91">
        <f t="shared" si="0"/>
        <v>9.6827287935595096E-3</v>
      </c>
      <c r="K65" s="91">
        <f>H65/'סכום נכסי הקרן'!$C$42</f>
        <v>1.4976181511880409E-3</v>
      </c>
    </row>
    <row r="66" spans="2:11">
      <c r="B66" s="86" t="s">
        <v>1861</v>
      </c>
      <c r="C66" s="87">
        <v>8322</v>
      </c>
      <c r="D66" s="88" t="s">
        <v>129</v>
      </c>
      <c r="E66" s="101">
        <v>44197</v>
      </c>
      <c r="F66" s="90">
        <v>221309.59</v>
      </c>
      <c r="G66" s="102">
        <v>107.24590000000001</v>
      </c>
      <c r="H66" s="90">
        <v>858.00383999999997</v>
      </c>
      <c r="I66" s="91">
        <v>1.1901508119999999E-3</v>
      </c>
      <c r="J66" s="91">
        <f t="shared" si="0"/>
        <v>6.8291340268721674E-3</v>
      </c>
      <c r="K66" s="91">
        <f>H66/'סכום נכסי הקרן'!$C$42</f>
        <v>1.0562554517010161E-3</v>
      </c>
    </row>
    <row r="67" spans="2:11">
      <c r="B67" s="86" t="s">
        <v>1862</v>
      </c>
      <c r="C67" s="87">
        <v>9273</v>
      </c>
      <c r="D67" s="88" t="s">
        <v>129</v>
      </c>
      <c r="E67" s="101">
        <v>44852</v>
      </c>
      <c r="F67" s="90">
        <v>16574.87</v>
      </c>
      <c r="G67" s="102">
        <v>100</v>
      </c>
      <c r="H67" s="90">
        <v>59.91816</v>
      </c>
      <c r="I67" s="91">
        <v>8.2463283582089552E-4</v>
      </c>
      <c r="J67" s="91">
        <f t="shared" si="0"/>
        <v>4.7690829132369716E-4</v>
      </c>
      <c r="K67" s="91">
        <f>H67/'סכום נכסי הקרן'!$C$42</f>
        <v>7.3762936953631532E-5</v>
      </c>
    </row>
    <row r="68" spans="2:11">
      <c r="B68" s="86" t="s">
        <v>1863</v>
      </c>
      <c r="C68" s="87">
        <v>8316</v>
      </c>
      <c r="D68" s="88" t="s">
        <v>129</v>
      </c>
      <c r="E68" s="101">
        <v>44378</v>
      </c>
      <c r="F68" s="90">
        <v>195329.11</v>
      </c>
      <c r="G68" s="102">
        <v>115.4859</v>
      </c>
      <c r="H68" s="90">
        <v>815.46295999999995</v>
      </c>
      <c r="I68" s="91">
        <v>1.2665217283870968E-3</v>
      </c>
      <c r="J68" s="91">
        <f t="shared" si="0"/>
        <v>6.4905372076072493E-3</v>
      </c>
      <c r="K68" s="91">
        <f>H68/'סכום נכסי הקרן'!$C$42</f>
        <v>1.0038850142678238E-3</v>
      </c>
    </row>
    <row r="69" spans="2:11">
      <c r="B69" s="86" t="s">
        <v>1864</v>
      </c>
      <c r="C69" s="110">
        <v>79691</v>
      </c>
      <c r="D69" s="88" t="s">
        <v>129</v>
      </c>
      <c r="E69" s="101">
        <v>43466</v>
      </c>
      <c r="F69" s="90">
        <v>118741.01</v>
      </c>
      <c r="G69" s="102">
        <v>100</v>
      </c>
      <c r="H69" s="90">
        <v>429.24874999999997</v>
      </c>
      <c r="I69" s="91">
        <v>2.0000000000000001E-4</v>
      </c>
      <c r="J69" s="91">
        <f t="shared" si="0"/>
        <v>3.4165316143775584E-3</v>
      </c>
      <c r="K69" s="91">
        <f>H69/'סכום נכסי הקרן'!$C$42</f>
        <v>5.284315887483051E-4</v>
      </c>
    </row>
    <row r="70" spans="2:11">
      <c r="B70" s="92"/>
      <c r="C70" s="87"/>
      <c r="D70" s="87"/>
      <c r="E70" s="87"/>
      <c r="F70" s="90"/>
      <c r="G70" s="102"/>
      <c r="H70" s="87"/>
      <c r="I70" s="87"/>
      <c r="J70" s="91"/>
      <c r="K70" s="87"/>
    </row>
    <row r="71" spans="2:11">
      <c r="B71" s="85" t="s">
        <v>1865</v>
      </c>
      <c r="C71" s="87"/>
      <c r="D71" s="88"/>
      <c r="E71" s="101"/>
      <c r="F71" s="90"/>
      <c r="G71" s="102"/>
      <c r="H71" s="90">
        <v>128.07942612600002</v>
      </c>
      <c r="I71" s="91"/>
      <c r="J71" s="91">
        <f t="shared" si="0"/>
        <v>1.0194261684182285E-3</v>
      </c>
      <c r="K71" s="91">
        <f>H71/'סכום נכסי הקרן'!$C$42</f>
        <v>1.5767364409036337E-4</v>
      </c>
    </row>
    <row r="72" spans="2:11">
      <c r="B72" s="86" t="s">
        <v>1866</v>
      </c>
      <c r="C72" s="87" t="s">
        <v>1867</v>
      </c>
      <c r="D72" s="88" t="s">
        <v>129</v>
      </c>
      <c r="E72" s="101">
        <v>44616</v>
      </c>
      <c r="F72" s="90">
        <v>35.628408</v>
      </c>
      <c r="G72" s="102">
        <v>99443.1</v>
      </c>
      <c r="H72" s="90">
        <v>128.07942612600002</v>
      </c>
      <c r="I72" s="91">
        <v>4.5418236214893617E-5</v>
      </c>
      <c r="J72" s="91">
        <f t="shared" si="0"/>
        <v>1.0194261684182285E-3</v>
      </c>
      <c r="K72" s="91">
        <f>H72/'סכום נכסי הקרן'!$C$42</f>
        <v>1.5767364409036337E-4</v>
      </c>
    </row>
    <row r="73" spans="2:11">
      <c r="B73" s="92"/>
      <c r="C73" s="87"/>
      <c r="D73" s="87"/>
      <c r="E73" s="87"/>
      <c r="F73" s="90"/>
      <c r="G73" s="102"/>
      <c r="H73" s="87"/>
      <c r="I73" s="87"/>
      <c r="J73" s="91"/>
      <c r="K73" s="87"/>
    </row>
    <row r="74" spans="2:11">
      <c r="B74" s="85" t="s">
        <v>192</v>
      </c>
      <c r="C74" s="80"/>
      <c r="D74" s="81"/>
      <c r="E74" s="99"/>
      <c r="F74" s="83"/>
      <c r="G74" s="100"/>
      <c r="H74" s="83">
        <v>6826.8430700000008</v>
      </c>
      <c r="I74" s="84"/>
      <c r="J74" s="84">
        <f t="shared" si="0"/>
        <v>5.4337083509385528E-2</v>
      </c>
      <c r="K74" s="84">
        <f>H74/'סכום נכסי הקרן'!$C$42</f>
        <v>8.4042633312629497E-3</v>
      </c>
    </row>
    <row r="75" spans="2:11">
      <c r="B75" s="86" t="s">
        <v>1868</v>
      </c>
      <c r="C75" s="87">
        <v>7064</v>
      </c>
      <c r="D75" s="88" t="s">
        <v>129</v>
      </c>
      <c r="E75" s="101">
        <v>43466</v>
      </c>
      <c r="F75" s="90">
        <v>236579.86</v>
      </c>
      <c r="G75" s="102">
        <v>118.3724</v>
      </c>
      <c r="H75" s="90">
        <v>1012.36362</v>
      </c>
      <c r="I75" s="91">
        <v>1.3263364444444444E-5</v>
      </c>
      <c r="J75" s="91">
        <f t="shared" si="0"/>
        <v>8.0577341529258009E-3</v>
      </c>
      <c r="K75" s="91">
        <f>H75/'סכום נכסי הקרן'!$C$42</f>
        <v>1.2462818263479752E-3</v>
      </c>
    </row>
    <row r="76" spans="2:11">
      <c r="B76" s="86" t="s">
        <v>1869</v>
      </c>
      <c r="C76" s="87">
        <v>7031</v>
      </c>
      <c r="D76" s="88" t="s">
        <v>129</v>
      </c>
      <c r="E76" s="101">
        <v>43090</v>
      </c>
      <c r="F76" s="90">
        <v>309729.3</v>
      </c>
      <c r="G76" s="102">
        <v>108.19499999999999</v>
      </c>
      <c r="H76" s="90">
        <v>1211.42851</v>
      </c>
      <c r="I76" s="91">
        <v>2.3411646666666667E-5</v>
      </c>
      <c r="J76" s="91">
        <f t="shared" ref="J76:J138" si="1">IFERROR(H76/$H$11,0)</f>
        <v>9.6421569147802991E-3</v>
      </c>
      <c r="K76" s="91">
        <f>H76/'סכום נכסי הקרן'!$C$42</f>
        <v>1.4913429385508799E-3</v>
      </c>
    </row>
    <row r="77" spans="2:11">
      <c r="B77" s="86" t="s">
        <v>1870</v>
      </c>
      <c r="C77" s="87">
        <v>5344</v>
      </c>
      <c r="D77" s="88" t="s">
        <v>129</v>
      </c>
      <c r="E77" s="101">
        <v>43431</v>
      </c>
      <c r="F77" s="90">
        <v>265175.53000000003</v>
      </c>
      <c r="G77" s="102">
        <v>92.537899999999993</v>
      </c>
      <c r="H77" s="90">
        <v>887.07715000000007</v>
      </c>
      <c r="I77" s="91">
        <v>5.0409995848809256E-5</v>
      </c>
      <c r="J77" s="91">
        <f t="shared" si="1"/>
        <v>7.06053803853114E-3</v>
      </c>
      <c r="K77" s="91">
        <f>H77/'סכום נכסי הקרן'!$C$42</f>
        <v>1.09204648287693E-3</v>
      </c>
    </row>
    <row r="78" spans="2:11">
      <c r="B78" s="86" t="s">
        <v>1871</v>
      </c>
      <c r="C78" s="87">
        <v>7989</v>
      </c>
      <c r="D78" s="88" t="s">
        <v>129</v>
      </c>
      <c r="E78" s="101">
        <v>43830</v>
      </c>
      <c r="F78" s="90">
        <v>241221.59</v>
      </c>
      <c r="G78" s="102">
        <v>134.0771</v>
      </c>
      <c r="H78" s="90">
        <v>1169.17382</v>
      </c>
      <c r="I78" s="91">
        <v>3.01527E-4</v>
      </c>
      <c r="J78" s="91">
        <f t="shared" si="1"/>
        <v>9.3058379756087283E-3</v>
      </c>
      <c r="K78" s="91">
        <f>H78/'סכום נכסי הקרן'!$C$42</f>
        <v>1.4393248185941715E-3</v>
      </c>
    </row>
    <row r="79" spans="2:11">
      <c r="B79" s="86" t="s">
        <v>1872</v>
      </c>
      <c r="C79" s="87">
        <v>8404</v>
      </c>
      <c r="D79" s="88" t="s">
        <v>129</v>
      </c>
      <c r="E79" s="101">
        <v>44469</v>
      </c>
      <c r="F79" s="90">
        <v>250252.95</v>
      </c>
      <c r="G79" s="102">
        <v>108.50749999999999</v>
      </c>
      <c r="H79" s="90">
        <v>981.62873999999999</v>
      </c>
      <c r="I79" s="91">
        <v>8.4773914042857146E-4</v>
      </c>
      <c r="J79" s="91">
        <f t="shared" si="1"/>
        <v>7.8131051605662416E-3</v>
      </c>
      <c r="K79" s="91">
        <f>H79/'סכום נכסי הקרן'!$C$42</f>
        <v>1.2084453003979555E-3</v>
      </c>
    </row>
    <row r="80" spans="2:11">
      <c r="B80" s="86" t="s">
        <v>1873</v>
      </c>
      <c r="C80" s="87">
        <v>5343</v>
      </c>
      <c r="D80" s="88" t="s">
        <v>129</v>
      </c>
      <c r="E80" s="101">
        <v>43382</v>
      </c>
      <c r="F80" s="90">
        <v>73984.44</v>
      </c>
      <c r="G80" s="102">
        <v>193.52590000000001</v>
      </c>
      <c r="H80" s="90">
        <v>517.59226999999998</v>
      </c>
      <c r="I80" s="91">
        <v>5.7839628691521653E-4</v>
      </c>
      <c r="J80" s="91">
        <f t="shared" si="1"/>
        <v>4.1196866707531353E-3</v>
      </c>
      <c r="K80" s="91">
        <f>H80/'סכום נכסי הקרן'!$C$42</f>
        <v>6.371878906110774E-4</v>
      </c>
    </row>
    <row r="81" spans="2:11">
      <c r="B81" s="86" t="s">
        <v>1874</v>
      </c>
      <c r="C81" s="87">
        <v>5299</v>
      </c>
      <c r="D81" s="88" t="s">
        <v>129</v>
      </c>
      <c r="E81" s="101">
        <v>42831</v>
      </c>
      <c r="F81" s="90">
        <v>186876.74</v>
      </c>
      <c r="G81" s="102">
        <v>154.54480000000001</v>
      </c>
      <c r="H81" s="90">
        <v>1044.04197</v>
      </c>
      <c r="I81" s="91">
        <v>2.5219866666666667E-4</v>
      </c>
      <c r="J81" s="91">
        <f t="shared" si="1"/>
        <v>8.3098725325164643E-3</v>
      </c>
      <c r="K81" s="91">
        <f>H81/'סכום נכסי הקרן'!$C$42</f>
        <v>1.2852798218445838E-3</v>
      </c>
    </row>
    <row r="82" spans="2:11">
      <c r="B82" s="86" t="s">
        <v>1875</v>
      </c>
      <c r="C82" s="110">
        <v>53431</v>
      </c>
      <c r="D82" s="88" t="s">
        <v>129</v>
      </c>
      <c r="E82" s="101">
        <v>43382</v>
      </c>
      <c r="F82" s="90">
        <v>563.14</v>
      </c>
      <c r="G82" s="102">
        <v>173.74160000000001</v>
      </c>
      <c r="H82" s="90">
        <v>3.5369899999999999</v>
      </c>
      <c r="I82" s="91">
        <v>5.7839628691521653E-4</v>
      </c>
      <c r="J82" s="91">
        <f t="shared" si="1"/>
        <v>2.8152063703708582E-5</v>
      </c>
      <c r="K82" s="91">
        <f>H82/'סכום נכסי הקרן'!$C$42</f>
        <v>4.3542520393754611E-6</v>
      </c>
    </row>
    <row r="83" spans="2:11">
      <c r="B83" s="92"/>
      <c r="C83" s="87"/>
      <c r="D83" s="87"/>
      <c r="E83" s="87"/>
      <c r="F83" s="90"/>
      <c r="G83" s="102"/>
      <c r="H83" s="87"/>
      <c r="I83" s="87"/>
      <c r="J83" s="91"/>
      <c r="K83" s="87"/>
    </row>
    <row r="84" spans="2:11">
      <c r="B84" s="85" t="s">
        <v>193</v>
      </c>
      <c r="C84" s="80"/>
      <c r="D84" s="81"/>
      <c r="E84" s="99"/>
      <c r="F84" s="83"/>
      <c r="G84" s="100"/>
      <c r="H84" s="83">
        <v>102777.70102324199</v>
      </c>
      <c r="I84" s="84"/>
      <c r="J84" s="84">
        <f t="shared" si="1"/>
        <v>0.81804143820791786</v>
      </c>
      <c r="K84" s="84">
        <f>H84/'סכום נכסי הקרן'!$C$42</f>
        <v>0.12652566568827531</v>
      </c>
    </row>
    <row r="85" spans="2:11">
      <c r="B85" s="86" t="s">
        <v>1876</v>
      </c>
      <c r="C85" s="87">
        <v>7055</v>
      </c>
      <c r="D85" s="88" t="s">
        <v>129</v>
      </c>
      <c r="E85" s="101">
        <v>43914</v>
      </c>
      <c r="F85" s="90">
        <v>157203.46</v>
      </c>
      <c r="G85" s="102">
        <v>104.70650000000001</v>
      </c>
      <c r="H85" s="90">
        <v>595.03710000000001</v>
      </c>
      <c r="I85" s="91">
        <v>8.8143749999999995E-4</v>
      </c>
      <c r="J85" s="91">
        <f t="shared" si="1"/>
        <v>4.736095478152332E-3</v>
      </c>
      <c r="K85" s="91">
        <f>H85/'סכום נכסי הקרן'!$C$42</f>
        <v>7.325272353552203E-4</v>
      </c>
    </row>
    <row r="86" spans="2:11">
      <c r="B86" s="86" t="s">
        <v>1877</v>
      </c>
      <c r="C86" s="87">
        <v>5238</v>
      </c>
      <c r="D86" s="88" t="s">
        <v>131</v>
      </c>
      <c r="E86" s="101">
        <v>43221</v>
      </c>
      <c r="F86" s="90">
        <v>279734.2</v>
      </c>
      <c r="G86" s="102">
        <v>93.6126</v>
      </c>
      <c r="H86" s="90">
        <v>1029.71129</v>
      </c>
      <c r="I86" s="91">
        <v>5.8286071428571429E-5</v>
      </c>
      <c r="J86" s="91">
        <f t="shared" si="1"/>
        <v>8.195809949281152E-3</v>
      </c>
      <c r="K86" s="91">
        <f>H86/'סכום נכסי הקרן'!$C$42</f>
        <v>1.2676378741388688E-3</v>
      </c>
    </row>
    <row r="87" spans="2:11">
      <c r="B87" s="86" t="s">
        <v>1878</v>
      </c>
      <c r="C87" s="87">
        <v>7070</v>
      </c>
      <c r="D87" s="88" t="s">
        <v>131</v>
      </c>
      <c r="E87" s="101">
        <v>44075</v>
      </c>
      <c r="F87" s="90">
        <v>647292.42000000004</v>
      </c>
      <c r="G87" s="102">
        <v>102.0639</v>
      </c>
      <c r="H87" s="90">
        <v>2597.8153600000001</v>
      </c>
      <c r="I87" s="91">
        <v>8.862130313333334E-5</v>
      </c>
      <c r="J87" s="91">
        <f t="shared" si="1"/>
        <v>2.0676864651919473E-2</v>
      </c>
      <c r="K87" s="91">
        <f>H87/'סכום נכסי הקרן'!$C$42</f>
        <v>3.1980703448980345E-3</v>
      </c>
    </row>
    <row r="88" spans="2:11">
      <c r="B88" s="86" t="s">
        <v>1879</v>
      </c>
      <c r="C88" s="87">
        <v>5339</v>
      </c>
      <c r="D88" s="88" t="s">
        <v>129</v>
      </c>
      <c r="E88" s="101">
        <v>42916</v>
      </c>
      <c r="F88" s="90">
        <v>337989.55</v>
      </c>
      <c r="G88" s="102">
        <v>73.665400000000005</v>
      </c>
      <c r="H88" s="90">
        <v>900.06760999999995</v>
      </c>
      <c r="I88" s="91">
        <v>2.5348733333333331E-4</v>
      </c>
      <c r="J88" s="91">
        <f t="shared" si="1"/>
        <v>7.163933371133289E-3</v>
      </c>
      <c r="K88" s="91">
        <f>H88/'סכום נכסי הקרן'!$C$42</f>
        <v>1.1080385374056183E-3</v>
      </c>
    </row>
    <row r="89" spans="2:11">
      <c r="B89" s="86" t="s">
        <v>1880</v>
      </c>
      <c r="C89" s="87">
        <v>7006</v>
      </c>
      <c r="D89" s="88" t="s">
        <v>131</v>
      </c>
      <c r="E89" s="101">
        <v>43617</v>
      </c>
      <c r="F89" s="90">
        <v>150998.03</v>
      </c>
      <c r="G89" s="102">
        <v>145.35929999999999</v>
      </c>
      <c r="H89" s="90">
        <v>863.07727999999997</v>
      </c>
      <c r="I89" s="91">
        <v>9.6338285714285711E-6</v>
      </c>
      <c r="J89" s="91">
        <f t="shared" si="1"/>
        <v>6.869515200151409E-3</v>
      </c>
      <c r="K89" s="91">
        <f>H89/'סכום נכסי הקרן'!$C$42</f>
        <v>1.0625011681058261E-3</v>
      </c>
    </row>
    <row r="90" spans="2:11">
      <c r="B90" s="86" t="s">
        <v>1881</v>
      </c>
      <c r="C90" s="87">
        <v>8417</v>
      </c>
      <c r="D90" s="88" t="s">
        <v>131</v>
      </c>
      <c r="E90" s="101">
        <v>44713</v>
      </c>
      <c r="F90" s="90">
        <v>12185.85</v>
      </c>
      <c r="G90" s="102">
        <v>122.83320000000001</v>
      </c>
      <c r="H90" s="90">
        <v>58.858230000000006</v>
      </c>
      <c r="I90" s="91">
        <v>8.5531999999999997E-6</v>
      </c>
      <c r="J90" s="91">
        <f t="shared" si="1"/>
        <v>4.6847196074841375E-4</v>
      </c>
      <c r="K90" s="91">
        <f>H90/'סכום נכסי הקרן'!$C$42</f>
        <v>7.2458097990531491E-5</v>
      </c>
    </row>
    <row r="91" spans="2:11">
      <c r="B91" s="86" t="s">
        <v>1882</v>
      </c>
      <c r="C91" s="110">
        <v>60831</v>
      </c>
      <c r="D91" s="88" t="s">
        <v>129</v>
      </c>
      <c r="E91" s="101">
        <v>42555</v>
      </c>
      <c r="F91" s="90">
        <v>20082.55</v>
      </c>
      <c r="G91" s="102">
        <v>100</v>
      </c>
      <c r="H91" s="90">
        <v>72.598429999999993</v>
      </c>
      <c r="I91" s="91">
        <v>0</v>
      </c>
      <c r="J91" s="91">
        <f t="shared" si="1"/>
        <v>5.7783471995940855E-4</v>
      </c>
      <c r="K91" s="91">
        <f>H91/'סכום נכסי הקרן'!$C$42</f>
        <v>8.9373128531026845E-5</v>
      </c>
    </row>
    <row r="92" spans="2:11">
      <c r="B92" s="86" t="s">
        <v>1883</v>
      </c>
      <c r="C92" s="87">
        <v>8400</v>
      </c>
      <c r="D92" s="88" t="s">
        <v>129</v>
      </c>
      <c r="E92" s="101">
        <v>44544</v>
      </c>
      <c r="F92" s="90">
        <v>66988.642051000003</v>
      </c>
      <c r="G92" s="102">
        <v>109.32470000000001</v>
      </c>
      <c r="H92" s="90">
        <v>264.74500206700003</v>
      </c>
      <c r="I92" s="91">
        <v>1.9252374236053006E-4</v>
      </c>
      <c r="J92" s="91">
        <f t="shared" si="1"/>
        <v>2.1071923198619862E-3</v>
      </c>
      <c r="K92" s="91">
        <f>H92/'סכום נכסי הקרן'!$C$42</f>
        <v>3.2591736622515069E-4</v>
      </c>
    </row>
    <row r="93" spans="2:11">
      <c r="B93" s="86" t="s">
        <v>1884</v>
      </c>
      <c r="C93" s="87">
        <v>8843</v>
      </c>
      <c r="D93" s="88" t="s">
        <v>129</v>
      </c>
      <c r="E93" s="101">
        <v>44562</v>
      </c>
      <c r="F93" s="90">
        <v>25234.4607</v>
      </c>
      <c r="G93" s="102">
        <v>100.10809999999999</v>
      </c>
      <c r="H93" s="90">
        <v>91.321186891999986</v>
      </c>
      <c r="I93" s="91">
        <v>5.3447751829084942E-5</v>
      </c>
      <c r="J93" s="91">
        <f t="shared" si="1"/>
        <v>7.268552839792765E-4</v>
      </c>
      <c r="K93" s="91">
        <f>H93/'סכום נכסי הקרן'!$C$42</f>
        <v>1.1242199278558283E-4</v>
      </c>
    </row>
    <row r="94" spans="2:11">
      <c r="B94" s="86" t="s">
        <v>1885</v>
      </c>
      <c r="C94" s="87">
        <v>5291</v>
      </c>
      <c r="D94" s="88" t="s">
        <v>129</v>
      </c>
      <c r="E94" s="101">
        <v>42787</v>
      </c>
      <c r="F94" s="90">
        <v>221967.88</v>
      </c>
      <c r="G94" s="102">
        <v>64.926199999999994</v>
      </c>
      <c r="H94" s="90">
        <v>520.97684000000004</v>
      </c>
      <c r="I94" s="91">
        <v>8.3683698398074119E-5</v>
      </c>
      <c r="J94" s="91">
        <f t="shared" si="1"/>
        <v>4.1466255736761475E-3</v>
      </c>
      <c r="K94" s="91">
        <f>H94/'סכום נכסי הקרן'!$C$42</f>
        <v>6.4135450426418608E-4</v>
      </c>
    </row>
    <row r="95" spans="2:11">
      <c r="B95" s="86" t="s">
        <v>1886</v>
      </c>
      <c r="C95" s="87">
        <v>5281</v>
      </c>
      <c r="D95" s="88" t="s">
        <v>129</v>
      </c>
      <c r="E95" s="101">
        <v>42603</v>
      </c>
      <c r="F95" s="90">
        <v>259970.87</v>
      </c>
      <c r="G95" s="102">
        <v>31.037800000000001</v>
      </c>
      <c r="H95" s="90">
        <v>291.69160999999997</v>
      </c>
      <c r="I95" s="91">
        <v>7.8240667647058823E-5</v>
      </c>
      <c r="J95" s="91">
        <f t="shared" si="1"/>
        <v>2.3216692121146285E-3</v>
      </c>
      <c r="K95" s="91">
        <f>H95/'סכום נכסי הקרן'!$C$42</f>
        <v>3.5909029646993959E-4</v>
      </c>
    </row>
    <row r="96" spans="2:11">
      <c r="B96" s="86" t="s">
        <v>1887</v>
      </c>
      <c r="C96" s="87">
        <v>5302</v>
      </c>
      <c r="D96" s="88" t="s">
        <v>129</v>
      </c>
      <c r="E96" s="101">
        <v>42948</v>
      </c>
      <c r="F96" s="90">
        <v>223525.22</v>
      </c>
      <c r="G96" s="102">
        <v>107.3685</v>
      </c>
      <c r="H96" s="90">
        <v>867.58438000000001</v>
      </c>
      <c r="I96" s="91">
        <v>1.1419918297872341E-5</v>
      </c>
      <c r="J96" s="91">
        <f t="shared" si="1"/>
        <v>6.9053886875853525E-3</v>
      </c>
      <c r="K96" s="91">
        <f>H96/'סכום נכסי הקרן'!$C$42</f>
        <v>1.0680496851688287E-3</v>
      </c>
    </row>
    <row r="97" spans="2:11">
      <c r="B97" s="86" t="s">
        <v>1888</v>
      </c>
      <c r="C97" s="87">
        <v>7025</v>
      </c>
      <c r="D97" s="88" t="s">
        <v>129</v>
      </c>
      <c r="E97" s="101">
        <v>43556</v>
      </c>
      <c r="F97" s="90">
        <v>212547.46</v>
      </c>
      <c r="G97" s="102">
        <v>126.929</v>
      </c>
      <c r="H97" s="90">
        <v>975.27049999999997</v>
      </c>
      <c r="I97" s="91">
        <v>9.2685819437037035E-5</v>
      </c>
      <c r="J97" s="91">
        <f t="shared" si="1"/>
        <v>7.7624978426141219E-3</v>
      </c>
      <c r="K97" s="91">
        <f>H97/'סכום נכסי הקרן'!$C$42</f>
        <v>1.2006179162416988E-3</v>
      </c>
    </row>
    <row r="98" spans="2:11">
      <c r="B98" s="86" t="s">
        <v>1889</v>
      </c>
      <c r="C98" s="87">
        <v>9386</v>
      </c>
      <c r="D98" s="88" t="s">
        <v>129</v>
      </c>
      <c r="E98" s="101">
        <v>44896</v>
      </c>
      <c r="F98" s="90">
        <v>6411.13</v>
      </c>
      <c r="G98" s="102">
        <v>132.78270000000001</v>
      </c>
      <c r="H98" s="90">
        <v>30.774049999999999</v>
      </c>
      <c r="I98" s="91">
        <v>1.9195116571059698E-4</v>
      </c>
      <c r="J98" s="91">
        <f t="shared" si="1"/>
        <v>2.4494075923910249E-4</v>
      </c>
      <c r="K98" s="91">
        <f>H98/'סכום נכסי הקרן'!$C$42</f>
        <v>3.7884746627031012E-5</v>
      </c>
    </row>
    <row r="99" spans="2:11">
      <c r="B99" s="86" t="s">
        <v>1890</v>
      </c>
      <c r="C99" s="87">
        <v>7045</v>
      </c>
      <c r="D99" s="88" t="s">
        <v>131</v>
      </c>
      <c r="E99" s="101">
        <v>43909</v>
      </c>
      <c r="F99" s="90">
        <v>456650.06</v>
      </c>
      <c r="G99" s="102">
        <v>97.561099999999996</v>
      </c>
      <c r="H99" s="90">
        <v>1751.84555</v>
      </c>
      <c r="I99" s="91">
        <v>1.6642396999999999E-4</v>
      </c>
      <c r="J99" s="91">
        <f t="shared" si="1"/>
        <v>1.3943513417526881E-2</v>
      </c>
      <c r="K99" s="91">
        <f>H99/'סכום נכסי הקרן'!$C$42</f>
        <v>2.1566295236227209E-3</v>
      </c>
    </row>
    <row r="100" spans="2:11">
      <c r="B100" s="86" t="s">
        <v>1891</v>
      </c>
      <c r="C100" s="87">
        <v>7086</v>
      </c>
      <c r="D100" s="88" t="s">
        <v>129</v>
      </c>
      <c r="E100" s="101">
        <v>44160</v>
      </c>
      <c r="F100" s="90">
        <v>302917.15000000002</v>
      </c>
      <c r="G100" s="102">
        <v>94.392200000000003</v>
      </c>
      <c r="H100" s="90">
        <v>1033.63752</v>
      </c>
      <c r="I100" s="91">
        <v>1.1963875999999999E-4</v>
      </c>
      <c r="J100" s="91">
        <f t="shared" si="1"/>
        <v>8.2270601018332983E-3</v>
      </c>
      <c r="K100" s="91">
        <f>H100/'סכום נכסי הקרן'!$C$42</f>
        <v>1.2724713045371896E-3</v>
      </c>
    </row>
    <row r="101" spans="2:11">
      <c r="B101" s="86" t="s">
        <v>1892</v>
      </c>
      <c r="C101" s="110">
        <v>87952</v>
      </c>
      <c r="D101" s="88" t="s">
        <v>131</v>
      </c>
      <c r="E101" s="101">
        <v>44819</v>
      </c>
      <c r="F101" s="90">
        <v>9095.56</v>
      </c>
      <c r="G101" s="102">
        <v>100</v>
      </c>
      <c r="H101" s="90">
        <v>35.765550000000005</v>
      </c>
      <c r="I101" s="91">
        <v>0</v>
      </c>
      <c r="J101" s="91">
        <f t="shared" si="1"/>
        <v>2.8466974517829416E-4</v>
      </c>
      <c r="K101" s="91">
        <f>H101/'סכום נכסי הקרן'!$C$42</f>
        <v>4.4029589856597012E-5</v>
      </c>
    </row>
    <row r="102" spans="2:11">
      <c r="B102" s="86" t="s">
        <v>1893</v>
      </c>
      <c r="C102" s="87">
        <v>8318</v>
      </c>
      <c r="D102" s="88" t="s">
        <v>131</v>
      </c>
      <c r="E102" s="101">
        <v>44256</v>
      </c>
      <c r="F102" s="90">
        <v>42679.040000000001</v>
      </c>
      <c r="G102" s="102">
        <v>93.769099999999995</v>
      </c>
      <c r="H102" s="90">
        <v>157.36565999999999</v>
      </c>
      <c r="I102" s="91">
        <v>1.6923076923076923E-4</v>
      </c>
      <c r="J102" s="91">
        <f t="shared" si="1"/>
        <v>1.2525249110390884E-3</v>
      </c>
      <c r="K102" s="91">
        <f>H102/'סכום נכסי הקרן'!$C$42</f>
        <v>1.9372679763942377E-4</v>
      </c>
    </row>
    <row r="103" spans="2:11">
      <c r="B103" s="86" t="s">
        <v>1894</v>
      </c>
      <c r="C103" s="87">
        <v>6650</v>
      </c>
      <c r="D103" s="88" t="s">
        <v>131</v>
      </c>
      <c r="E103" s="101">
        <v>43466</v>
      </c>
      <c r="F103" s="90">
        <v>382061.43</v>
      </c>
      <c r="G103" s="102">
        <v>138.0883</v>
      </c>
      <c r="H103" s="90">
        <v>2074.5584899999999</v>
      </c>
      <c r="I103" s="91">
        <v>1.125E-4</v>
      </c>
      <c r="J103" s="91">
        <f t="shared" si="1"/>
        <v>1.6512091571519706E-2</v>
      </c>
      <c r="K103" s="91">
        <f>H103/'סכום נכסי הקרן'!$C$42</f>
        <v>2.5539089835951408E-3</v>
      </c>
    </row>
    <row r="104" spans="2:11">
      <c r="B104" s="86" t="s">
        <v>1895</v>
      </c>
      <c r="C104" s="87">
        <v>7035</v>
      </c>
      <c r="D104" s="88" t="s">
        <v>131</v>
      </c>
      <c r="E104" s="101">
        <v>43847</v>
      </c>
      <c r="F104" s="90">
        <v>80150.28</v>
      </c>
      <c r="G104" s="102">
        <v>139.12549999999999</v>
      </c>
      <c r="H104" s="90">
        <v>438.47757999999999</v>
      </c>
      <c r="I104" s="91">
        <v>2.003757E-4</v>
      </c>
      <c r="J104" s="91">
        <f t="shared" si="1"/>
        <v>3.4899868998238552E-3</v>
      </c>
      <c r="K104" s="91">
        <f>H104/'סכום נכסי הקרן'!$C$42</f>
        <v>5.3979284559340485E-4</v>
      </c>
    </row>
    <row r="105" spans="2:11">
      <c r="B105" s="86" t="s">
        <v>1896</v>
      </c>
      <c r="C105" s="87">
        <v>7040</v>
      </c>
      <c r="D105" s="88" t="s">
        <v>131</v>
      </c>
      <c r="E105" s="101">
        <v>43891</v>
      </c>
      <c r="F105" s="90">
        <v>24418.84</v>
      </c>
      <c r="G105" s="102">
        <v>139.18879999999999</v>
      </c>
      <c r="H105" s="90">
        <v>133.64875000000001</v>
      </c>
      <c r="I105" s="91">
        <v>7.6308875000000002E-5</v>
      </c>
      <c r="J105" s="91">
        <f t="shared" si="1"/>
        <v>1.0637542441231168E-3</v>
      </c>
      <c r="K105" s="91">
        <f>H105/'סכום נכסי הקרן'!$C$42</f>
        <v>1.6452982401631933E-4</v>
      </c>
    </row>
    <row r="106" spans="2:11">
      <c r="B106" s="86" t="s">
        <v>1897</v>
      </c>
      <c r="C106" s="87">
        <v>9391</v>
      </c>
      <c r="D106" s="88" t="s">
        <v>131</v>
      </c>
      <c r="E106" s="101">
        <v>44608</v>
      </c>
      <c r="F106" s="90">
        <v>27792.312243</v>
      </c>
      <c r="G106" s="102">
        <v>100</v>
      </c>
      <c r="H106" s="90">
        <v>109.28493017899999</v>
      </c>
      <c r="I106" s="91">
        <v>2.5151407760595848E-5</v>
      </c>
      <c r="J106" s="91">
        <f t="shared" si="1"/>
        <v>8.6983460972593998E-4</v>
      </c>
      <c r="K106" s="91">
        <f>H106/'סכום נכסי הקרן'!$C$42</f>
        <v>1.3453646465071023E-4</v>
      </c>
    </row>
    <row r="107" spans="2:11">
      <c r="B107" s="86" t="s">
        <v>1898</v>
      </c>
      <c r="C107" s="110">
        <v>84032</v>
      </c>
      <c r="D107" s="88" t="s">
        <v>129</v>
      </c>
      <c r="E107" s="101">
        <v>44314</v>
      </c>
      <c r="F107" s="90">
        <v>54908.23</v>
      </c>
      <c r="G107" s="102">
        <v>100</v>
      </c>
      <c r="H107" s="90">
        <v>198.49324999999999</v>
      </c>
      <c r="I107" s="91">
        <v>8.0000000000000004E-4</v>
      </c>
      <c r="J107" s="91">
        <f t="shared" si="1"/>
        <v>1.5798728915705597E-3</v>
      </c>
      <c r="K107" s="91">
        <f>H107/'סכום נכסי הקרן'!$C$42</f>
        <v>2.4435738823541013E-4</v>
      </c>
    </row>
    <row r="108" spans="2:11">
      <c r="B108" s="86" t="s">
        <v>1899</v>
      </c>
      <c r="C108" s="87">
        <v>8314</v>
      </c>
      <c r="D108" s="88" t="s">
        <v>129</v>
      </c>
      <c r="E108" s="101">
        <v>44264</v>
      </c>
      <c r="F108" s="90">
        <v>40864.699999999997</v>
      </c>
      <c r="G108" s="102">
        <v>102.13639999999999</v>
      </c>
      <c r="H108" s="90">
        <v>150.88189000000003</v>
      </c>
      <c r="I108" s="91">
        <v>1.7470571946666668E-4</v>
      </c>
      <c r="J108" s="91">
        <f t="shared" si="1"/>
        <v>1.2009184586374154E-3</v>
      </c>
      <c r="K108" s="91">
        <f>H108/'סכום נכסי הקרן'!$C$42</f>
        <v>1.8574487833930098E-4</v>
      </c>
    </row>
    <row r="109" spans="2:11">
      <c r="B109" s="86" t="s">
        <v>1900</v>
      </c>
      <c r="C109" s="110">
        <v>84035</v>
      </c>
      <c r="D109" s="88" t="s">
        <v>129</v>
      </c>
      <c r="E109" s="101">
        <v>44314</v>
      </c>
      <c r="F109" s="90">
        <v>29973.42</v>
      </c>
      <c r="G109" s="102">
        <v>100</v>
      </c>
      <c r="H109" s="90">
        <v>108.35391</v>
      </c>
      <c r="I109" s="91">
        <v>5.0000000000000001E-4</v>
      </c>
      <c r="J109" s="91">
        <f t="shared" si="1"/>
        <v>8.6242431470428431E-4</v>
      </c>
      <c r="K109" s="91">
        <f>H109/'סכום נכסי הקרן'!$C$42</f>
        <v>1.3339032159881856E-4</v>
      </c>
    </row>
    <row r="110" spans="2:11">
      <c r="B110" s="86" t="s">
        <v>1901</v>
      </c>
      <c r="C110" s="87">
        <v>7032</v>
      </c>
      <c r="D110" s="88" t="s">
        <v>129</v>
      </c>
      <c r="E110" s="101">
        <v>43853</v>
      </c>
      <c r="F110" s="90">
        <v>61110</v>
      </c>
      <c r="G110" s="102">
        <v>79.153199999999998</v>
      </c>
      <c r="H110" s="90">
        <v>174.85943</v>
      </c>
      <c r="I110" s="91">
        <v>1.1192307692307692E-4</v>
      </c>
      <c r="J110" s="91">
        <f t="shared" si="1"/>
        <v>1.3917635652218898E-3</v>
      </c>
      <c r="K110" s="91">
        <f>H110/'סכום נכסי הקרן'!$C$42</f>
        <v>2.1526270350821766E-4</v>
      </c>
    </row>
    <row r="111" spans="2:11">
      <c r="B111" s="86" t="s">
        <v>1902</v>
      </c>
      <c r="C111" s="87">
        <v>8337</v>
      </c>
      <c r="D111" s="88" t="s">
        <v>129</v>
      </c>
      <c r="E111" s="101">
        <v>44470</v>
      </c>
      <c r="F111" s="90">
        <v>57274.552447000009</v>
      </c>
      <c r="G111" s="102">
        <v>136.1335</v>
      </c>
      <c r="H111" s="90">
        <v>281.86101809600001</v>
      </c>
      <c r="I111" s="91">
        <v>1.112387721950273E-4</v>
      </c>
      <c r="J111" s="91">
        <f t="shared" si="1"/>
        <v>2.243424306269102E-3</v>
      </c>
      <c r="K111" s="91">
        <f>H111/'סכום נכסי הקרן'!$C$42</f>
        <v>3.4698823374251889E-4</v>
      </c>
    </row>
    <row r="112" spans="2:11">
      <c r="B112" s="86" t="s">
        <v>1903</v>
      </c>
      <c r="C112" s="87">
        <v>8111</v>
      </c>
      <c r="D112" s="88" t="s">
        <v>129</v>
      </c>
      <c r="E112" s="101">
        <v>44377</v>
      </c>
      <c r="F112" s="90">
        <v>53009</v>
      </c>
      <c r="G112" s="102">
        <v>100.378</v>
      </c>
      <c r="H112" s="90">
        <v>192.35187999999999</v>
      </c>
      <c r="I112" s="91">
        <v>5.1716097560975612E-5</v>
      </c>
      <c r="J112" s="91">
        <f t="shared" si="1"/>
        <v>1.530991713091671E-3</v>
      </c>
      <c r="K112" s="91">
        <f>H112/'סכום נכסי הקרן'!$C$42</f>
        <v>2.3679698437589704E-4</v>
      </c>
    </row>
    <row r="113" spans="2:11">
      <c r="B113" s="86" t="s">
        <v>1904</v>
      </c>
      <c r="C113" s="87">
        <v>9237</v>
      </c>
      <c r="D113" s="88" t="s">
        <v>129</v>
      </c>
      <c r="E113" s="101">
        <v>44712</v>
      </c>
      <c r="F113" s="90">
        <v>59256.49</v>
      </c>
      <c r="G113" s="102">
        <v>111.6357</v>
      </c>
      <c r="H113" s="90">
        <v>239.13730999999999</v>
      </c>
      <c r="I113" s="91">
        <v>4.3553246753246756E-5</v>
      </c>
      <c r="J113" s="91">
        <f t="shared" si="1"/>
        <v>1.9033722982121826E-3</v>
      </c>
      <c r="K113" s="91">
        <f>H113/'סכום נכסי הקרן'!$C$42</f>
        <v>2.9439272368829482E-4</v>
      </c>
    </row>
    <row r="114" spans="2:11">
      <c r="B114" s="86" t="s">
        <v>1905</v>
      </c>
      <c r="C114" s="87">
        <v>6648</v>
      </c>
      <c r="D114" s="88" t="s">
        <v>129</v>
      </c>
      <c r="E114" s="101">
        <v>43466</v>
      </c>
      <c r="F114" s="90">
        <v>416670.9</v>
      </c>
      <c r="G114" s="102">
        <v>122.7418</v>
      </c>
      <c r="H114" s="90">
        <v>1848.81718</v>
      </c>
      <c r="I114" s="91">
        <v>6.7485857142857148E-5</v>
      </c>
      <c r="J114" s="91">
        <f t="shared" si="1"/>
        <v>1.4715342431805252E-2</v>
      </c>
      <c r="K114" s="91">
        <f>H114/'סכום נכסי הקרן'!$C$42</f>
        <v>2.2760075590961214E-3</v>
      </c>
    </row>
    <row r="115" spans="2:11">
      <c r="B115" s="86" t="s">
        <v>1906</v>
      </c>
      <c r="C115" s="87">
        <v>6665</v>
      </c>
      <c r="D115" s="88" t="s">
        <v>129</v>
      </c>
      <c r="E115" s="101">
        <v>43586</v>
      </c>
      <c r="F115" s="90">
        <v>58729.31</v>
      </c>
      <c r="G115" s="102">
        <v>203.9134</v>
      </c>
      <c r="H115" s="90">
        <v>432.92134000000004</v>
      </c>
      <c r="I115" s="91">
        <v>1.4940037950664136E-4</v>
      </c>
      <c r="J115" s="91">
        <f t="shared" si="1"/>
        <v>3.4457629629642394E-3</v>
      </c>
      <c r="K115" s="91">
        <f>H115/'סכום נכסי הקרן'!$C$42</f>
        <v>5.3295277272035195E-4</v>
      </c>
    </row>
    <row r="116" spans="2:11">
      <c r="B116" s="86" t="s">
        <v>1907</v>
      </c>
      <c r="C116" s="87">
        <v>7016</v>
      </c>
      <c r="D116" s="88" t="s">
        <v>129</v>
      </c>
      <c r="E116" s="101">
        <v>43627</v>
      </c>
      <c r="F116" s="90">
        <v>56027.13</v>
      </c>
      <c r="G116" s="102">
        <v>77.4679</v>
      </c>
      <c r="H116" s="90">
        <v>156.90198999999998</v>
      </c>
      <c r="I116" s="91">
        <v>2.8500828054298642E-4</v>
      </c>
      <c r="J116" s="91">
        <f t="shared" si="1"/>
        <v>1.2488344094042242E-3</v>
      </c>
      <c r="K116" s="91">
        <f>H116/'סכום נכסי הקרן'!$C$42</f>
        <v>1.9315599137672659E-4</v>
      </c>
    </row>
    <row r="117" spans="2:11">
      <c r="B117" s="86" t="s">
        <v>1908</v>
      </c>
      <c r="C117" s="87">
        <v>7042</v>
      </c>
      <c r="D117" s="88" t="s">
        <v>129</v>
      </c>
      <c r="E117" s="101">
        <v>43558</v>
      </c>
      <c r="F117" s="90">
        <v>107268</v>
      </c>
      <c r="G117" s="102">
        <v>101.9453</v>
      </c>
      <c r="H117" s="90">
        <v>395.31716</v>
      </c>
      <c r="I117" s="91">
        <v>3.3394698340236952E-4</v>
      </c>
      <c r="J117" s="91">
        <f t="shared" si="1"/>
        <v>3.1464589584616182E-3</v>
      </c>
      <c r="K117" s="91">
        <f>H117/'סכום נכסי הקרן'!$C$42</f>
        <v>4.8665971634924486E-4</v>
      </c>
    </row>
    <row r="118" spans="2:11">
      <c r="B118" s="86" t="s">
        <v>1909</v>
      </c>
      <c r="C118" s="87">
        <v>7057</v>
      </c>
      <c r="D118" s="88" t="s">
        <v>129</v>
      </c>
      <c r="E118" s="101">
        <v>43917</v>
      </c>
      <c r="F118" s="90">
        <v>11764.62</v>
      </c>
      <c r="G118" s="102">
        <v>117.5414</v>
      </c>
      <c r="H118" s="90">
        <v>49.989309999999996</v>
      </c>
      <c r="I118" s="91">
        <v>1.860792588235294E-3</v>
      </c>
      <c r="J118" s="91">
        <f t="shared" si="1"/>
        <v>3.9788131705897851E-4</v>
      </c>
      <c r="K118" s="91">
        <f>H118/'סכום נכסי הקרן'!$C$42</f>
        <v>6.1539912472037566E-5</v>
      </c>
    </row>
    <row r="119" spans="2:11">
      <c r="B119" s="86" t="s">
        <v>1910</v>
      </c>
      <c r="C119" s="110">
        <v>87954</v>
      </c>
      <c r="D119" s="88" t="s">
        <v>131</v>
      </c>
      <c r="E119" s="101">
        <v>44837</v>
      </c>
      <c r="F119" s="90">
        <v>19012.45</v>
      </c>
      <c r="G119" s="102">
        <v>100</v>
      </c>
      <c r="H119" s="90">
        <v>74.760770000000008</v>
      </c>
      <c r="I119" s="91">
        <v>0</v>
      </c>
      <c r="J119" s="91">
        <f t="shared" si="1"/>
        <v>5.95045493365349E-4</v>
      </c>
      <c r="K119" s="91">
        <f>H119/'סכום נכסי הקרן'!$C$42</f>
        <v>9.203510194763906E-5</v>
      </c>
    </row>
    <row r="120" spans="2:11">
      <c r="B120" s="86" t="s">
        <v>1911</v>
      </c>
      <c r="C120" s="110">
        <v>87953</v>
      </c>
      <c r="D120" s="88" t="s">
        <v>131</v>
      </c>
      <c r="E120" s="101">
        <v>44792</v>
      </c>
      <c r="F120" s="90">
        <v>25704.84</v>
      </c>
      <c r="G120" s="102">
        <v>100</v>
      </c>
      <c r="H120" s="90">
        <v>101.07656</v>
      </c>
      <c r="I120" s="91">
        <v>1E-4</v>
      </c>
      <c r="J120" s="91">
        <f t="shared" si="1"/>
        <v>8.0450149875225065E-4</v>
      </c>
      <c r="K120" s="91">
        <f>H120/'סכום נכסי הקרן'!$C$42</f>
        <v>1.2443145655290409E-4</v>
      </c>
    </row>
    <row r="121" spans="2:11">
      <c r="B121" s="86" t="s">
        <v>1912</v>
      </c>
      <c r="C121" s="87">
        <v>5237</v>
      </c>
      <c r="D121" s="88" t="s">
        <v>129</v>
      </c>
      <c r="E121" s="101">
        <v>43007</v>
      </c>
      <c r="F121" s="90">
        <v>505299.81</v>
      </c>
      <c r="G121" s="102">
        <v>39.3964</v>
      </c>
      <c r="H121" s="90">
        <v>719.63780000000008</v>
      </c>
      <c r="I121" s="91">
        <v>3.1703313125E-4</v>
      </c>
      <c r="J121" s="91">
        <f t="shared" si="1"/>
        <v>5.7278333241532206E-3</v>
      </c>
      <c r="K121" s="91">
        <f>H121/'סכום נכסי הקרן'!$C$42</f>
        <v>8.8591835381543937E-4</v>
      </c>
    </row>
    <row r="122" spans="2:11">
      <c r="B122" s="86" t="s">
        <v>1913</v>
      </c>
      <c r="C122" s="110">
        <v>87343</v>
      </c>
      <c r="D122" s="88" t="s">
        <v>129</v>
      </c>
      <c r="E122" s="101">
        <v>44421</v>
      </c>
      <c r="F122" s="90">
        <v>24809.85</v>
      </c>
      <c r="G122" s="102">
        <v>100</v>
      </c>
      <c r="H122" s="90">
        <v>89.68759</v>
      </c>
      <c r="I122" s="91">
        <v>1E-4</v>
      </c>
      <c r="J122" s="91">
        <f t="shared" si="1"/>
        <v>7.1385295042171372E-4</v>
      </c>
      <c r="K122" s="91">
        <f>H122/'סכום נכסי הקרן'!$C$42</f>
        <v>1.1041093462638295E-4</v>
      </c>
    </row>
    <row r="123" spans="2:11">
      <c r="B123" s="86" t="s">
        <v>1914</v>
      </c>
      <c r="C123" s="110">
        <v>87342</v>
      </c>
      <c r="D123" s="88" t="s">
        <v>129</v>
      </c>
      <c r="E123" s="101">
        <v>44421</v>
      </c>
      <c r="F123" s="90">
        <v>13772.74</v>
      </c>
      <c r="G123" s="102">
        <v>100</v>
      </c>
      <c r="H123" s="90">
        <v>49.788449999999997</v>
      </c>
      <c r="I123" s="91">
        <v>1E-4</v>
      </c>
      <c r="J123" s="91">
        <f t="shared" si="1"/>
        <v>3.9628260642775629E-4</v>
      </c>
      <c r="K123" s="91">
        <f>H123/'סכום נכסי הקרן'!$C$42</f>
        <v>6.1292641469114475E-5</v>
      </c>
    </row>
    <row r="124" spans="2:11">
      <c r="B124" s="86" t="s">
        <v>1915</v>
      </c>
      <c r="C124" s="87">
        <v>9011</v>
      </c>
      <c r="D124" s="88" t="s">
        <v>132</v>
      </c>
      <c r="E124" s="101">
        <v>44644</v>
      </c>
      <c r="F124" s="90">
        <v>250037.63380800001</v>
      </c>
      <c r="G124" s="102">
        <v>102.169</v>
      </c>
      <c r="H124" s="90">
        <v>1141.195156497</v>
      </c>
      <c r="I124" s="91">
        <v>3.8586055334601795E-4</v>
      </c>
      <c r="J124" s="91">
        <f t="shared" si="1"/>
        <v>9.0831466145132531E-3</v>
      </c>
      <c r="K124" s="91">
        <f>H124/'סכום נכסי הקרן'!$C$42</f>
        <v>1.4048813645225068E-3</v>
      </c>
    </row>
    <row r="125" spans="2:11">
      <c r="B125" s="86" t="s">
        <v>1916</v>
      </c>
      <c r="C125" s="87">
        <v>8329</v>
      </c>
      <c r="D125" s="88" t="s">
        <v>129</v>
      </c>
      <c r="E125" s="101">
        <v>43810</v>
      </c>
      <c r="F125" s="90">
        <v>234434.19</v>
      </c>
      <c r="G125" s="102">
        <v>107.44889999999999</v>
      </c>
      <c r="H125" s="90">
        <v>910.60751000000005</v>
      </c>
      <c r="I125" s="91">
        <v>2.5126672057142856E-5</v>
      </c>
      <c r="J125" s="91">
        <f t="shared" si="1"/>
        <v>7.2478238928002214E-3</v>
      </c>
      <c r="K125" s="91">
        <f>H125/'סכום נכסי הקרן'!$C$42</f>
        <v>1.1210138019864663E-3</v>
      </c>
    </row>
    <row r="126" spans="2:11">
      <c r="B126" s="86" t="s">
        <v>1917</v>
      </c>
      <c r="C126" s="87">
        <v>5290</v>
      </c>
      <c r="D126" s="88" t="s">
        <v>129</v>
      </c>
      <c r="E126" s="101">
        <v>42359</v>
      </c>
      <c r="F126" s="90">
        <v>266597.75</v>
      </c>
      <c r="G126" s="102">
        <v>59.482399999999998</v>
      </c>
      <c r="H126" s="90">
        <v>573.26215000000002</v>
      </c>
      <c r="I126" s="91">
        <v>5.638469308931012E-5</v>
      </c>
      <c r="J126" s="91">
        <f t="shared" si="1"/>
        <v>4.5627815079276298E-3</v>
      </c>
      <c r="K126" s="91">
        <f>H126/'סכום נכסי הקרן'!$C$42</f>
        <v>7.0572093382629349E-4</v>
      </c>
    </row>
    <row r="127" spans="2:11">
      <c r="B127" s="86" t="s">
        <v>1918</v>
      </c>
      <c r="C127" s="87">
        <v>8278</v>
      </c>
      <c r="D127" s="88" t="s">
        <v>129</v>
      </c>
      <c r="E127" s="101">
        <v>44256</v>
      </c>
      <c r="F127" s="90">
        <v>43244.59</v>
      </c>
      <c r="G127" s="102">
        <v>117.8798</v>
      </c>
      <c r="H127" s="90">
        <v>184.28054999999998</v>
      </c>
      <c r="I127" s="91">
        <v>1.729793644E-4</v>
      </c>
      <c r="J127" s="91">
        <f t="shared" si="1"/>
        <v>1.4667493498580586E-3</v>
      </c>
      <c r="K127" s="91">
        <f>H127/'סכום נכסי הקרן'!$C$42</f>
        <v>2.2686068115961074E-4</v>
      </c>
    </row>
    <row r="128" spans="2:11">
      <c r="B128" s="86" t="s">
        <v>1919</v>
      </c>
      <c r="C128" s="87">
        <v>8413</v>
      </c>
      <c r="D128" s="88" t="s">
        <v>131</v>
      </c>
      <c r="E128" s="101">
        <v>44661</v>
      </c>
      <c r="F128" s="90">
        <v>17167.7</v>
      </c>
      <c r="G128" s="102">
        <v>101.27200000000001</v>
      </c>
      <c r="H128" s="90">
        <v>68.365499999999997</v>
      </c>
      <c r="I128" s="91">
        <v>9.3510000000000004E-5</v>
      </c>
      <c r="J128" s="91">
        <f t="shared" si="1"/>
        <v>5.4414344149570379E-4</v>
      </c>
      <c r="K128" s="91">
        <f>H128/'סכום נכסי הקרן'!$C$42</f>
        <v>8.4162131585874749E-5</v>
      </c>
    </row>
    <row r="129" spans="2:11">
      <c r="B129" s="86" t="s">
        <v>1920</v>
      </c>
      <c r="C129" s="87">
        <v>7053</v>
      </c>
      <c r="D129" s="88" t="s">
        <v>136</v>
      </c>
      <c r="E129" s="101">
        <v>43096</v>
      </c>
      <c r="F129" s="90">
        <v>2898624.99</v>
      </c>
      <c r="G129" s="102">
        <v>45.448</v>
      </c>
      <c r="H129" s="90">
        <v>695.43808000000001</v>
      </c>
      <c r="I129" s="91">
        <v>1.5059596770962037E-4</v>
      </c>
      <c r="J129" s="91">
        <f t="shared" si="1"/>
        <v>5.5352198140635927E-3</v>
      </c>
      <c r="K129" s="91">
        <f>H129/'סכום נכסי הקרן'!$C$42</f>
        <v>8.5612701141347741E-4</v>
      </c>
    </row>
    <row r="130" spans="2:11">
      <c r="B130" s="86" t="s">
        <v>1921</v>
      </c>
      <c r="C130" s="87">
        <v>8281</v>
      </c>
      <c r="D130" s="88" t="s">
        <v>131</v>
      </c>
      <c r="E130" s="101">
        <v>44302</v>
      </c>
      <c r="F130" s="90">
        <v>257793.26</v>
      </c>
      <c r="G130" s="102">
        <v>140.8741</v>
      </c>
      <c r="H130" s="90">
        <v>1428.0331999999999</v>
      </c>
      <c r="I130" s="91">
        <v>9.7230229999999991E-5</v>
      </c>
      <c r="J130" s="91">
        <f t="shared" si="1"/>
        <v>1.1366184698687533E-2</v>
      </c>
      <c r="K130" s="91">
        <f>H130/'סכום נכסי הקרן'!$C$42</f>
        <v>1.7579966223811392E-3</v>
      </c>
    </row>
    <row r="131" spans="2:11">
      <c r="B131" s="86" t="s">
        <v>1922</v>
      </c>
      <c r="C131" s="87">
        <v>8327</v>
      </c>
      <c r="D131" s="88" t="s">
        <v>129</v>
      </c>
      <c r="E131" s="101">
        <v>44427</v>
      </c>
      <c r="F131" s="90">
        <v>35960.339999999997</v>
      </c>
      <c r="G131" s="102">
        <v>171.32490000000001</v>
      </c>
      <c r="H131" s="90">
        <v>222.71660999999997</v>
      </c>
      <c r="I131" s="91">
        <v>2.1794143999999998E-4</v>
      </c>
      <c r="J131" s="91">
        <f t="shared" si="1"/>
        <v>1.7726745601751828E-3</v>
      </c>
      <c r="K131" s="91">
        <f>H131/'סכום נכסי הקרן'!$C$42</f>
        <v>2.7417783293005898E-4</v>
      </c>
    </row>
    <row r="132" spans="2:11">
      <c r="B132" s="86" t="s">
        <v>1923</v>
      </c>
      <c r="C132" s="87">
        <v>5332</v>
      </c>
      <c r="D132" s="88" t="s">
        <v>129</v>
      </c>
      <c r="E132" s="101">
        <v>43318</v>
      </c>
      <c r="F132" s="90">
        <v>185086.17</v>
      </c>
      <c r="G132" s="102">
        <v>106.69629999999999</v>
      </c>
      <c r="H132" s="90">
        <v>713.89056999999991</v>
      </c>
      <c r="I132" s="91">
        <v>8.9310633333333325E-5</v>
      </c>
      <c r="J132" s="91">
        <f t="shared" si="1"/>
        <v>5.6820892352301899E-3</v>
      </c>
      <c r="K132" s="91">
        <f>H132/'סכום נכסי הקרן'!$C$42</f>
        <v>8.7884316051597836E-4</v>
      </c>
    </row>
    <row r="133" spans="2:11">
      <c r="B133" s="86" t="s">
        <v>1924</v>
      </c>
      <c r="C133" s="87">
        <v>5294</v>
      </c>
      <c r="D133" s="88" t="s">
        <v>132</v>
      </c>
      <c r="E133" s="101">
        <v>42646</v>
      </c>
      <c r="F133" s="90">
        <v>228776.08</v>
      </c>
      <c r="G133" s="102">
        <v>47.417000000000002</v>
      </c>
      <c r="H133" s="90">
        <v>484.59627</v>
      </c>
      <c r="I133" s="91">
        <v>3.8129344999999999E-4</v>
      </c>
      <c r="J133" s="91">
        <f t="shared" si="1"/>
        <v>3.8570606825632995E-3</v>
      </c>
      <c r="K133" s="91">
        <f>H133/'סכום נכסי הקרן'!$C$42</f>
        <v>5.9656778699437711E-4</v>
      </c>
    </row>
    <row r="134" spans="2:11">
      <c r="B134" s="86" t="s">
        <v>1925</v>
      </c>
      <c r="C134" s="87">
        <v>8323</v>
      </c>
      <c r="D134" s="88" t="s">
        <v>129</v>
      </c>
      <c r="E134" s="101">
        <v>44406</v>
      </c>
      <c r="F134" s="90">
        <v>327415.09999999998</v>
      </c>
      <c r="G134" s="102">
        <v>96.047300000000007</v>
      </c>
      <c r="H134" s="90">
        <v>1136.8211999999999</v>
      </c>
      <c r="I134" s="91">
        <v>2.1686322407665505E-5</v>
      </c>
      <c r="J134" s="91">
        <f t="shared" si="1"/>
        <v>9.0483328598968144E-3</v>
      </c>
      <c r="K134" s="91">
        <f>H134/'סכום נכסי הקרן'!$C$42</f>
        <v>1.3994967552934158E-3</v>
      </c>
    </row>
    <row r="135" spans="2:11">
      <c r="B135" s="86" t="s">
        <v>1926</v>
      </c>
      <c r="C135" s="87">
        <v>7060</v>
      </c>
      <c r="D135" s="88" t="s">
        <v>131</v>
      </c>
      <c r="E135" s="101">
        <v>44197</v>
      </c>
      <c r="F135" s="90">
        <v>241011.1</v>
      </c>
      <c r="G135" s="102">
        <v>110.4329</v>
      </c>
      <c r="H135" s="90">
        <v>1046.5768499999999</v>
      </c>
      <c r="I135" s="91">
        <v>1.9990867117117116E-5</v>
      </c>
      <c r="J135" s="91">
        <f t="shared" si="1"/>
        <v>8.3300484739924803E-3</v>
      </c>
      <c r="K135" s="91">
        <f>H135/'סכום נכסי הקרן'!$C$42</f>
        <v>1.2884004148939201E-3</v>
      </c>
    </row>
    <row r="136" spans="2:11">
      <c r="B136" s="86" t="s">
        <v>1927</v>
      </c>
      <c r="C136" s="87">
        <v>9317</v>
      </c>
      <c r="D136" s="88" t="s">
        <v>131</v>
      </c>
      <c r="E136" s="101">
        <v>44545</v>
      </c>
      <c r="F136" s="90">
        <v>295753.27143899997</v>
      </c>
      <c r="G136" s="102">
        <v>100.1293</v>
      </c>
      <c r="H136" s="90">
        <v>1164.464722312</v>
      </c>
      <c r="I136" s="91">
        <v>7.3956728491172044E-5</v>
      </c>
      <c r="J136" s="91">
        <f t="shared" si="1"/>
        <v>9.2683567223115562E-3</v>
      </c>
      <c r="K136" s="91">
        <f>H136/'סכום נכסי הקרן'!$C$42</f>
        <v>1.4335276299644066E-3</v>
      </c>
    </row>
    <row r="137" spans="2:11">
      <c r="B137" s="86" t="s">
        <v>1928</v>
      </c>
      <c r="C137" s="110">
        <v>60833</v>
      </c>
      <c r="D137" s="88" t="s">
        <v>129</v>
      </c>
      <c r="E137" s="101">
        <v>42555</v>
      </c>
      <c r="F137" s="90">
        <v>72284.429999999993</v>
      </c>
      <c r="G137" s="102">
        <v>100</v>
      </c>
      <c r="H137" s="90">
        <v>261.30822000000001</v>
      </c>
      <c r="I137" s="91">
        <v>0</v>
      </c>
      <c r="J137" s="91">
        <f t="shared" si="1"/>
        <v>2.0798378439697875E-3</v>
      </c>
      <c r="K137" s="91">
        <f>H137/'סכום נכסי הקרן'!$C$42</f>
        <v>3.2168647630911363E-4</v>
      </c>
    </row>
    <row r="138" spans="2:11">
      <c r="B138" s="86" t="s">
        <v>1929</v>
      </c>
      <c r="C138" s="87">
        <v>8313</v>
      </c>
      <c r="D138" s="88" t="s">
        <v>129</v>
      </c>
      <c r="E138" s="101">
        <v>44357</v>
      </c>
      <c r="F138" s="90">
        <v>20836.099999999999</v>
      </c>
      <c r="G138" s="102">
        <v>102.2286</v>
      </c>
      <c r="H138" s="90">
        <v>77.001130000000003</v>
      </c>
      <c r="I138" s="91">
        <v>1.4911019477124182E-3</v>
      </c>
      <c r="J138" s="91">
        <f t="shared" si="1"/>
        <v>6.1287725354540056E-4</v>
      </c>
      <c r="K138" s="91">
        <f>H138/'סכום נכסי הקרן'!$C$42</f>
        <v>9.4793122778609787E-5</v>
      </c>
    </row>
    <row r="139" spans="2:11">
      <c r="B139" s="86" t="s">
        <v>1930</v>
      </c>
      <c r="C139" s="87">
        <v>6657</v>
      </c>
      <c r="D139" s="88" t="s">
        <v>129</v>
      </c>
      <c r="E139" s="101">
        <v>42916</v>
      </c>
      <c r="F139" s="90">
        <v>34725.050000000003</v>
      </c>
      <c r="G139" s="126">
        <v>0</v>
      </c>
      <c r="H139" s="126">
        <v>0</v>
      </c>
      <c r="I139" s="91">
        <v>1.4905056534303173E-3</v>
      </c>
      <c r="J139" s="91">
        <f t="shared" ref="J139" si="2">IFERROR(H139/$H$11,0)</f>
        <v>0</v>
      </c>
      <c r="K139" s="91">
        <f>H139/'סכום נכסי הקרן'!$C$42</f>
        <v>0</v>
      </c>
    </row>
    <row r="140" spans="2:11">
      <c r="B140" s="86" t="s">
        <v>1931</v>
      </c>
      <c r="C140" s="87">
        <v>7009</v>
      </c>
      <c r="D140" s="88" t="s">
        <v>129</v>
      </c>
      <c r="E140" s="101">
        <v>42916</v>
      </c>
      <c r="F140" s="90">
        <v>23984.27</v>
      </c>
      <c r="G140" s="102">
        <v>98.380700000000004</v>
      </c>
      <c r="H140" s="90">
        <v>85.299179999999993</v>
      </c>
      <c r="I140" s="91">
        <v>1.4905052715532064E-3</v>
      </c>
      <c r="J140" s="91">
        <f t="shared" ref="J140:J203" si="3">IFERROR(H140/$H$11,0)</f>
        <v>6.7892415563349201E-4</v>
      </c>
      <c r="K140" s="91">
        <f>H140/'סכום נכסי הקרן'!$C$42</f>
        <v>1.0500853224692593E-4</v>
      </c>
    </row>
    <row r="141" spans="2:11">
      <c r="B141" s="86" t="s">
        <v>1932</v>
      </c>
      <c r="C141" s="87">
        <v>7987</v>
      </c>
      <c r="D141" s="88" t="s">
        <v>129</v>
      </c>
      <c r="E141" s="101">
        <v>42916</v>
      </c>
      <c r="F141" s="90">
        <v>28094.66</v>
      </c>
      <c r="G141" s="102">
        <v>99.990200000000002</v>
      </c>
      <c r="H141" s="90">
        <v>101.55222000000001</v>
      </c>
      <c r="I141" s="91">
        <v>1.490516464131713E-3</v>
      </c>
      <c r="J141" s="91">
        <f t="shared" si="3"/>
        <v>8.082874327303807E-4</v>
      </c>
      <c r="K141" s="91">
        <f>H141/'סכום נכסי הקרן'!$C$42</f>
        <v>1.250170232423913E-4</v>
      </c>
    </row>
    <row r="142" spans="2:11">
      <c r="B142" s="86" t="s">
        <v>1933</v>
      </c>
      <c r="C142" s="87">
        <v>7988</v>
      </c>
      <c r="D142" s="88" t="s">
        <v>129</v>
      </c>
      <c r="E142" s="101">
        <v>42916</v>
      </c>
      <c r="F142" s="90">
        <v>28076.11</v>
      </c>
      <c r="G142" s="102">
        <v>0.81669999999999998</v>
      </c>
      <c r="H142" s="90">
        <v>0.82891999999999999</v>
      </c>
      <c r="I142" s="91">
        <v>1.490516464131713E-3</v>
      </c>
      <c r="J142" s="91">
        <f t="shared" si="3"/>
        <v>6.5976462034888762E-6</v>
      </c>
      <c r="K142" s="91">
        <f>H142/'סכום נכסי הקרן'!$C$42</f>
        <v>1.02045145744803E-6</v>
      </c>
    </row>
    <row r="143" spans="2:11">
      <c r="B143" s="86" t="s">
        <v>1934</v>
      </c>
      <c r="C143" s="87">
        <v>8271</v>
      </c>
      <c r="D143" s="88" t="s">
        <v>129</v>
      </c>
      <c r="E143" s="101">
        <v>42916</v>
      </c>
      <c r="F143" s="90">
        <v>17265.95</v>
      </c>
      <c r="G143" s="102">
        <v>108.1523</v>
      </c>
      <c r="H143" s="90">
        <v>67.504809999999992</v>
      </c>
      <c r="I143" s="91">
        <v>1.4905046666666667E-3</v>
      </c>
      <c r="J143" s="91">
        <f t="shared" si="3"/>
        <v>5.3729292744020881E-4</v>
      </c>
      <c r="K143" s="91">
        <f>H143/'סכום נכסי הקרן'!$C$42</f>
        <v>8.3102569306148168E-5</v>
      </c>
    </row>
    <row r="144" spans="2:11">
      <c r="B144" s="86" t="s">
        <v>1935</v>
      </c>
      <c r="C144" s="110">
        <v>60834</v>
      </c>
      <c r="D144" s="88" t="s">
        <v>129</v>
      </c>
      <c r="E144" s="101">
        <v>42555</v>
      </c>
      <c r="F144" s="90">
        <v>5859.62</v>
      </c>
      <c r="G144" s="102">
        <v>100</v>
      </c>
      <c r="H144" s="90">
        <v>21.18253</v>
      </c>
      <c r="I144" s="91">
        <v>0</v>
      </c>
      <c r="J144" s="91">
        <f t="shared" si="3"/>
        <v>1.6859870510397773E-4</v>
      </c>
      <c r="K144" s="91">
        <f>H144/'סכום נכסי הקרן'!$C$42</f>
        <v>2.6076996104493339E-5</v>
      </c>
    </row>
    <row r="145" spans="2:11">
      <c r="B145" s="86" t="s">
        <v>1936</v>
      </c>
      <c r="C145" s="110">
        <v>87957</v>
      </c>
      <c r="D145" s="88" t="s">
        <v>131</v>
      </c>
      <c r="E145" s="101">
        <v>44895</v>
      </c>
      <c r="F145" s="90">
        <v>47455.08</v>
      </c>
      <c r="G145" s="102">
        <v>100</v>
      </c>
      <c r="H145" s="90">
        <v>186.60288</v>
      </c>
      <c r="I145" s="91">
        <v>1E-4</v>
      </c>
      <c r="J145" s="91">
        <f t="shared" si="3"/>
        <v>1.4852335361580011E-3</v>
      </c>
      <c r="K145" s="91">
        <f>H145/'סכום נכסי הקרן'!$C$42</f>
        <v>2.2971961209766907E-4</v>
      </c>
    </row>
    <row r="146" spans="2:11">
      <c r="B146" s="86" t="s">
        <v>1937</v>
      </c>
      <c r="C146" s="110">
        <v>87958</v>
      </c>
      <c r="D146" s="88" t="s">
        <v>131</v>
      </c>
      <c r="E146" s="101">
        <v>44895</v>
      </c>
      <c r="F146" s="90">
        <v>35591.31</v>
      </c>
      <c r="G146" s="102">
        <v>100</v>
      </c>
      <c r="H146" s="90">
        <v>139.95215999999999</v>
      </c>
      <c r="I146" s="91">
        <v>1E-4</v>
      </c>
      <c r="J146" s="91">
        <f t="shared" si="3"/>
        <v>1.1139251521185009E-3</v>
      </c>
      <c r="K146" s="91">
        <f>H146/'סכום נכסי הקרן'!$C$42</f>
        <v>1.7228970907325181E-4</v>
      </c>
    </row>
    <row r="147" spans="2:11">
      <c r="B147" s="86" t="s">
        <v>1938</v>
      </c>
      <c r="C147" s="87">
        <v>7991</v>
      </c>
      <c r="D147" s="88" t="s">
        <v>129</v>
      </c>
      <c r="E147" s="101">
        <v>44105</v>
      </c>
      <c r="F147" s="90">
        <v>247354.2</v>
      </c>
      <c r="G147" s="102">
        <v>110.7782</v>
      </c>
      <c r="H147" s="90">
        <v>990.56253000000004</v>
      </c>
      <c r="I147" s="91">
        <v>4.8878966666666664E-5</v>
      </c>
      <c r="J147" s="91">
        <f t="shared" si="3"/>
        <v>7.8842121258659893E-3</v>
      </c>
      <c r="K147" s="91">
        <f>H147/'סכום נכסי הקרן'!$C$42</f>
        <v>1.2194433448727356E-3</v>
      </c>
    </row>
    <row r="148" spans="2:11">
      <c r="B148" s="86" t="s">
        <v>1939</v>
      </c>
      <c r="C148" s="87">
        <v>9229</v>
      </c>
      <c r="D148" s="88" t="s">
        <v>129</v>
      </c>
      <c r="E148" s="101">
        <v>44735</v>
      </c>
      <c r="F148" s="90">
        <v>39900.15</v>
      </c>
      <c r="G148" s="102">
        <v>102.0635</v>
      </c>
      <c r="H148" s="90">
        <v>147.21542000000002</v>
      </c>
      <c r="I148" s="91">
        <v>2.6572118233333334E-4</v>
      </c>
      <c r="J148" s="91">
        <f t="shared" si="3"/>
        <v>1.1717358211383734E-3</v>
      </c>
      <c r="K148" s="91">
        <f>H148/'סכום נכסי הקרן'!$C$42</f>
        <v>1.8123122846333046E-4</v>
      </c>
    </row>
    <row r="149" spans="2:11">
      <c r="B149" s="86" t="s">
        <v>1940</v>
      </c>
      <c r="C149" s="87">
        <v>9385</v>
      </c>
      <c r="D149" s="88" t="s">
        <v>131</v>
      </c>
      <c r="E149" s="101">
        <v>44896</v>
      </c>
      <c r="F149" s="90">
        <v>135115.35999999999</v>
      </c>
      <c r="G149" s="102">
        <v>100</v>
      </c>
      <c r="H149" s="90">
        <v>531.30061999999998</v>
      </c>
      <c r="I149" s="91">
        <v>3.2773660000000001E-4</v>
      </c>
      <c r="J149" s="91">
        <f t="shared" si="3"/>
        <v>4.2287959253658807E-3</v>
      </c>
      <c r="K149" s="91">
        <f>H149/'סכום נכסי הקרן'!$C$42</f>
        <v>6.5406371184437812E-4</v>
      </c>
    </row>
    <row r="150" spans="2:11">
      <c r="B150" s="86" t="s">
        <v>1941</v>
      </c>
      <c r="C150" s="87">
        <v>7027</v>
      </c>
      <c r="D150" s="88" t="s">
        <v>132</v>
      </c>
      <c r="E150" s="101">
        <v>43738</v>
      </c>
      <c r="F150" s="90">
        <v>285439.43</v>
      </c>
      <c r="G150" s="102">
        <v>108.46040000000001</v>
      </c>
      <c r="H150" s="90">
        <v>1382.9948700000002</v>
      </c>
      <c r="I150" s="91">
        <v>1.1893309583333333E-4</v>
      </c>
      <c r="J150" s="91">
        <f t="shared" si="3"/>
        <v>1.1007709855595346E-2</v>
      </c>
      <c r="K150" s="91">
        <f>H150/'סכום נכסי הקרן'!$C$42</f>
        <v>1.7025516705286988E-3</v>
      </c>
    </row>
    <row r="151" spans="2:11">
      <c r="B151" s="86" t="s">
        <v>1942</v>
      </c>
      <c r="C151" s="87">
        <v>9246</v>
      </c>
      <c r="D151" s="88" t="s">
        <v>131</v>
      </c>
      <c r="E151" s="101">
        <v>44816</v>
      </c>
      <c r="F151" s="90">
        <v>230864.51</v>
      </c>
      <c r="G151" s="102">
        <v>86.131399999999999</v>
      </c>
      <c r="H151" s="90">
        <v>781.90549999999996</v>
      </c>
      <c r="I151" s="91">
        <v>1.4179659090909091E-4</v>
      </c>
      <c r="J151" s="91">
        <f t="shared" si="3"/>
        <v>6.2234423750929775E-3</v>
      </c>
      <c r="K151" s="91">
        <f>H151/'סכום נכסי הקרן'!$C$42</f>
        <v>9.6257371888919382E-4</v>
      </c>
    </row>
    <row r="152" spans="2:11">
      <c r="B152" s="86" t="s">
        <v>1943</v>
      </c>
      <c r="C152" s="87">
        <v>9245</v>
      </c>
      <c r="D152" s="88" t="s">
        <v>129</v>
      </c>
      <c r="E152" s="101">
        <v>44816</v>
      </c>
      <c r="F152" s="90">
        <v>21536.41</v>
      </c>
      <c r="G152" s="102">
        <v>100.9092</v>
      </c>
      <c r="H152" s="90">
        <v>78.561970000000002</v>
      </c>
      <c r="I152" s="91">
        <v>1.5220416666666666E-4</v>
      </c>
      <c r="J152" s="91">
        <f t="shared" si="3"/>
        <v>6.253004911319633E-4</v>
      </c>
      <c r="K152" s="91">
        <f>H152/'סכום נכסי הקרן'!$C$42</f>
        <v>9.6714612732819109E-5</v>
      </c>
    </row>
    <row r="153" spans="2:11">
      <c r="B153" s="86" t="s">
        <v>1944</v>
      </c>
      <c r="C153" s="87">
        <v>8412</v>
      </c>
      <c r="D153" s="88" t="s">
        <v>131</v>
      </c>
      <c r="E153" s="101">
        <v>44440</v>
      </c>
      <c r="F153" s="90">
        <v>49345.36</v>
      </c>
      <c r="G153" s="102">
        <v>104.2872</v>
      </c>
      <c r="H153" s="90">
        <v>202.35451</v>
      </c>
      <c r="I153" s="91">
        <v>1.6727245084745761E-4</v>
      </c>
      <c r="J153" s="91">
        <f t="shared" si="3"/>
        <v>1.6106059265795878E-3</v>
      </c>
      <c r="K153" s="91">
        <f>H153/'סכום נכסי הקרן'!$C$42</f>
        <v>2.4911083657129995E-4</v>
      </c>
    </row>
    <row r="154" spans="2:11">
      <c r="B154" s="86" t="s">
        <v>1945</v>
      </c>
      <c r="C154" s="87">
        <v>9495</v>
      </c>
      <c r="D154" s="88" t="s">
        <v>129</v>
      </c>
      <c r="E154" s="101">
        <v>44980</v>
      </c>
      <c r="F154" s="90">
        <v>175651.5</v>
      </c>
      <c r="G154" s="102">
        <v>100.6091</v>
      </c>
      <c r="H154" s="90">
        <v>638.84782999999993</v>
      </c>
      <c r="I154" s="91">
        <v>3.7896400000000003E-4</v>
      </c>
      <c r="J154" s="91">
        <f t="shared" si="3"/>
        <v>5.0847994501358471E-3</v>
      </c>
      <c r="K154" s="91">
        <f>H154/'סכום נכסי הקרן'!$C$42</f>
        <v>7.8646093617117606E-4</v>
      </c>
    </row>
    <row r="155" spans="2:11">
      <c r="B155" s="86" t="s">
        <v>1946</v>
      </c>
      <c r="C155" s="87">
        <v>7018</v>
      </c>
      <c r="D155" s="88" t="s">
        <v>129</v>
      </c>
      <c r="E155" s="101">
        <v>43525</v>
      </c>
      <c r="F155" s="90">
        <v>454776.29</v>
      </c>
      <c r="G155" s="102">
        <v>109.30629999999999</v>
      </c>
      <c r="H155" s="90">
        <v>1797.0133600000001</v>
      </c>
      <c r="I155" s="91">
        <v>2.8247279090909091E-5</v>
      </c>
      <c r="J155" s="91">
        <f t="shared" si="3"/>
        <v>1.4303018834414406E-2</v>
      </c>
      <c r="K155" s="91">
        <f>H155/'סכום נכסי הקרן'!$C$42</f>
        <v>2.2122338733117568E-3</v>
      </c>
    </row>
    <row r="156" spans="2:11">
      <c r="B156" s="86" t="s">
        <v>1947</v>
      </c>
      <c r="C156" s="87">
        <v>8287</v>
      </c>
      <c r="D156" s="88" t="s">
        <v>129</v>
      </c>
      <c r="E156" s="101">
        <v>43800</v>
      </c>
      <c r="F156" s="90">
        <v>78003.69</v>
      </c>
      <c r="G156" s="102">
        <v>211.86580000000001</v>
      </c>
      <c r="H156" s="90">
        <v>597.42624999999998</v>
      </c>
      <c r="I156" s="91">
        <v>5.9488143939393943E-4</v>
      </c>
      <c r="J156" s="91">
        <f t="shared" si="3"/>
        <v>4.7551115067522758E-3</v>
      </c>
      <c r="K156" s="91">
        <f>H156/'סכום נכסי הקרן'!$C$42</f>
        <v>7.3546842581939285E-4</v>
      </c>
    </row>
    <row r="157" spans="2:11">
      <c r="B157" s="86" t="s">
        <v>1948</v>
      </c>
      <c r="C157" s="110">
        <v>1181106</v>
      </c>
      <c r="D157" s="88" t="s">
        <v>129</v>
      </c>
      <c r="E157" s="101">
        <v>44287</v>
      </c>
      <c r="F157" s="90">
        <v>115331.64</v>
      </c>
      <c r="G157" s="102">
        <v>122.61450000000001</v>
      </c>
      <c r="H157" s="90">
        <v>511.20911999999998</v>
      </c>
      <c r="I157" s="91">
        <v>7.9700380000000007E-4</v>
      </c>
      <c r="J157" s="91">
        <f t="shared" si="3"/>
        <v>4.0688810859394022E-3</v>
      </c>
      <c r="K157" s="91">
        <f>H157/'סכום נכסי הקרן'!$C$42</f>
        <v>6.2932984071409164E-4</v>
      </c>
    </row>
    <row r="158" spans="2:11">
      <c r="B158" s="86" t="s">
        <v>1949</v>
      </c>
      <c r="C158" s="110">
        <v>62171</v>
      </c>
      <c r="D158" s="88" t="s">
        <v>129</v>
      </c>
      <c r="E158" s="101">
        <v>42549</v>
      </c>
      <c r="F158" s="90">
        <v>17413.150000000001</v>
      </c>
      <c r="G158" s="102">
        <v>100</v>
      </c>
      <c r="H158" s="90">
        <v>62.948550000000004</v>
      </c>
      <c r="I158" s="91">
        <v>0</v>
      </c>
      <c r="J158" s="91">
        <f t="shared" si="3"/>
        <v>5.0102815943954754E-4</v>
      </c>
      <c r="K158" s="91">
        <f>H158/'סכום נכסי הקרן'!$C$42</f>
        <v>7.7493533262245083E-5</v>
      </c>
    </row>
    <row r="159" spans="2:11">
      <c r="B159" s="86" t="s">
        <v>1950</v>
      </c>
      <c r="C159" s="110">
        <v>62172</v>
      </c>
      <c r="D159" s="88" t="s">
        <v>129</v>
      </c>
      <c r="E159" s="101">
        <v>42549</v>
      </c>
      <c r="F159" s="90">
        <v>42401.61</v>
      </c>
      <c r="G159" s="102">
        <v>100</v>
      </c>
      <c r="H159" s="90">
        <v>153.28182000000001</v>
      </c>
      <c r="I159" s="91">
        <v>0</v>
      </c>
      <c r="J159" s="91">
        <f t="shared" si="3"/>
        <v>1.2200202887936897E-3</v>
      </c>
      <c r="K159" s="91">
        <f>H159/'סכום נכסי הקרן'!$C$42</f>
        <v>1.8869933964590866E-4</v>
      </c>
    </row>
    <row r="160" spans="2:11">
      <c r="B160" s="86" t="s">
        <v>1951</v>
      </c>
      <c r="C160" s="110">
        <v>62173</v>
      </c>
      <c r="D160" s="88" t="s">
        <v>129</v>
      </c>
      <c r="E160" s="101">
        <v>42549</v>
      </c>
      <c r="F160" s="90">
        <v>114546.81</v>
      </c>
      <c r="G160" s="102">
        <v>100</v>
      </c>
      <c r="H160" s="90">
        <v>414.08671000000004</v>
      </c>
      <c r="I160" s="91">
        <v>1E-4</v>
      </c>
      <c r="J160" s="91">
        <f t="shared" si="3"/>
        <v>3.2958519641783277E-3</v>
      </c>
      <c r="K160" s="91">
        <f>H160/'סכום נכסי הקרן'!$C$42</f>
        <v>5.0976618579520315E-4</v>
      </c>
    </row>
    <row r="161" spans="2:11">
      <c r="B161" s="86" t="s">
        <v>1952</v>
      </c>
      <c r="C161" s="110">
        <v>87956</v>
      </c>
      <c r="D161" s="88" t="s">
        <v>131</v>
      </c>
      <c r="E161" s="101">
        <v>44837</v>
      </c>
      <c r="F161" s="90">
        <v>30419.93</v>
      </c>
      <c r="G161" s="102">
        <v>100</v>
      </c>
      <c r="H161" s="90">
        <v>119.61722999999999</v>
      </c>
      <c r="I161" s="91">
        <v>0</v>
      </c>
      <c r="J161" s="91">
        <f t="shared" si="3"/>
        <v>9.5207277346590221E-4</v>
      </c>
      <c r="K161" s="91">
        <f>H161/'סכום נכסי הקרן'!$C$42</f>
        <v>1.4725616065409958E-4</v>
      </c>
    </row>
    <row r="162" spans="2:11">
      <c r="B162" s="86" t="s">
        <v>1953</v>
      </c>
      <c r="C162" s="87">
        <v>8299</v>
      </c>
      <c r="D162" s="88" t="s">
        <v>132</v>
      </c>
      <c r="E162" s="101">
        <v>44286</v>
      </c>
      <c r="F162" s="90">
        <v>257828.57</v>
      </c>
      <c r="G162" s="102">
        <v>99.282499999999999</v>
      </c>
      <c r="H162" s="90">
        <v>1143.50783</v>
      </c>
      <c r="I162" s="91">
        <v>1.0000625806451612E-3</v>
      </c>
      <c r="J162" s="91">
        <f t="shared" si="3"/>
        <v>9.1015539415858025E-3</v>
      </c>
      <c r="K162" s="91">
        <f>H162/'סכום נכסי הקרן'!$C$42</f>
        <v>1.4077284077193626E-3</v>
      </c>
    </row>
    <row r="163" spans="2:11">
      <c r="B163" s="86" t="s">
        <v>1954</v>
      </c>
      <c r="C163" s="87">
        <v>5326</v>
      </c>
      <c r="D163" s="88" t="s">
        <v>132</v>
      </c>
      <c r="E163" s="101">
        <v>43220</v>
      </c>
      <c r="F163" s="90">
        <v>345875.74</v>
      </c>
      <c r="G163" s="102">
        <v>92.826999999999998</v>
      </c>
      <c r="H163" s="90">
        <v>1434.2663500000001</v>
      </c>
      <c r="I163" s="91">
        <v>2.5186923076923076E-4</v>
      </c>
      <c r="J163" s="91">
        <f t="shared" si="3"/>
        <v>1.1415796384294442E-2</v>
      </c>
      <c r="K163" s="91">
        <f>H163/'סכום נכסי הקרן'!$C$42</f>
        <v>1.7656700130605685E-3</v>
      </c>
    </row>
    <row r="164" spans="2:11">
      <c r="B164" s="86" t="s">
        <v>1955</v>
      </c>
      <c r="C164" s="87">
        <v>7036</v>
      </c>
      <c r="D164" s="88" t="s">
        <v>129</v>
      </c>
      <c r="E164" s="101">
        <v>37987</v>
      </c>
      <c r="F164" s="90">
        <v>1186405.77</v>
      </c>
      <c r="G164" s="102">
        <v>126.0834</v>
      </c>
      <c r="H164" s="90">
        <v>5407.536579999999</v>
      </c>
      <c r="I164" s="91">
        <v>5.8089427894736834E-5</v>
      </c>
      <c r="J164" s="91">
        <f t="shared" si="3"/>
        <v>4.3040357558346058E-2</v>
      </c>
      <c r="K164" s="91">
        <f>H164/'סכום נכסי הקרן'!$C$42</f>
        <v>6.6570098251514439E-3</v>
      </c>
    </row>
    <row r="165" spans="2:11">
      <c r="B165" s="86" t="s">
        <v>1956</v>
      </c>
      <c r="C165" s="110">
        <v>62174</v>
      </c>
      <c r="D165" s="88" t="s">
        <v>129</v>
      </c>
      <c r="E165" s="101">
        <v>42549</v>
      </c>
      <c r="F165" s="90">
        <v>25915.68</v>
      </c>
      <c r="G165" s="102">
        <v>100</v>
      </c>
      <c r="H165" s="90">
        <v>93.685179999999988</v>
      </c>
      <c r="I165" s="91">
        <v>1E-4</v>
      </c>
      <c r="J165" s="91">
        <f t="shared" si="3"/>
        <v>7.4567108062318667E-4</v>
      </c>
      <c r="K165" s="91">
        <f>H165/'סכום נכסי הקרן'!$C$42</f>
        <v>1.153322135698029E-4</v>
      </c>
    </row>
    <row r="166" spans="2:11">
      <c r="B166" s="86" t="s">
        <v>1957</v>
      </c>
      <c r="C166" s="110">
        <v>60837</v>
      </c>
      <c r="D166" s="88" t="s">
        <v>129</v>
      </c>
      <c r="E166" s="101">
        <v>42555</v>
      </c>
      <c r="F166" s="90">
        <v>14662.76</v>
      </c>
      <c r="G166" s="102">
        <v>100</v>
      </c>
      <c r="H166" s="90">
        <v>53.005890000000001</v>
      </c>
      <c r="I166" s="91">
        <v>0</v>
      </c>
      <c r="J166" s="91">
        <f t="shared" si="3"/>
        <v>4.2189126685452034E-4</v>
      </c>
      <c r="K166" s="91">
        <f>H166/'סכום נכסי הקרן'!$C$42</f>
        <v>6.5253507822021379E-5</v>
      </c>
    </row>
    <row r="167" spans="2:11">
      <c r="B167" s="86" t="s">
        <v>1958</v>
      </c>
      <c r="C167" s="87">
        <v>5309</v>
      </c>
      <c r="D167" s="88" t="s">
        <v>129</v>
      </c>
      <c r="E167" s="101">
        <v>42795</v>
      </c>
      <c r="F167" s="90">
        <v>237479.92</v>
      </c>
      <c r="G167" s="102">
        <v>123.2264</v>
      </c>
      <c r="H167" s="90">
        <v>1057.8862300000001</v>
      </c>
      <c r="I167" s="91">
        <v>3.5252200000000002E-4</v>
      </c>
      <c r="J167" s="91">
        <f t="shared" si="3"/>
        <v>8.4200635394038759E-3</v>
      </c>
      <c r="K167" s="91">
        <f>H167/'סכום נכסי הקרן'!$C$42</f>
        <v>1.3023229566396057E-3</v>
      </c>
    </row>
    <row r="168" spans="2:11">
      <c r="B168" s="86" t="s">
        <v>1959</v>
      </c>
      <c r="C168" s="110">
        <v>87344</v>
      </c>
      <c r="D168" s="88" t="s">
        <v>129</v>
      </c>
      <c r="E168" s="101">
        <v>44421</v>
      </c>
      <c r="F168" s="90">
        <v>16433.12</v>
      </c>
      <c r="G168" s="102">
        <v>100</v>
      </c>
      <c r="H168" s="90">
        <v>59.405730000000005</v>
      </c>
      <c r="I168" s="91">
        <v>1E-4</v>
      </c>
      <c r="J168" s="91">
        <f t="shared" si="3"/>
        <v>4.7282969285333359E-4</v>
      </c>
      <c r="K168" s="91">
        <f>H168/'סכום נכסי הקרן'!$C$42</f>
        <v>7.3132104134613913E-5</v>
      </c>
    </row>
    <row r="169" spans="2:11">
      <c r="B169" s="86" t="s">
        <v>1960</v>
      </c>
      <c r="C169" s="87">
        <v>7046</v>
      </c>
      <c r="D169" s="88" t="s">
        <v>129</v>
      </c>
      <c r="E169" s="101">
        <v>43795</v>
      </c>
      <c r="F169" s="90">
        <v>268238.28000000003</v>
      </c>
      <c r="G169" s="102">
        <v>146.42519999999999</v>
      </c>
      <c r="H169" s="90">
        <v>1419.8579099999999</v>
      </c>
      <c r="I169" s="91">
        <v>3.0940033333333332E-5</v>
      </c>
      <c r="J169" s="91">
        <f t="shared" si="3"/>
        <v>1.1301114883710311E-2</v>
      </c>
      <c r="K169" s="91">
        <f>H169/'סכום נכסי הקרן'!$C$42</f>
        <v>1.7479323380164718E-3</v>
      </c>
    </row>
    <row r="170" spans="2:11">
      <c r="B170" s="86" t="s">
        <v>1961</v>
      </c>
      <c r="C170" s="87">
        <v>8315</v>
      </c>
      <c r="D170" s="88" t="s">
        <v>129</v>
      </c>
      <c r="E170" s="101">
        <v>44337</v>
      </c>
      <c r="F170" s="90">
        <v>362782.4</v>
      </c>
      <c r="G170" s="102">
        <v>86.3249</v>
      </c>
      <c r="H170" s="90">
        <v>1132.1151100000002</v>
      </c>
      <c r="I170" s="91">
        <v>7.2325056578947375E-5</v>
      </c>
      <c r="J170" s="91">
        <f t="shared" si="3"/>
        <v>9.0108755457750968E-3</v>
      </c>
      <c r="K170" s="91">
        <f>H170/'סכום נכסי הקרן'!$C$42</f>
        <v>1.3937032693124029E-3</v>
      </c>
    </row>
    <row r="171" spans="2:11">
      <c r="B171" s="86" t="s">
        <v>1962</v>
      </c>
      <c r="C171" s="110">
        <v>62175</v>
      </c>
      <c r="D171" s="88" t="s">
        <v>129</v>
      </c>
      <c r="E171" s="101">
        <v>42549</v>
      </c>
      <c r="F171" s="90">
        <v>99841.15</v>
      </c>
      <c r="G171" s="102">
        <v>100</v>
      </c>
      <c r="H171" s="90">
        <v>360.92577</v>
      </c>
      <c r="I171" s="91">
        <v>0</v>
      </c>
      <c r="J171" s="91">
        <f t="shared" si="3"/>
        <v>2.8727266035103501E-3</v>
      </c>
      <c r="K171" s="91">
        <f>H171/'סכום נכסי הקרן'!$C$42</f>
        <v>4.4432180189530045E-4</v>
      </c>
    </row>
    <row r="172" spans="2:11">
      <c r="B172" s="86" t="s">
        <v>1963</v>
      </c>
      <c r="C172" s="110">
        <v>62176</v>
      </c>
      <c r="D172" s="88" t="s">
        <v>129</v>
      </c>
      <c r="E172" s="101">
        <v>42549</v>
      </c>
      <c r="F172" s="90">
        <v>19489.79</v>
      </c>
      <c r="G172" s="102">
        <v>100</v>
      </c>
      <c r="H172" s="90">
        <v>70.455600000000004</v>
      </c>
      <c r="I172" s="91">
        <v>0</v>
      </c>
      <c r="J172" s="91">
        <f t="shared" si="3"/>
        <v>5.6077923304363622E-4</v>
      </c>
      <c r="K172" s="91">
        <f>H172/'סכום נכסי הקרן'!$C$42</f>
        <v>8.6735173123311574E-5</v>
      </c>
    </row>
    <row r="173" spans="2:11">
      <c r="B173" s="86" t="s">
        <v>1964</v>
      </c>
      <c r="C173" s="87">
        <v>8296</v>
      </c>
      <c r="D173" s="88" t="s">
        <v>129</v>
      </c>
      <c r="E173" s="101">
        <v>44085</v>
      </c>
      <c r="F173" s="90">
        <v>120190.58</v>
      </c>
      <c r="G173" s="102">
        <v>117.959</v>
      </c>
      <c r="H173" s="90">
        <v>512.51882999999998</v>
      </c>
      <c r="I173" s="91">
        <v>4.6546846153846153E-5</v>
      </c>
      <c r="J173" s="91">
        <f t="shared" si="3"/>
        <v>4.0793054974738946E-3</v>
      </c>
      <c r="K173" s="91">
        <f>H173/'סכום נכסי הקרן'!$C$42</f>
        <v>6.3094217420626736E-4</v>
      </c>
    </row>
    <row r="174" spans="2:11">
      <c r="B174" s="86" t="s">
        <v>1965</v>
      </c>
      <c r="C174" s="87">
        <v>8333</v>
      </c>
      <c r="D174" s="88" t="s">
        <v>129</v>
      </c>
      <c r="E174" s="101">
        <v>44501</v>
      </c>
      <c r="F174" s="90">
        <v>36281.24</v>
      </c>
      <c r="G174" s="102">
        <v>122.30200000000001</v>
      </c>
      <c r="H174" s="90">
        <v>160.40724</v>
      </c>
      <c r="I174" s="91">
        <v>1.3034915299999999E-4</v>
      </c>
      <c r="J174" s="91">
        <f t="shared" si="3"/>
        <v>1.2767338440357683E-3</v>
      </c>
      <c r="K174" s="91">
        <f>H174/'סכום נכסי הקרן'!$C$42</f>
        <v>1.9747116952566706E-4</v>
      </c>
    </row>
    <row r="175" spans="2:11">
      <c r="B175" s="86" t="s">
        <v>1966</v>
      </c>
      <c r="C175" s="110">
        <v>87955</v>
      </c>
      <c r="D175" s="88" t="s">
        <v>131</v>
      </c>
      <c r="E175" s="101">
        <v>44827</v>
      </c>
      <c r="F175" s="90">
        <v>35591.31</v>
      </c>
      <c r="G175" s="102">
        <v>100</v>
      </c>
      <c r="H175" s="90">
        <v>139.95215999999999</v>
      </c>
      <c r="I175" s="91">
        <v>1E-4</v>
      </c>
      <c r="J175" s="91">
        <f t="shared" si="3"/>
        <v>1.1139251521185009E-3</v>
      </c>
      <c r="K175" s="91">
        <f>H175/'סכום נכסי הקרן'!$C$42</f>
        <v>1.7228970907325181E-4</v>
      </c>
    </row>
    <row r="176" spans="2:11">
      <c r="B176" s="86" t="s">
        <v>1967</v>
      </c>
      <c r="C176" s="110">
        <v>84031</v>
      </c>
      <c r="D176" s="88" t="s">
        <v>129</v>
      </c>
      <c r="E176" s="101">
        <v>44314</v>
      </c>
      <c r="F176" s="90">
        <v>32553.78</v>
      </c>
      <c r="G176" s="102">
        <v>100</v>
      </c>
      <c r="H176" s="90">
        <v>117.6819</v>
      </c>
      <c r="I176" s="91">
        <v>5.0000000000000001E-4</v>
      </c>
      <c r="J176" s="91">
        <f t="shared" si="3"/>
        <v>9.3666884711957434E-4</v>
      </c>
      <c r="K176" s="91">
        <f>H176/'סכום נכסי הקרן'!$C$42</f>
        <v>1.4487365049733789E-4</v>
      </c>
    </row>
    <row r="177" spans="2:11">
      <c r="B177" s="86" t="s">
        <v>1968</v>
      </c>
      <c r="C177" s="87">
        <v>6653</v>
      </c>
      <c r="D177" s="88" t="s">
        <v>129</v>
      </c>
      <c r="E177" s="101">
        <v>39264</v>
      </c>
      <c r="F177" s="90">
        <v>3276526.1399999992</v>
      </c>
      <c r="G177" s="102">
        <v>89.065100000000001</v>
      </c>
      <c r="H177" s="90">
        <v>10549.44226</v>
      </c>
      <c r="I177" s="91">
        <v>4.4963002235294118E-4</v>
      </c>
      <c r="J177" s="91">
        <f t="shared" si="3"/>
        <v>8.3966471644566554E-2</v>
      </c>
      <c r="K177" s="91">
        <f>H177/'סכום נכסי הקרן'!$C$42</f>
        <v>1.2987011689283453E-2</v>
      </c>
    </row>
    <row r="178" spans="2:11">
      <c r="B178" s="86" t="s">
        <v>1969</v>
      </c>
      <c r="C178" s="87">
        <v>8410</v>
      </c>
      <c r="D178" s="88" t="s">
        <v>131</v>
      </c>
      <c r="E178" s="101">
        <v>44651</v>
      </c>
      <c r="F178" s="90">
        <v>61755.752761000003</v>
      </c>
      <c r="G178" s="102">
        <v>112.15470000000001</v>
      </c>
      <c r="H178" s="90">
        <v>272.35195462199999</v>
      </c>
      <c r="I178" s="91">
        <v>2.0585250899213248E-4</v>
      </c>
      <c r="J178" s="91">
        <f t="shared" si="3"/>
        <v>2.1677385506739047E-3</v>
      </c>
      <c r="K178" s="91">
        <f>H178/'סכום נכסי הקרן'!$C$42</f>
        <v>3.3528199227047194E-4</v>
      </c>
    </row>
    <row r="179" spans="2:11">
      <c r="B179" s="86" t="s">
        <v>1970</v>
      </c>
      <c r="C179" s="87">
        <v>7001</v>
      </c>
      <c r="D179" s="88" t="s">
        <v>131</v>
      </c>
      <c r="E179" s="101">
        <v>43602</v>
      </c>
      <c r="F179" s="90">
        <v>114411.82</v>
      </c>
      <c r="G179" s="102">
        <v>66.530100000000004</v>
      </c>
      <c r="H179" s="90">
        <v>299.31238000000002</v>
      </c>
      <c r="I179" s="91">
        <v>1.9768666666666667E-4</v>
      </c>
      <c r="J179" s="91">
        <f t="shared" si="3"/>
        <v>2.3823254205040533E-3</v>
      </c>
      <c r="K179" s="91">
        <f>H179/'סכום נכסי הקרן'!$C$42</f>
        <v>3.684719326391432E-4</v>
      </c>
    </row>
    <row r="180" spans="2:11">
      <c r="B180" s="86" t="s">
        <v>1971</v>
      </c>
      <c r="C180" s="87">
        <v>8319</v>
      </c>
      <c r="D180" s="88" t="s">
        <v>131</v>
      </c>
      <c r="E180" s="101">
        <v>44377</v>
      </c>
      <c r="F180" s="90">
        <v>81729.55</v>
      </c>
      <c r="G180" s="102">
        <v>103.1515</v>
      </c>
      <c r="H180" s="90">
        <v>331.50514000000004</v>
      </c>
      <c r="I180" s="91">
        <v>9.133019942857143E-5</v>
      </c>
      <c r="J180" s="91">
        <f t="shared" si="3"/>
        <v>2.6385581580346098E-3</v>
      </c>
      <c r="K180" s="91">
        <f>H180/'סכום נכסי הקרן'!$C$42</f>
        <v>4.0810319845644121E-4</v>
      </c>
    </row>
    <row r="181" spans="2:11">
      <c r="B181" s="86" t="s">
        <v>1972</v>
      </c>
      <c r="C181" s="87">
        <v>8411</v>
      </c>
      <c r="D181" s="88" t="s">
        <v>131</v>
      </c>
      <c r="E181" s="101">
        <v>44651</v>
      </c>
      <c r="F181" s="90">
        <v>90472.173964000016</v>
      </c>
      <c r="G181" s="102">
        <v>101.33620000000001</v>
      </c>
      <c r="H181" s="90">
        <v>360.50827647400001</v>
      </c>
      <c r="I181" s="91">
        <v>3.0877876348819872E-4</v>
      </c>
      <c r="J181" s="91">
        <f t="shared" si="3"/>
        <v>2.8694036355800369E-3</v>
      </c>
      <c r="K181" s="91">
        <f>H181/'סכום נכסי הקרן'!$C$42</f>
        <v>4.4380784170965917E-4</v>
      </c>
    </row>
    <row r="182" spans="2:11">
      <c r="B182" s="86" t="s">
        <v>1973</v>
      </c>
      <c r="C182" s="87">
        <v>9384</v>
      </c>
      <c r="D182" s="88" t="s">
        <v>131</v>
      </c>
      <c r="E182" s="101">
        <v>44910</v>
      </c>
      <c r="F182" s="90">
        <v>12052.744792</v>
      </c>
      <c r="G182" s="102">
        <v>100</v>
      </c>
      <c r="H182" s="90">
        <v>47.393803116000001</v>
      </c>
      <c r="I182" s="91">
        <v>1.2052744727996822E-4</v>
      </c>
      <c r="J182" s="91">
        <f t="shared" si="3"/>
        <v>3.7722282632482831E-4</v>
      </c>
      <c r="K182" s="91">
        <f>H182/'סכום נכסי הקרן'!$C$42</f>
        <v>5.8344684002952256E-5</v>
      </c>
    </row>
    <row r="183" spans="2:11">
      <c r="B183" s="86" t="s">
        <v>1974</v>
      </c>
      <c r="C183" s="87">
        <v>5303</v>
      </c>
      <c r="D183" s="88" t="s">
        <v>131</v>
      </c>
      <c r="E183" s="101">
        <v>42788</v>
      </c>
      <c r="F183" s="90">
        <v>269521.74</v>
      </c>
      <c r="G183" s="102">
        <v>76.059799999999996</v>
      </c>
      <c r="H183" s="90">
        <v>806.09192000000007</v>
      </c>
      <c r="I183" s="91">
        <v>3.4027239119009759E-4</v>
      </c>
      <c r="J183" s="91">
        <f t="shared" si="3"/>
        <v>6.4159500261196005E-3</v>
      </c>
      <c r="K183" s="91">
        <f>H183/'סכום נכסי הקרן'!$C$42</f>
        <v>9.9234868817386587E-4</v>
      </c>
    </row>
    <row r="184" spans="2:11">
      <c r="B184" s="86" t="s">
        <v>1975</v>
      </c>
      <c r="C184" s="87">
        <v>7011</v>
      </c>
      <c r="D184" s="88" t="s">
        <v>131</v>
      </c>
      <c r="E184" s="101">
        <v>43651</v>
      </c>
      <c r="F184" s="90">
        <v>355239.82</v>
      </c>
      <c r="G184" s="102">
        <v>98.656800000000004</v>
      </c>
      <c r="H184" s="90">
        <v>1378.11121</v>
      </c>
      <c r="I184" s="91">
        <v>4.1463175744056274E-4</v>
      </c>
      <c r="J184" s="91">
        <f t="shared" si="3"/>
        <v>1.096883920359258E-2</v>
      </c>
      <c r="K184" s="91">
        <f>H184/'סכום נכסי הקרן'!$C$42</f>
        <v>1.6965395849659415E-3</v>
      </c>
    </row>
    <row r="185" spans="2:11">
      <c r="B185" s="86" t="s">
        <v>1976</v>
      </c>
      <c r="C185" s="110">
        <v>62177</v>
      </c>
      <c r="D185" s="88" t="s">
        <v>129</v>
      </c>
      <c r="E185" s="101">
        <v>42549</v>
      </c>
      <c r="F185" s="90">
        <v>68617.919999999998</v>
      </c>
      <c r="G185" s="102">
        <v>100</v>
      </c>
      <c r="H185" s="90">
        <v>248.05377999999999</v>
      </c>
      <c r="I185" s="91">
        <v>0</v>
      </c>
      <c r="J185" s="91">
        <f t="shared" si="3"/>
        <v>1.974341407950182E-3</v>
      </c>
      <c r="K185" s="91">
        <f>H185/'סכום נכסי הקרן'!$C$42</f>
        <v>3.0536944617875426E-4</v>
      </c>
    </row>
    <row r="186" spans="2:11">
      <c r="B186" s="86" t="s">
        <v>1977</v>
      </c>
      <c r="C186" s="87">
        <v>8406</v>
      </c>
      <c r="D186" s="88" t="s">
        <v>129</v>
      </c>
      <c r="E186" s="101">
        <v>44621</v>
      </c>
      <c r="F186" s="90">
        <v>209717.81</v>
      </c>
      <c r="G186" s="102">
        <v>100</v>
      </c>
      <c r="H186" s="90">
        <v>758.12987999999996</v>
      </c>
      <c r="I186" s="91">
        <v>2.4672700000000002E-4</v>
      </c>
      <c r="J186" s="91">
        <f t="shared" si="3"/>
        <v>6.0342044160274534E-3</v>
      </c>
      <c r="K186" s="91">
        <f>H186/'סכום נכסי הקרן'!$C$42</f>
        <v>9.3330446964833762E-4</v>
      </c>
    </row>
    <row r="187" spans="2:11">
      <c r="B187" s="86" t="s">
        <v>1978</v>
      </c>
      <c r="C187" s="87">
        <v>8502</v>
      </c>
      <c r="D187" s="88" t="s">
        <v>129</v>
      </c>
      <c r="E187" s="101">
        <v>44621</v>
      </c>
      <c r="F187" s="90">
        <v>287259.97074800002</v>
      </c>
      <c r="G187" s="102">
        <v>101.2145</v>
      </c>
      <c r="H187" s="90">
        <v>1051.056706224</v>
      </c>
      <c r="I187" s="91">
        <v>2.3898680396289683E-4</v>
      </c>
      <c r="J187" s="91">
        <f t="shared" si="3"/>
        <v>8.3657051192760415E-3</v>
      </c>
      <c r="K187" s="91">
        <f>H187/'סכום נכסי הקרן'!$C$42</f>
        <v>1.2939153931945263E-3</v>
      </c>
    </row>
    <row r="188" spans="2:11">
      <c r="B188" s="86" t="s">
        <v>1979</v>
      </c>
      <c r="C188" s="87">
        <v>7017</v>
      </c>
      <c r="D188" s="88" t="s">
        <v>130</v>
      </c>
      <c r="E188" s="101">
        <v>43709</v>
      </c>
      <c r="F188" s="90">
        <v>639384.86</v>
      </c>
      <c r="G188" s="102">
        <v>100.218141</v>
      </c>
      <c r="H188" s="90">
        <v>640.77935000000002</v>
      </c>
      <c r="I188" s="91">
        <v>3.8750574400000002E-4</v>
      </c>
      <c r="J188" s="91">
        <f t="shared" si="3"/>
        <v>5.1001730514423221E-3</v>
      </c>
      <c r="K188" s="91">
        <f>H188/'סכום נכסי הקרן'!$C$42</f>
        <v>7.8883875598381183E-4</v>
      </c>
    </row>
    <row r="189" spans="2:11">
      <c r="B189" s="86" t="s">
        <v>1980</v>
      </c>
      <c r="C189" s="87">
        <v>6885</v>
      </c>
      <c r="D189" s="88" t="s">
        <v>131</v>
      </c>
      <c r="E189" s="101">
        <v>43602</v>
      </c>
      <c r="F189" s="90">
        <v>141724.69</v>
      </c>
      <c r="G189" s="102">
        <v>92.123699999999999</v>
      </c>
      <c r="H189" s="90">
        <v>513.39601000000005</v>
      </c>
      <c r="I189" s="91">
        <v>2.3232958997127187E-4</v>
      </c>
      <c r="J189" s="91">
        <f t="shared" si="3"/>
        <v>4.0862872608488608E-3</v>
      </c>
      <c r="K189" s="91">
        <f>H189/'סכום נכסי הקרן'!$C$42</f>
        <v>6.3202203668931076E-4</v>
      </c>
    </row>
    <row r="190" spans="2:11">
      <c r="B190" s="86" t="s">
        <v>1981</v>
      </c>
      <c r="C190" s="110">
        <v>84034</v>
      </c>
      <c r="D190" s="88" t="s">
        <v>129</v>
      </c>
      <c r="E190" s="101">
        <v>44314</v>
      </c>
      <c r="F190" s="90">
        <v>33857.72</v>
      </c>
      <c r="G190" s="102">
        <v>100</v>
      </c>
      <c r="H190" s="90">
        <v>122.39564</v>
      </c>
      <c r="I190" s="91">
        <v>5.0000000000000001E-4</v>
      </c>
      <c r="J190" s="91">
        <f t="shared" si="3"/>
        <v>9.7418705010084356E-4</v>
      </c>
      <c r="K190" s="91">
        <f>H190/'סכום נכסי הקרן'!$C$42</f>
        <v>1.5067655409844666E-4</v>
      </c>
    </row>
    <row r="191" spans="2:11">
      <c r="B191" s="86" t="s">
        <v>1982</v>
      </c>
      <c r="C191" s="87">
        <v>5317</v>
      </c>
      <c r="D191" s="88" t="s">
        <v>129</v>
      </c>
      <c r="E191" s="101">
        <v>43191</v>
      </c>
      <c r="F191" s="90">
        <v>228669.23</v>
      </c>
      <c r="G191" s="102">
        <v>178.0078</v>
      </c>
      <c r="H191" s="90">
        <v>1471.48235</v>
      </c>
      <c r="I191" s="91">
        <v>1.7564349999999999E-4</v>
      </c>
      <c r="J191" s="91">
        <f t="shared" si="3"/>
        <v>1.1712010736836352E-2</v>
      </c>
      <c r="K191" s="91">
        <f>H191/'סכום נכסי הקרן'!$C$42</f>
        <v>1.8114851959978673E-3</v>
      </c>
    </row>
    <row r="192" spans="2:11">
      <c r="B192" s="86" t="s">
        <v>1983</v>
      </c>
      <c r="C192" s="110">
        <v>60838</v>
      </c>
      <c r="D192" s="88" t="s">
        <v>129</v>
      </c>
      <c r="E192" s="101">
        <v>42555</v>
      </c>
      <c r="F192" s="90">
        <v>21703.11</v>
      </c>
      <c r="G192" s="102">
        <v>100</v>
      </c>
      <c r="H192" s="90">
        <v>78.456740000000011</v>
      </c>
      <c r="I192" s="91">
        <v>0</v>
      </c>
      <c r="J192" s="91">
        <f t="shared" si="3"/>
        <v>6.2446293104173373E-4</v>
      </c>
      <c r="K192" s="91">
        <f>H192/'סכום נכסי הקרן'!$C$42</f>
        <v>9.6585068136395747E-5</v>
      </c>
    </row>
    <row r="193" spans="2:11">
      <c r="B193" s="86" t="s">
        <v>1984</v>
      </c>
      <c r="C193" s="110">
        <v>87345</v>
      </c>
      <c r="D193" s="88" t="s">
        <v>129</v>
      </c>
      <c r="E193" s="101">
        <v>44421</v>
      </c>
      <c r="F193" s="90">
        <v>15492.15</v>
      </c>
      <c r="G193" s="102">
        <v>100</v>
      </c>
      <c r="H193" s="90">
        <v>56.00414</v>
      </c>
      <c r="I193" s="91">
        <v>1E-4</v>
      </c>
      <c r="J193" s="91">
        <f t="shared" si="3"/>
        <v>4.4575532216698779E-4</v>
      </c>
      <c r="K193" s="91">
        <f>H193/'סכום נכסי הקרן'!$C$42</f>
        <v>6.8944537815619739E-5</v>
      </c>
    </row>
    <row r="194" spans="2:11">
      <c r="B194" s="86" t="s">
        <v>1985</v>
      </c>
      <c r="C194" s="87">
        <v>7077</v>
      </c>
      <c r="D194" s="88" t="s">
        <v>129</v>
      </c>
      <c r="E194" s="101">
        <v>44012</v>
      </c>
      <c r="F194" s="90">
        <v>433719.15</v>
      </c>
      <c r="G194" s="102">
        <v>118.6538</v>
      </c>
      <c r="H194" s="90">
        <v>1860.3666599999999</v>
      </c>
      <c r="I194" s="91">
        <v>2.1685958399999999E-4</v>
      </c>
      <c r="J194" s="91">
        <f t="shared" si="3"/>
        <v>1.4807268531880375E-2</v>
      </c>
      <c r="K194" s="91">
        <f>H194/'סכום נכסי הקרן'!$C$42</f>
        <v>2.2902256786960424E-3</v>
      </c>
    </row>
    <row r="195" spans="2:11">
      <c r="B195" s="86" t="s">
        <v>1986</v>
      </c>
      <c r="C195" s="110">
        <v>60839</v>
      </c>
      <c r="D195" s="88" t="s">
        <v>129</v>
      </c>
      <c r="E195" s="101">
        <v>42555</v>
      </c>
      <c r="F195" s="90">
        <v>32641.59</v>
      </c>
      <c r="G195" s="102">
        <v>100</v>
      </c>
      <c r="H195" s="90">
        <v>117.99933999999999</v>
      </c>
      <c r="I195" s="91">
        <v>0</v>
      </c>
      <c r="J195" s="91">
        <f t="shared" si="3"/>
        <v>9.3919545621434276E-4</v>
      </c>
      <c r="K195" s="91">
        <f>H195/'סכום נכסי הקרן'!$C$42</f>
        <v>1.4526443864414614E-4</v>
      </c>
    </row>
    <row r="196" spans="2:11">
      <c r="B196" s="86" t="s">
        <v>1987</v>
      </c>
      <c r="C196" s="87">
        <v>9172</v>
      </c>
      <c r="D196" s="88" t="s">
        <v>131</v>
      </c>
      <c r="E196" s="101">
        <v>44743</v>
      </c>
      <c r="F196" s="90">
        <v>13704.998312</v>
      </c>
      <c r="G196" s="102">
        <v>91.522499999999994</v>
      </c>
      <c r="H196" s="90">
        <v>49.322202515999997</v>
      </c>
      <c r="I196" s="91">
        <v>4.6655329045636857E-4</v>
      </c>
      <c r="J196" s="91">
        <f t="shared" si="3"/>
        <v>3.9257158975220392E-4</v>
      </c>
      <c r="K196" s="91">
        <f>H196/'סכום נכסי הקרן'!$C$42</f>
        <v>6.0718662165225941E-5</v>
      </c>
    </row>
    <row r="197" spans="2:11">
      <c r="B197" s="86" t="s">
        <v>1988</v>
      </c>
      <c r="C197" s="110">
        <v>84033</v>
      </c>
      <c r="D197" s="88" t="s">
        <v>129</v>
      </c>
      <c r="E197" s="101">
        <v>44314</v>
      </c>
      <c r="F197" s="90">
        <v>39063.15</v>
      </c>
      <c r="G197" s="102">
        <v>100</v>
      </c>
      <c r="H197" s="90">
        <v>141.21329999999998</v>
      </c>
      <c r="I197" s="91">
        <v>5.9999999999999995E-4</v>
      </c>
      <c r="J197" s="91">
        <f t="shared" si="3"/>
        <v>1.1239629790898223E-3</v>
      </c>
      <c r="K197" s="91">
        <f>H197/'סכום נכסי הקרן'!$C$42</f>
        <v>1.7384224991078256E-4</v>
      </c>
    </row>
    <row r="198" spans="2:11">
      <c r="B198" s="86" t="s">
        <v>1988</v>
      </c>
      <c r="C198" s="110">
        <v>84037</v>
      </c>
      <c r="D198" s="88" t="s">
        <v>129</v>
      </c>
      <c r="E198" s="101">
        <v>44314</v>
      </c>
      <c r="F198" s="90">
        <v>8644.41</v>
      </c>
      <c r="G198" s="102">
        <v>100</v>
      </c>
      <c r="H198" s="90">
        <v>31.24954</v>
      </c>
      <c r="I198" s="91">
        <v>0</v>
      </c>
      <c r="J198" s="91">
        <f t="shared" si="3"/>
        <v>2.4872534013146476E-4</v>
      </c>
      <c r="K198" s="91">
        <f>H198/'סכום נכסי הקרן'!$C$42</f>
        <v>3.8470104036071651E-5</v>
      </c>
    </row>
    <row r="199" spans="2:11">
      <c r="B199" s="86" t="s">
        <v>1989</v>
      </c>
      <c r="C199" s="87">
        <v>8275</v>
      </c>
      <c r="D199" s="88" t="s">
        <v>129</v>
      </c>
      <c r="E199" s="101">
        <v>44256</v>
      </c>
      <c r="F199" s="90">
        <v>32140.959999999999</v>
      </c>
      <c r="G199" s="102">
        <v>108.51009999999999</v>
      </c>
      <c r="H199" s="90">
        <v>126.07742999999999</v>
      </c>
      <c r="I199" s="91">
        <v>5.3568266666666667E-5</v>
      </c>
      <c r="J199" s="91">
        <f t="shared" si="3"/>
        <v>1.0034916245055428E-3</v>
      </c>
      <c r="K199" s="91">
        <f>H199/'סכום נכסי הקרן'!$C$42</f>
        <v>1.5520906383583696E-4</v>
      </c>
    </row>
    <row r="200" spans="2:11">
      <c r="B200" s="86" t="s">
        <v>1990</v>
      </c>
      <c r="C200" s="87">
        <v>8335</v>
      </c>
      <c r="D200" s="88" t="s">
        <v>129</v>
      </c>
      <c r="E200" s="101">
        <v>44412</v>
      </c>
      <c r="F200" s="90">
        <v>222713.38</v>
      </c>
      <c r="G200" s="102">
        <v>96.288700000000006</v>
      </c>
      <c r="H200" s="90">
        <v>775.22887000000003</v>
      </c>
      <c r="I200" s="91">
        <v>8.9085339760000006E-4</v>
      </c>
      <c r="J200" s="91">
        <f t="shared" si="3"/>
        <v>6.1703008866844473E-3</v>
      </c>
      <c r="K200" s="91">
        <f>H200/'סכום נכסי הקרן'!$C$42</f>
        <v>9.5435437707775111E-4</v>
      </c>
    </row>
    <row r="201" spans="2:11">
      <c r="B201" s="86" t="s">
        <v>1991</v>
      </c>
      <c r="C201" s="87">
        <v>6651</v>
      </c>
      <c r="D201" s="88" t="s">
        <v>131</v>
      </c>
      <c r="E201" s="101">
        <v>43465</v>
      </c>
      <c r="F201" s="90">
        <v>247500</v>
      </c>
      <c r="G201" s="102">
        <v>103.6968</v>
      </c>
      <c r="H201" s="90">
        <v>1009.1974799999999</v>
      </c>
      <c r="I201" s="91">
        <v>1.1069689971192978E-3</v>
      </c>
      <c r="J201" s="91">
        <f t="shared" si="3"/>
        <v>8.032533806027772E-3</v>
      </c>
      <c r="K201" s="91">
        <f>H201/'סכום נכסי הקרן'!$C$42</f>
        <v>1.2423841134474726E-3</v>
      </c>
    </row>
    <row r="202" spans="2:11">
      <c r="B202" s="86" t="s">
        <v>1992</v>
      </c>
      <c r="C202" s="110">
        <v>87341</v>
      </c>
      <c r="D202" s="88" t="s">
        <v>129</v>
      </c>
      <c r="E202" s="101">
        <v>44421</v>
      </c>
      <c r="F202" s="90">
        <v>13697.66</v>
      </c>
      <c r="G202" s="102">
        <v>100</v>
      </c>
      <c r="H202" s="90">
        <v>49.517040000000001</v>
      </c>
      <c r="I202" s="91">
        <v>1E-4</v>
      </c>
      <c r="J202" s="91">
        <f t="shared" si="3"/>
        <v>3.9412236520292287E-4</v>
      </c>
      <c r="K202" s="91">
        <f>H202/'סכום נכסי הקרן'!$C$42</f>
        <v>6.0958519080867151E-5</v>
      </c>
    </row>
    <row r="203" spans="2:11">
      <c r="B203" s="86" t="s">
        <v>1993</v>
      </c>
      <c r="C203" s="87">
        <v>8310</v>
      </c>
      <c r="D203" s="88" t="s">
        <v>129</v>
      </c>
      <c r="E203" s="101">
        <v>44377</v>
      </c>
      <c r="F203" s="90">
        <v>104827.72</v>
      </c>
      <c r="G203" s="102">
        <v>36.096400000000003</v>
      </c>
      <c r="H203" s="90">
        <v>136.78808999999998</v>
      </c>
      <c r="I203" s="91">
        <v>2.734607230769231E-4</v>
      </c>
      <c r="J203" s="91">
        <f t="shared" si="3"/>
        <v>1.0887412810295259E-3</v>
      </c>
      <c r="K203" s="91">
        <f>H203/'סכום נכסי הקרן'!$C$42</f>
        <v>1.6839454446995159E-4</v>
      </c>
    </row>
    <row r="204" spans="2:11">
      <c r="B204" s="86" t="s">
        <v>1994</v>
      </c>
      <c r="C204" s="110">
        <v>87951</v>
      </c>
      <c r="D204" s="88" t="s">
        <v>131</v>
      </c>
      <c r="E204" s="101">
        <v>44771</v>
      </c>
      <c r="F204" s="90">
        <v>30804.880000000001</v>
      </c>
      <c r="G204" s="102">
        <v>100</v>
      </c>
      <c r="H204" s="90">
        <v>121.13094</v>
      </c>
      <c r="I204" s="91">
        <v>1E-4</v>
      </c>
      <c r="J204" s="91">
        <f t="shared" ref="J204:J251" si="4">IFERROR(H204/$H$11,0)</f>
        <v>9.6412088792167982E-4</v>
      </c>
      <c r="K204" s="91">
        <f>H204/'סכום נכסי הקרן'!$C$42</f>
        <v>1.4911963068215252E-4</v>
      </c>
    </row>
    <row r="205" spans="2:11">
      <c r="B205" s="86" t="s">
        <v>1995</v>
      </c>
      <c r="C205" s="87">
        <v>7085</v>
      </c>
      <c r="D205" s="88" t="s">
        <v>129</v>
      </c>
      <c r="E205" s="101">
        <v>43983</v>
      </c>
      <c r="F205" s="90">
        <v>603054.28</v>
      </c>
      <c r="G205" s="102">
        <v>97.327799999999996</v>
      </c>
      <c r="H205" s="90">
        <v>2121.7861800000001</v>
      </c>
      <c r="I205" s="91">
        <v>2.0101803333333332E-4</v>
      </c>
      <c r="J205" s="91">
        <f t="shared" si="4"/>
        <v>1.688799224906163E-2</v>
      </c>
      <c r="K205" s="91">
        <f>H205/'סכום נכסי הקרן'!$C$42</f>
        <v>2.6120491721445837E-3</v>
      </c>
    </row>
    <row r="206" spans="2:11">
      <c r="B206" s="86" t="s">
        <v>1996</v>
      </c>
      <c r="C206" s="110">
        <v>608311</v>
      </c>
      <c r="D206" s="88" t="s">
        <v>129</v>
      </c>
      <c r="E206" s="101">
        <v>42555</v>
      </c>
      <c r="F206" s="90">
        <v>23162.39</v>
      </c>
      <c r="G206" s="102">
        <v>100</v>
      </c>
      <c r="H206" s="90">
        <v>83.732050000000001</v>
      </c>
      <c r="I206" s="91">
        <v>0</v>
      </c>
      <c r="J206" s="91">
        <f t="shared" si="4"/>
        <v>6.6645085387352307E-4</v>
      </c>
      <c r="K206" s="91">
        <f>H206/'סכום נכסי הקרן'!$C$42</f>
        <v>1.0307929891619375E-4</v>
      </c>
    </row>
    <row r="207" spans="2:11">
      <c r="B207" s="86" t="s">
        <v>1997</v>
      </c>
      <c r="C207" s="87">
        <v>8330</v>
      </c>
      <c r="D207" s="88" t="s">
        <v>129</v>
      </c>
      <c r="E207" s="101">
        <v>44002</v>
      </c>
      <c r="F207" s="90">
        <v>218022.36</v>
      </c>
      <c r="G207" s="102">
        <v>109.64279999999999</v>
      </c>
      <c r="H207" s="90">
        <v>864.15064000000007</v>
      </c>
      <c r="I207" s="91">
        <v>7.0874523061538464E-4</v>
      </c>
      <c r="J207" s="91">
        <f t="shared" si="4"/>
        <v>6.8780584245023441E-3</v>
      </c>
      <c r="K207" s="91">
        <f>H207/'סכום נכסי הקרן'!$C$42</f>
        <v>1.0638225402242049E-3</v>
      </c>
    </row>
    <row r="208" spans="2:11">
      <c r="B208" s="86" t="s">
        <v>1998</v>
      </c>
      <c r="C208" s="87">
        <v>5331</v>
      </c>
      <c r="D208" s="88" t="s">
        <v>129</v>
      </c>
      <c r="E208" s="101">
        <v>43251</v>
      </c>
      <c r="F208" s="90">
        <v>199871.08</v>
      </c>
      <c r="G208" s="102">
        <v>146.6669</v>
      </c>
      <c r="H208" s="90">
        <v>1059.7181599999999</v>
      </c>
      <c r="I208" s="91">
        <v>4.1490157142857142E-4</v>
      </c>
      <c r="J208" s="91">
        <f t="shared" si="4"/>
        <v>8.4346444712302959E-3</v>
      </c>
      <c r="K208" s="91">
        <f>H208/'סכום נכסי הקרן'!$C$42</f>
        <v>1.3045781750423979E-3</v>
      </c>
    </row>
    <row r="209" spans="2:11">
      <c r="B209" s="86" t="s">
        <v>1999</v>
      </c>
      <c r="C209" s="110">
        <v>62178</v>
      </c>
      <c r="D209" s="88" t="s">
        <v>129</v>
      </c>
      <c r="E209" s="101">
        <v>42549</v>
      </c>
      <c r="F209" s="90">
        <v>18510.72</v>
      </c>
      <c r="G209" s="102">
        <v>100</v>
      </c>
      <c r="H209" s="90">
        <v>66.916240000000002</v>
      </c>
      <c r="I209" s="91">
        <v>0</v>
      </c>
      <c r="J209" s="91">
        <f t="shared" si="4"/>
        <v>5.326083057324597E-4</v>
      </c>
      <c r="K209" s="91">
        <f>H209/'סכום נכסי הקרן'!$C$42</f>
        <v>8.2378003468298704E-5</v>
      </c>
    </row>
    <row r="210" spans="2:11">
      <c r="B210" s="86" t="s">
        <v>2000</v>
      </c>
      <c r="C210" s="87">
        <v>5320</v>
      </c>
      <c r="D210" s="88" t="s">
        <v>129</v>
      </c>
      <c r="E210" s="101">
        <v>42948</v>
      </c>
      <c r="F210" s="90">
        <v>162256.24</v>
      </c>
      <c r="G210" s="102">
        <v>128.4571</v>
      </c>
      <c r="H210" s="90">
        <v>753.47321999999997</v>
      </c>
      <c r="I210" s="91">
        <v>1.053859E-4</v>
      </c>
      <c r="J210" s="91">
        <f t="shared" si="4"/>
        <v>5.9971405314910228E-3</v>
      </c>
      <c r="K210" s="91">
        <f>H210/'סכום נכסי הקרן'!$C$42</f>
        <v>9.2757183503481655E-4</v>
      </c>
    </row>
    <row r="211" spans="2:11">
      <c r="B211" s="86" t="s">
        <v>2001</v>
      </c>
      <c r="C211" s="87">
        <v>5287</v>
      </c>
      <c r="D211" s="88" t="s">
        <v>131</v>
      </c>
      <c r="E211" s="101">
        <v>42735</v>
      </c>
      <c r="F211" s="90">
        <v>188255.74</v>
      </c>
      <c r="G211" s="102">
        <v>38.488599999999998</v>
      </c>
      <c r="H211" s="90">
        <v>284.91541999999998</v>
      </c>
      <c r="I211" s="91">
        <v>1.2241998357120936E-4</v>
      </c>
      <c r="J211" s="91">
        <f t="shared" si="4"/>
        <v>2.2677352930058855E-3</v>
      </c>
      <c r="K211" s="91">
        <f>H211/'סכום נכסי הקרן'!$C$42</f>
        <v>3.5074839018049703E-4</v>
      </c>
    </row>
    <row r="212" spans="2:11">
      <c r="B212" s="86" t="s">
        <v>2002</v>
      </c>
      <c r="C212" s="87">
        <v>7028</v>
      </c>
      <c r="D212" s="88" t="s">
        <v>131</v>
      </c>
      <c r="E212" s="101">
        <v>43754</v>
      </c>
      <c r="F212" s="90">
        <v>368786.04</v>
      </c>
      <c r="G212" s="102">
        <v>104.396</v>
      </c>
      <c r="H212" s="90">
        <v>1513.8886299999999</v>
      </c>
      <c r="I212" s="91">
        <v>4.028301886792453E-5</v>
      </c>
      <c r="J212" s="91">
        <f t="shared" si="4"/>
        <v>1.2049536230546344E-2</v>
      </c>
      <c r="K212" s="91">
        <f>H212/'סכום נכסי הקרן'!$C$42</f>
        <v>1.8636899325598386E-3</v>
      </c>
    </row>
    <row r="213" spans="2:11">
      <c r="B213" s="86" t="s">
        <v>2003</v>
      </c>
      <c r="C213" s="87">
        <v>8416</v>
      </c>
      <c r="D213" s="88" t="s">
        <v>131</v>
      </c>
      <c r="E213" s="101">
        <v>44713</v>
      </c>
      <c r="F213" s="90">
        <v>61709.88</v>
      </c>
      <c r="G213" s="102">
        <v>103.69289999999999</v>
      </c>
      <c r="H213" s="90">
        <v>251.61660000000001</v>
      </c>
      <c r="I213" s="91">
        <v>1.5259640718562876E-5</v>
      </c>
      <c r="J213" s="91">
        <f t="shared" si="4"/>
        <v>2.0026990610973062E-3</v>
      </c>
      <c r="K213" s="91">
        <f>H213/'סכום נכסי הקרן'!$C$42</f>
        <v>3.0975549653539303E-4</v>
      </c>
    </row>
    <row r="214" spans="2:11">
      <c r="B214" s="86" t="s">
        <v>2004</v>
      </c>
      <c r="C214" s="87">
        <v>5335</v>
      </c>
      <c r="D214" s="88" t="s">
        <v>129</v>
      </c>
      <c r="E214" s="101">
        <v>43306</v>
      </c>
      <c r="F214" s="90">
        <v>175854.63</v>
      </c>
      <c r="G214" s="102">
        <v>135.316</v>
      </c>
      <c r="H214" s="90">
        <v>860.22344999999996</v>
      </c>
      <c r="I214" s="91">
        <v>2.151337E-4</v>
      </c>
      <c r="J214" s="91">
        <f t="shared" si="4"/>
        <v>6.8468006309952744E-3</v>
      </c>
      <c r="K214" s="91">
        <f>H214/'סכום נכסי הקרן'!$C$42</f>
        <v>1.0589879280068916E-3</v>
      </c>
    </row>
    <row r="215" spans="2:11">
      <c r="B215" s="86" t="s">
        <v>2005</v>
      </c>
      <c r="C215" s="87">
        <v>8339</v>
      </c>
      <c r="D215" s="88" t="s">
        <v>129</v>
      </c>
      <c r="E215" s="101">
        <v>44539</v>
      </c>
      <c r="F215" s="90">
        <v>56430.437370999993</v>
      </c>
      <c r="G215" s="102">
        <v>99.008600000000001</v>
      </c>
      <c r="H215" s="90">
        <v>201.973614247</v>
      </c>
      <c r="I215" s="91">
        <v>1.3782551453974141E-4</v>
      </c>
      <c r="J215" s="91">
        <f t="shared" si="4"/>
        <v>1.6075742523303171E-3</v>
      </c>
      <c r="K215" s="91">
        <f>H215/'סכום נכסי הקרן'!$C$42</f>
        <v>2.4864193049316865E-4</v>
      </c>
    </row>
    <row r="216" spans="2:11">
      <c r="B216" s="86" t="s">
        <v>2006</v>
      </c>
      <c r="C216" s="87">
        <v>7013</v>
      </c>
      <c r="D216" s="88" t="s">
        <v>131</v>
      </c>
      <c r="E216" s="101">
        <v>43507</v>
      </c>
      <c r="F216" s="90">
        <v>261843.02</v>
      </c>
      <c r="G216" s="102">
        <v>96.519499999999994</v>
      </c>
      <c r="H216" s="90">
        <v>993.78326000000004</v>
      </c>
      <c r="I216" s="91">
        <v>2.1912107232817559E-4</v>
      </c>
      <c r="J216" s="91">
        <f t="shared" si="4"/>
        <v>7.9098469724820236E-3</v>
      </c>
      <c r="K216" s="91">
        <f>H216/'סכום נכסי הקרן'!$C$42</f>
        <v>1.2234082614178143E-3</v>
      </c>
    </row>
    <row r="217" spans="2:11">
      <c r="B217" s="86" t="s">
        <v>2007</v>
      </c>
      <c r="C217" s="110">
        <v>608312</v>
      </c>
      <c r="D217" s="88" t="s">
        <v>129</v>
      </c>
      <c r="E217" s="101">
        <v>42555</v>
      </c>
      <c r="F217" s="90">
        <v>11538.02</v>
      </c>
      <c r="G217" s="102">
        <v>100</v>
      </c>
      <c r="H217" s="90">
        <v>41.709960000000002</v>
      </c>
      <c r="I217" s="91">
        <v>1E-3</v>
      </c>
      <c r="J217" s="91">
        <f t="shared" si="4"/>
        <v>3.3198325440533815E-4</v>
      </c>
      <c r="K217" s="91">
        <f>H217/'סכום נכסי הקרן'!$C$42</f>
        <v>5.1347523852843504E-5</v>
      </c>
    </row>
    <row r="218" spans="2:11">
      <c r="B218" s="86" t="s">
        <v>2008</v>
      </c>
      <c r="C218" s="110">
        <v>608314</v>
      </c>
      <c r="D218" s="88" t="s">
        <v>129</v>
      </c>
      <c r="E218" s="101">
        <v>42555</v>
      </c>
      <c r="F218" s="90">
        <v>7648.48</v>
      </c>
      <c r="G218" s="102">
        <v>100</v>
      </c>
      <c r="H218" s="90">
        <v>27.649249999999999</v>
      </c>
      <c r="I218" s="91">
        <v>2.0000000000000001E-4</v>
      </c>
      <c r="J218" s="91">
        <f t="shared" si="4"/>
        <v>2.2006945096247503E-4</v>
      </c>
      <c r="K218" s="91">
        <f>H218/'סכום נכסי הקרן'!$C$42</f>
        <v>3.4037925806887207E-5</v>
      </c>
    </row>
    <row r="219" spans="2:11">
      <c r="B219" s="86" t="s">
        <v>2009</v>
      </c>
      <c r="C219" s="110">
        <v>608315</v>
      </c>
      <c r="D219" s="88" t="s">
        <v>129</v>
      </c>
      <c r="E219" s="101">
        <v>42555</v>
      </c>
      <c r="F219" s="90">
        <v>5903.77</v>
      </c>
      <c r="G219" s="102">
        <v>100</v>
      </c>
      <c r="H219" s="90">
        <v>21.34215</v>
      </c>
      <c r="I219" s="91">
        <v>0</v>
      </c>
      <c r="J219" s="91">
        <f t="shared" si="4"/>
        <v>1.6986917304660296E-4</v>
      </c>
      <c r="K219" s="91">
        <f>H219/'סכום נכסי הקרן'!$C$42</f>
        <v>2.6273498133202812E-5</v>
      </c>
    </row>
    <row r="220" spans="2:11">
      <c r="B220" s="86" t="s">
        <v>2010</v>
      </c>
      <c r="C220" s="110">
        <v>608316</v>
      </c>
      <c r="D220" s="88" t="s">
        <v>129</v>
      </c>
      <c r="E220" s="101">
        <v>42555</v>
      </c>
      <c r="F220" s="90">
        <v>22807.3</v>
      </c>
      <c r="G220" s="102">
        <v>100</v>
      </c>
      <c r="H220" s="90">
        <v>82.448369999999997</v>
      </c>
      <c r="I220" s="91">
        <v>0</v>
      </c>
      <c r="J220" s="91">
        <f t="shared" si="4"/>
        <v>6.562336236480555E-4</v>
      </c>
      <c r="K220" s="91">
        <f>H220/'סכום נכסי הקרן'!$C$42</f>
        <v>1.0149900995357143E-4</v>
      </c>
    </row>
    <row r="221" spans="2:11">
      <c r="B221" s="86" t="s">
        <v>2011</v>
      </c>
      <c r="C221" s="110">
        <v>608317</v>
      </c>
      <c r="D221" s="88" t="s">
        <v>129</v>
      </c>
      <c r="E221" s="101">
        <v>42555</v>
      </c>
      <c r="F221" s="90">
        <v>538.1</v>
      </c>
      <c r="G221" s="102">
        <v>100</v>
      </c>
      <c r="H221" s="90">
        <v>1.9452499999999999</v>
      </c>
      <c r="I221" s="91">
        <v>1E-4</v>
      </c>
      <c r="J221" s="91">
        <f t="shared" si="4"/>
        <v>1.548288288053942E-5</v>
      </c>
      <c r="K221" s="91">
        <f>H221/'סכום נכסי הקרן'!$C$42</f>
        <v>2.3947222863494429E-6</v>
      </c>
    </row>
    <row r="222" spans="2:11">
      <c r="B222" s="86" t="s">
        <v>2012</v>
      </c>
      <c r="C222" s="87">
        <v>8112</v>
      </c>
      <c r="D222" s="88" t="s">
        <v>129</v>
      </c>
      <c r="E222" s="101">
        <v>44440</v>
      </c>
      <c r="F222" s="90">
        <v>43022.96</v>
      </c>
      <c r="G222" s="102">
        <v>73.055599999999998</v>
      </c>
      <c r="H222" s="90">
        <v>113.62191</v>
      </c>
      <c r="I222" s="91">
        <v>2.6889349499999999E-5</v>
      </c>
      <c r="J222" s="91">
        <f t="shared" si="4"/>
        <v>9.0435405484806111E-4</v>
      </c>
      <c r="K222" s="91">
        <f>H222/'סכום נכסי הקרן'!$C$42</f>
        <v>1.3987555331941429E-4</v>
      </c>
    </row>
    <row r="223" spans="2:11">
      <c r="B223" s="86" t="s">
        <v>2013</v>
      </c>
      <c r="C223" s="87">
        <v>8317</v>
      </c>
      <c r="D223" s="88" t="s">
        <v>129</v>
      </c>
      <c r="E223" s="101">
        <v>44378</v>
      </c>
      <c r="F223" s="90">
        <v>41376.03</v>
      </c>
      <c r="G223" s="102">
        <v>103.96210000000001</v>
      </c>
      <c r="H223" s="90">
        <v>155.50064</v>
      </c>
      <c r="I223" s="91">
        <v>8.8980705161290317E-6</v>
      </c>
      <c r="J223" s="91">
        <f t="shared" si="4"/>
        <v>1.237680605047641E-3</v>
      </c>
      <c r="K223" s="91">
        <f>H223/'סכום נכסי הקרן'!$C$42</f>
        <v>1.9143084341323823E-4</v>
      </c>
    </row>
    <row r="224" spans="2:11">
      <c r="B224" s="86" t="s">
        <v>2014</v>
      </c>
      <c r="C224" s="87">
        <v>9377</v>
      </c>
      <c r="D224" s="88" t="s">
        <v>129</v>
      </c>
      <c r="E224" s="101">
        <v>44502</v>
      </c>
      <c r="F224" s="90">
        <v>124431.28</v>
      </c>
      <c r="G224" s="102">
        <v>100.6054</v>
      </c>
      <c r="H224" s="90">
        <v>452.54230000000001</v>
      </c>
      <c r="I224" s="91">
        <v>7.0911930630696354E-4</v>
      </c>
      <c r="J224" s="91">
        <f t="shared" si="4"/>
        <v>3.6019326201721809E-3</v>
      </c>
      <c r="K224" s="91">
        <f>H224/'סכום נכסי הקרן'!$C$42</f>
        <v>5.5710738019577725E-4</v>
      </c>
    </row>
    <row r="225" spans="2:11">
      <c r="B225" s="86" t="s">
        <v>2015</v>
      </c>
      <c r="C225" s="110">
        <v>84036</v>
      </c>
      <c r="D225" s="88" t="s">
        <v>129</v>
      </c>
      <c r="E225" s="101">
        <v>44314</v>
      </c>
      <c r="F225" s="90">
        <v>26044.400000000001</v>
      </c>
      <c r="G225" s="102">
        <v>100</v>
      </c>
      <c r="H225" s="90">
        <v>94.150490000000005</v>
      </c>
      <c r="I225" s="91">
        <v>4.0000000000000002E-4</v>
      </c>
      <c r="J225" s="91">
        <f t="shared" si="4"/>
        <v>7.4937463555604575E-4</v>
      </c>
      <c r="K225" s="91">
        <f>H225/'סכום נכסי הקרן'!$C$42</f>
        <v>1.1590503877327871E-4</v>
      </c>
    </row>
    <row r="226" spans="2:11">
      <c r="B226" s="86" t="s">
        <v>2016</v>
      </c>
      <c r="C226" s="87">
        <v>7043</v>
      </c>
      <c r="D226" s="88" t="s">
        <v>131</v>
      </c>
      <c r="E226" s="101">
        <v>43860</v>
      </c>
      <c r="F226" s="90">
        <v>511115.98</v>
      </c>
      <c r="G226" s="102">
        <v>93.8172</v>
      </c>
      <c r="H226" s="90">
        <v>1885.5477100000001</v>
      </c>
      <c r="I226" s="91">
        <v>1.6848112499999999E-4</v>
      </c>
      <c r="J226" s="91">
        <f t="shared" si="4"/>
        <v>1.500769276936091E-2</v>
      </c>
      <c r="K226" s="91">
        <f>H226/'סכום נכסי הקרן'!$C$42</f>
        <v>2.3212250986311047E-3</v>
      </c>
    </row>
    <row r="227" spans="2:11">
      <c r="B227" s="86" t="s">
        <v>2017</v>
      </c>
      <c r="C227" s="87">
        <v>5304</v>
      </c>
      <c r="D227" s="88" t="s">
        <v>131</v>
      </c>
      <c r="E227" s="101">
        <v>42928</v>
      </c>
      <c r="F227" s="90">
        <v>316130.65000000002</v>
      </c>
      <c r="G227" s="102">
        <v>56.3155</v>
      </c>
      <c r="H227" s="90">
        <v>700.05173000000002</v>
      </c>
      <c r="I227" s="91">
        <v>5.9218740000000006E-5</v>
      </c>
      <c r="J227" s="91">
        <f t="shared" si="4"/>
        <v>5.5719413679007866E-3</v>
      </c>
      <c r="K227" s="91">
        <f>H227/'סכום נכסי הקרן'!$C$42</f>
        <v>8.6180669807401776E-4</v>
      </c>
    </row>
    <row r="228" spans="2:11">
      <c r="B228" s="86" t="s">
        <v>2018</v>
      </c>
      <c r="C228" s="87">
        <v>5284</v>
      </c>
      <c r="D228" s="88" t="s">
        <v>131</v>
      </c>
      <c r="E228" s="101">
        <v>42531</v>
      </c>
      <c r="F228" s="90">
        <v>222371.24</v>
      </c>
      <c r="G228" s="102">
        <v>43.691699999999997</v>
      </c>
      <c r="H228" s="90">
        <v>382.04381999999998</v>
      </c>
      <c r="I228" s="91">
        <v>1.9910549999999999E-4</v>
      </c>
      <c r="J228" s="91">
        <f t="shared" si="4"/>
        <v>3.0408120911419529E-3</v>
      </c>
      <c r="K228" s="91">
        <f>H228/'סכום נכסי הקרן'!$C$42</f>
        <v>4.7031941915747335E-4</v>
      </c>
    </row>
    <row r="229" spans="2:11">
      <c r="B229" s="86" t="s">
        <v>2019</v>
      </c>
      <c r="C229" s="87">
        <v>7041</v>
      </c>
      <c r="D229" s="88" t="s">
        <v>129</v>
      </c>
      <c r="E229" s="101">
        <v>43516</v>
      </c>
      <c r="F229" s="90">
        <v>232968.15</v>
      </c>
      <c r="G229" s="102">
        <v>81.263800000000003</v>
      </c>
      <c r="H229" s="90">
        <v>684.38734999999997</v>
      </c>
      <c r="I229" s="91">
        <v>1.5184067599999999E-4</v>
      </c>
      <c r="J229" s="91">
        <f t="shared" si="4"/>
        <v>5.4472634288511707E-3</v>
      </c>
      <c r="K229" s="91">
        <f>H229/'סכום נכסי הקרן'!$C$42</f>
        <v>8.4252288371193236E-4</v>
      </c>
    </row>
    <row r="230" spans="2:11">
      <c r="B230" s="86" t="s">
        <v>2020</v>
      </c>
      <c r="C230" s="87">
        <v>7054</v>
      </c>
      <c r="D230" s="88" t="s">
        <v>129</v>
      </c>
      <c r="E230" s="101">
        <v>43973</v>
      </c>
      <c r="F230" s="90">
        <v>84429.91</v>
      </c>
      <c r="G230" s="102">
        <v>105.3861</v>
      </c>
      <c r="H230" s="90">
        <v>321.65325999999999</v>
      </c>
      <c r="I230" s="91">
        <v>2.6488689230769235E-4</v>
      </c>
      <c r="J230" s="91">
        <f t="shared" si="4"/>
        <v>2.560143813249554E-3</v>
      </c>
      <c r="K230" s="91">
        <f>H230/'סכום נכסי הקרן'!$C$42</f>
        <v>3.9597492877468287E-4</v>
      </c>
    </row>
    <row r="231" spans="2:11">
      <c r="B231" s="86" t="s">
        <v>2021</v>
      </c>
      <c r="C231" s="87">
        <v>7071</v>
      </c>
      <c r="D231" s="88" t="s">
        <v>129</v>
      </c>
      <c r="E231" s="101">
        <v>44055</v>
      </c>
      <c r="F231" s="90">
        <v>112849.64</v>
      </c>
      <c r="G231" s="126">
        <v>0</v>
      </c>
      <c r="H231" s="126">
        <v>0</v>
      </c>
      <c r="I231" s="91">
        <v>3.504015692307692E-4</v>
      </c>
      <c r="J231" s="91">
        <f t="shared" ref="J231" si="5">IFERROR(H231/$H$11,0)</f>
        <v>0</v>
      </c>
      <c r="K231" s="91">
        <f>H231/'סכום נכסי הקרן'!$C$42</f>
        <v>0</v>
      </c>
    </row>
    <row r="232" spans="2:11">
      <c r="B232" s="86" t="s">
        <v>2022</v>
      </c>
      <c r="C232" s="110">
        <v>83111</v>
      </c>
      <c r="D232" s="88" t="s">
        <v>129</v>
      </c>
      <c r="E232" s="101">
        <v>44256</v>
      </c>
      <c r="F232" s="90">
        <v>66240.929999999993</v>
      </c>
      <c r="G232" s="102">
        <v>100</v>
      </c>
      <c r="H232" s="90">
        <v>239.46095000000003</v>
      </c>
      <c r="I232" s="91">
        <v>1E-4</v>
      </c>
      <c r="J232" s="91">
        <f t="shared" si="4"/>
        <v>1.9059482551408336E-3</v>
      </c>
      <c r="K232" s="91">
        <f>H232/'סכום נכסי הקרן'!$C$42</f>
        <v>2.9479114441609549E-4</v>
      </c>
    </row>
    <row r="233" spans="2:11">
      <c r="B233" s="86" t="s">
        <v>2023</v>
      </c>
      <c r="C233" s="110">
        <v>62179</v>
      </c>
      <c r="D233" s="88" t="s">
        <v>129</v>
      </c>
      <c r="E233" s="101">
        <v>42549</v>
      </c>
      <c r="F233" s="90">
        <v>46076.49</v>
      </c>
      <c r="G233" s="102">
        <v>100</v>
      </c>
      <c r="H233" s="90">
        <v>166.56649999999999</v>
      </c>
      <c r="I233" s="91">
        <v>0</v>
      </c>
      <c r="J233" s="91">
        <f t="shared" si="4"/>
        <v>1.3257574148933912E-3</v>
      </c>
      <c r="K233" s="91">
        <f>H233/'סכום נכסי הקרן'!$C$42</f>
        <v>2.0505359707452742E-4</v>
      </c>
    </row>
    <row r="234" spans="2:11">
      <c r="B234" s="86" t="s">
        <v>2024</v>
      </c>
      <c r="C234" s="87">
        <v>6646</v>
      </c>
      <c r="D234" s="88" t="s">
        <v>131</v>
      </c>
      <c r="E234" s="101">
        <v>42947</v>
      </c>
      <c r="F234" s="90">
        <v>291937.07</v>
      </c>
      <c r="G234" s="102">
        <v>86.511499999999998</v>
      </c>
      <c r="H234" s="90">
        <v>993.11305000000004</v>
      </c>
      <c r="I234" s="91">
        <v>2.2779043280182233E-4</v>
      </c>
      <c r="J234" s="91">
        <f t="shared" si="4"/>
        <v>7.9045125512326384E-3</v>
      </c>
      <c r="K234" s="91">
        <f>H234/'סכום נכסי הקרן'!$C$42</f>
        <v>1.2225831917231558E-3</v>
      </c>
    </row>
    <row r="235" spans="2:11">
      <c r="B235" s="86" t="s">
        <v>2025</v>
      </c>
      <c r="C235" s="110">
        <v>621710</v>
      </c>
      <c r="D235" s="88" t="s">
        <v>129</v>
      </c>
      <c r="E235" s="101">
        <v>42549</v>
      </c>
      <c r="F235" s="90">
        <v>51787.12</v>
      </c>
      <c r="G235" s="102">
        <v>100</v>
      </c>
      <c r="H235" s="90">
        <v>187.21045999999998</v>
      </c>
      <c r="I235" s="91">
        <v>0</v>
      </c>
      <c r="J235" s="91">
        <f t="shared" si="4"/>
        <v>1.4900694646918955E-3</v>
      </c>
      <c r="K235" s="91">
        <f>H235/'סכום נכסי הקרן'!$C$42</f>
        <v>2.3046758041369024E-4</v>
      </c>
    </row>
    <row r="236" spans="2:11">
      <c r="B236" s="86" t="s">
        <v>2026</v>
      </c>
      <c r="C236" s="87">
        <v>5276</v>
      </c>
      <c r="D236" s="88" t="s">
        <v>129</v>
      </c>
      <c r="E236" s="101">
        <v>42423</v>
      </c>
      <c r="F236" s="90">
        <v>178411.41</v>
      </c>
      <c r="G236" s="102">
        <v>97.907300000000006</v>
      </c>
      <c r="H236" s="90">
        <v>631.46024999999997</v>
      </c>
      <c r="I236" s="91">
        <v>2.2666666666666668E-5</v>
      </c>
      <c r="J236" s="91">
        <f t="shared" si="4"/>
        <v>5.0259992774533569E-3</v>
      </c>
      <c r="K236" s="91">
        <f>H236/'סכום נכסי הקרן'!$C$42</f>
        <v>7.7736637122158639E-4</v>
      </c>
    </row>
    <row r="237" spans="2:11">
      <c r="B237" s="86" t="s">
        <v>2027</v>
      </c>
      <c r="C237" s="87">
        <v>6647</v>
      </c>
      <c r="D237" s="88" t="s">
        <v>129</v>
      </c>
      <c r="E237" s="101">
        <v>43454</v>
      </c>
      <c r="F237" s="90">
        <v>430647.64</v>
      </c>
      <c r="G237" s="102">
        <v>122.6987</v>
      </c>
      <c r="H237" s="90">
        <v>1910.1626000000001</v>
      </c>
      <c r="I237" s="91">
        <v>3.139891304347826E-5</v>
      </c>
      <c r="J237" s="91">
        <f t="shared" si="4"/>
        <v>1.5203610753675195E-2</v>
      </c>
      <c r="K237" s="91">
        <f>H237/'סכום נכסי הקרן'!$C$42</f>
        <v>2.3515275408154206E-3</v>
      </c>
    </row>
    <row r="238" spans="2:11">
      <c r="B238" s="86" t="s">
        <v>2028</v>
      </c>
      <c r="C238" s="87">
        <v>8000</v>
      </c>
      <c r="D238" s="88" t="s">
        <v>129</v>
      </c>
      <c r="E238" s="101">
        <v>44228</v>
      </c>
      <c r="F238" s="90">
        <v>237572.65</v>
      </c>
      <c r="G238" s="102">
        <v>96.393000000000001</v>
      </c>
      <c r="H238" s="90">
        <v>827.84729000000004</v>
      </c>
      <c r="I238" s="91">
        <v>1.546235878787879E-5</v>
      </c>
      <c r="J238" s="91">
        <f t="shared" si="4"/>
        <v>6.5891081527011718E-3</v>
      </c>
      <c r="K238" s="91">
        <f>H238/'סכום נכסי הקרן'!$C$42</f>
        <v>1.0191308855195941E-3</v>
      </c>
    </row>
    <row r="239" spans="2:11">
      <c r="B239" s="86" t="s">
        <v>2029</v>
      </c>
      <c r="C239" s="87">
        <v>8312</v>
      </c>
      <c r="D239" s="88" t="s">
        <v>131</v>
      </c>
      <c r="E239" s="101">
        <v>44377</v>
      </c>
      <c r="F239" s="90">
        <v>529509.27</v>
      </c>
      <c r="G239" s="102">
        <v>89.034099999999995</v>
      </c>
      <c r="H239" s="90">
        <v>1853.8113500000002</v>
      </c>
      <c r="I239" s="91">
        <v>4.8476542727272725E-4</v>
      </c>
      <c r="J239" s="91">
        <f t="shared" si="4"/>
        <v>1.4755092669150328E-2</v>
      </c>
      <c r="K239" s="91">
        <f>H239/'סכום נכסי הקרן'!$C$42</f>
        <v>2.2821556892597601E-3</v>
      </c>
    </row>
    <row r="240" spans="2:11">
      <c r="B240" s="86" t="s">
        <v>2030</v>
      </c>
      <c r="C240" s="87">
        <v>5337</v>
      </c>
      <c r="D240" s="88" t="s">
        <v>129</v>
      </c>
      <c r="E240" s="101">
        <v>42985</v>
      </c>
      <c r="F240" s="90">
        <v>208923.65</v>
      </c>
      <c r="G240" s="102">
        <v>105.8724</v>
      </c>
      <c r="H240" s="90">
        <v>799.61081999999999</v>
      </c>
      <c r="I240" s="91">
        <v>4.8739806666666666E-5</v>
      </c>
      <c r="J240" s="91">
        <f t="shared" si="4"/>
        <v>6.3643648251238086E-3</v>
      </c>
      <c r="K240" s="91">
        <f>H240/'סכום נכסי הקרן'!$C$42</f>
        <v>9.8437005580781544E-4</v>
      </c>
    </row>
    <row r="241" spans="2:11">
      <c r="B241" s="86" t="s">
        <v>2031</v>
      </c>
      <c r="C241" s="87">
        <v>7049</v>
      </c>
      <c r="D241" s="88" t="s">
        <v>131</v>
      </c>
      <c r="E241" s="101">
        <v>43922</v>
      </c>
      <c r="F241" s="90">
        <v>73587.58</v>
      </c>
      <c r="G241" s="102">
        <v>102.9158</v>
      </c>
      <c r="H241" s="90">
        <v>297.79828999999995</v>
      </c>
      <c r="I241" s="91">
        <v>2.2240416666666665E-4</v>
      </c>
      <c r="J241" s="91">
        <f t="shared" si="4"/>
        <v>2.3702742815036181E-3</v>
      </c>
      <c r="K241" s="91">
        <f>H241/'סכום נכסי הקרן'!$C$42</f>
        <v>3.6660799480773903E-4</v>
      </c>
    </row>
    <row r="242" spans="2:11">
      <c r="B242" s="86" t="s">
        <v>2032</v>
      </c>
      <c r="C242" s="110">
        <v>608318</v>
      </c>
      <c r="D242" s="88" t="s">
        <v>129</v>
      </c>
      <c r="E242" s="101">
        <v>42555</v>
      </c>
      <c r="F242" s="90">
        <v>8035.06</v>
      </c>
      <c r="G242" s="102">
        <v>100</v>
      </c>
      <c r="H242" s="90">
        <v>29.046749999999999</v>
      </c>
      <c r="I242" s="91">
        <v>0</v>
      </c>
      <c r="J242" s="91">
        <f t="shared" si="4"/>
        <v>2.3119261190608322E-4</v>
      </c>
      <c r="K242" s="91">
        <f>H242/'סכום נכסי הקרן'!$C$42</f>
        <v>3.5758334183791641E-5</v>
      </c>
    </row>
    <row r="243" spans="2:11">
      <c r="B243" s="86" t="s">
        <v>2033</v>
      </c>
      <c r="C243" s="87">
        <v>7005</v>
      </c>
      <c r="D243" s="88" t="s">
        <v>129</v>
      </c>
      <c r="E243" s="101">
        <v>43621</v>
      </c>
      <c r="F243" s="90">
        <v>102194.37</v>
      </c>
      <c r="G243" s="102">
        <v>87.2577</v>
      </c>
      <c r="H243" s="90">
        <v>322.35844000000003</v>
      </c>
      <c r="I243" s="91">
        <v>5.2273331764705883E-5</v>
      </c>
      <c r="J243" s="91">
        <f t="shared" si="4"/>
        <v>2.5657565722006911E-3</v>
      </c>
      <c r="K243" s="91">
        <f>H243/'סכום נכסי הקרן'!$C$42</f>
        <v>3.9684304868826107E-4</v>
      </c>
    </row>
    <row r="244" spans="2:11">
      <c r="B244" s="86" t="s">
        <v>2034</v>
      </c>
      <c r="C244" s="87">
        <v>5286</v>
      </c>
      <c r="D244" s="88" t="s">
        <v>129</v>
      </c>
      <c r="E244" s="101">
        <v>42705</v>
      </c>
      <c r="F244" s="90">
        <v>145038.89000000001</v>
      </c>
      <c r="G244" s="102">
        <v>107.5104</v>
      </c>
      <c r="H244" s="90">
        <v>563.69378000000006</v>
      </c>
      <c r="I244" s="91">
        <v>6.9066152380952385E-5</v>
      </c>
      <c r="J244" s="91">
        <f t="shared" si="4"/>
        <v>4.4866237122367586E-3</v>
      </c>
      <c r="K244" s="91">
        <f>H244/'סכום נכסי הקרן'!$C$42</f>
        <v>6.939416823763322E-4</v>
      </c>
    </row>
    <row r="245" spans="2:11">
      <c r="B245" s="86" t="s">
        <v>2035</v>
      </c>
      <c r="C245" s="110">
        <v>608320</v>
      </c>
      <c r="D245" s="88" t="s">
        <v>129</v>
      </c>
      <c r="E245" s="101">
        <v>42555</v>
      </c>
      <c r="F245" s="90">
        <v>13184.9</v>
      </c>
      <c r="G245" s="102">
        <v>100</v>
      </c>
      <c r="H245" s="90">
        <v>47.663400000000003</v>
      </c>
      <c r="I245" s="91">
        <v>0</v>
      </c>
      <c r="J245" s="91">
        <f t="shared" si="4"/>
        <v>3.7936863636463318E-4</v>
      </c>
      <c r="K245" s="91">
        <f>H245/'סכום נכסי הקרן'!$C$42</f>
        <v>5.8676574333986916E-5</v>
      </c>
    </row>
    <row r="246" spans="2:11">
      <c r="B246" s="86" t="s">
        <v>2036</v>
      </c>
      <c r="C246" s="87">
        <v>8273</v>
      </c>
      <c r="D246" s="88" t="s">
        <v>129</v>
      </c>
      <c r="E246" s="101">
        <v>43922</v>
      </c>
      <c r="F246" s="90">
        <v>549063.44999999995</v>
      </c>
      <c r="G246" s="102">
        <v>70.557599999999994</v>
      </c>
      <c r="H246" s="90">
        <v>1400.4726499999999</v>
      </c>
      <c r="I246" s="91">
        <v>1.6097161249999998E-4</v>
      </c>
      <c r="J246" s="91">
        <f t="shared" si="4"/>
        <v>1.1146821240122695E-2</v>
      </c>
      <c r="K246" s="91">
        <f>H246/'סכום נכסי הקרן'!$C$42</f>
        <v>1.7240678917249007E-3</v>
      </c>
    </row>
    <row r="247" spans="2:11">
      <c r="B247" s="86" t="s">
        <v>2037</v>
      </c>
      <c r="C247" s="87">
        <v>8321</v>
      </c>
      <c r="D247" s="88" t="s">
        <v>129</v>
      </c>
      <c r="E247" s="101">
        <v>44217</v>
      </c>
      <c r="F247" s="90">
        <v>279660.06</v>
      </c>
      <c r="G247" s="102">
        <v>91.584900000000005</v>
      </c>
      <c r="H247" s="90">
        <v>925.89690000000007</v>
      </c>
      <c r="I247" s="91">
        <v>7.8933796200000004E-4</v>
      </c>
      <c r="J247" s="91">
        <f t="shared" si="4"/>
        <v>7.3695171634260486E-3</v>
      </c>
      <c r="K247" s="91">
        <f>H247/'סכום נכסי הקרן'!$C$42</f>
        <v>1.1398359806152739E-3</v>
      </c>
    </row>
    <row r="248" spans="2:11">
      <c r="B248" s="86" t="s">
        <v>2038</v>
      </c>
      <c r="C248" s="87">
        <v>8509</v>
      </c>
      <c r="D248" s="88" t="s">
        <v>129</v>
      </c>
      <c r="E248" s="101">
        <v>44531</v>
      </c>
      <c r="F248" s="90">
        <v>345398.06</v>
      </c>
      <c r="G248" s="102">
        <v>74.951899999999995</v>
      </c>
      <c r="H248" s="90">
        <v>935.85991000000001</v>
      </c>
      <c r="I248" s="91">
        <v>1.877198857142857E-4</v>
      </c>
      <c r="J248" s="91">
        <f t="shared" si="4"/>
        <v>7.4488160283368013E-3</v>
      </c>
      <c r="K248" s="91">
        <f>H248/'סכום נכסי הקרן'!$C$42</f>
        <v>1.152101058156013E-3</v>
      </c>
    </row>
    <row r="249" spans="2:11">
      <c r="B249" s="86" t="s">
        <v>2039</v>
      </c>
      <c r="C249" s="87">
        <v>9409</v>
      </c>
      <c r="D249" s="88" t="s">
        <v>129</v>
      </c>
      <c r="E249" s="101">
        <v>44931</v>
      </c>
      <c r="F249" s="90">
        <v>77933.960000000006</v>
      </c>
      <c r="G249" s="102">
        <v>77.922300000000007</v>
      </c>
      <c r="H249" s="90">
        <v>219.53147000000001</v>
      </c>
      <c r="I249" s="91">
        <v>2.7165286529397172E-4</v>
      </c>
      <c r="J249" s="91">
        <f t="shared" si="4"/>
        <v>1.7473229860442891E-3</v>
      </c>
      <c r="K249" s="91">
        <f>H249/'סכום נכסי הקרן'!$C$42</f>
        <v>2.7025672986199931E-4</v>
      </c>
    </row>
    <row r="250" spans="2:11">
      <c r="B250" s="86" t="s">
        <v>2040</v>
      </c>
      <c r="C250" s="110">
        <v>608321</v>
      </c>
      <c r="D250" s="88" t="s">
        <v>129</v>
      </c>
      <c r="E250" s="101">
        <v>42555</v>
      </c>
      <c r="F250" s="90">
        <v>17447.810000000001</v>
      </c>
      <c r="G250" s="102">
        <v>100</v>
      </c>
      <c r="H250" s="90">
        <v>63.073819999999998</v>
      </c>
      <c r="I250" s="91">
        <v>0</v>
      </c>
      <c r="J250" s="91">
        <f t="shared" si="4"/>
        <v>5.0202522446380921E-4</v>
      </c>
      <c r="K250" s="91">
        <f>H250/'סכום נכסי הקרן'!$C$42</f>
        <v>7.7647748330134035E-5</v>
      </c>
    </row>
    <row r="251" spans="2:11">
      <c r="B251" s="86" t="s">
        <v>2041</v>
      </c>
      <c r="C251" s="87">
        <v>6658</v>
      </c>
      <c r="D251" s="88" t="s">
        <v>129</v>
      </c>
      <c r="E251" s="101">
        <v>43356</v>
      </c>
      <c r="F251" s="90">
        <v>251843.77</v>
      </c>
      <c r="G251" s="102">
        <v>54.564500000000002</v>
      </c>
      <c r="H251" s="90">
        <v>496.76350000000002</v>
      </c>
      <c r="I251" s="91">
        <v>3.2228363419517644E-4</v>
      </c>
      <c r="J251" s="91">
        <f t="shared" si="4"/>
        <v>3.95390365753854E-3</v>
      </c>
      <c r="K251" s="91">
        <f>H251/'סכום נכסי הקרן'!$C$42</f>
        <v>6.115463948052701E-4</v>
      </c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109" t="s">
        <v>109</v>
      </c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109" t="s">
        <v>199</v>
      </c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109" t="s">
        <v>207</v>
      </c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50.425781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143</v>
      </c>
      <c r="C1" s="46" t="s" vm="1">
        <v>225</v>
      </c>
    </row>
    <row r="2" spans="2:12">
      <c r="B2" s="46" t="s">
        <v>142</v>
      </c>
      <c r="C2" s="46" t="s">
        <v>226</v>
      </c>
    </row>
    <row r="3" spans="2:12">
      <c r="B3" s="46" t="s">
        <v>144</v>
      </c>
      <c r="C3" s="46" t="s">
        <v>227</v>
      </c>
    </row>
    <row r="4" spans="2:12">
      <c r="B4" s="46" t="s">
        <v>145</v>
      </c>
      <c r="C4" s="46">
        <v>2145</v>
      </c>
    </row>
    <row r="6" spans="2:12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2" ht="26.25" customHeight="1">
      <c r="B7" s="142" t="s">
        <v>96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12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59</v>
      </c>
      <c r="K8" s="29" t="s">
        <v>146</v>
      </c>
      <c r="L8" s="30" t="s">
        <v>148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49</v>
      </c>
      <c r="C11" s="87"/>
      <c r="D11" s="88"/>
      <c r="E11" s="88"/>
      <c r="F11" s="101"/>
      <c r="G11" s="90"/>
      <c r="H11" s="102"/>
      <c r="I11" s="90">
        <v>1.428258327</v>
      </c>
      <c r="J11" s="91"/>
      <c r="K11" s="91">
        <f>IFERROR(I11/$I$11,0)</f>
        <v>1</v>
      </c>
      <c r="L11" s="91">
        <f>I11/'סכום נכסי הקרן'!$C$42</f>
        <v>1.7582737675522788E-6</v>
      </c>
    </row>
    <row r="12" spans="2:12" ht="21" customHeight="1">
      <c r="B12" s="113" t="s">
        <v>2042</v>
      </c>
      <c r="C12" s="87"/>
      <c r="D12" s="88"/>
      <c r="E12" s="88"/>
      <c r="F12" s="101"/>
      <c r="G12" s="90"/>
      <c r="H12" s="102"/>
      <c r="I12" s="90">
        <v>0.78276832699999999</v>
      </c>
      <c r="J12" s="91"/>
      <c r="K12" s="91">
        <f t="shared" ref="K12:K17" si="0">IFERROR(I12/$I$11,0)</f>
        <v>0.54805794736318736</v>
      </c>
      <c r="L12" s="91">
        <f>I12/'סכום נכסי הקרן'!$C$42</f>
        <v>9.6363591194724002E-7</v>
      </c>
    </row>
    <row r="13" spans="2:12">
      <c r="B13" s="92" t="s">
        <v>2043</v>
      </c>
      <c r="C13" s="87">
        <v>8944</v>
      </c>
      <c r="D13" s="88" t="s">
        <v>507</v>
      </c>
      <c r="E13" s="88" t="s">
        <v>130</v>
      </c>
      <c r="F13" s="101">
        <v>44607</v>
      </c>
      <c r="G13" s="90">
        <v>4602.0027</v>
      </c>
      <c r="H13" s="102">
        <v>17.0045</v>
      </c>
      <c r="I13" s="90">
        <v>0.78254754900000001</v>
      </c>
      <c r="J13" s="91">
        <v>2.7627477696873233E-5</v>
      </c>
      <c r="K13" s="91">
        <f t="shared" si="0"/>
        <v>0.547903368884052</v>
      </c>
      <c r="L13" s="91">
        <f>I13/'סכום נכסי הקרן'!$C$42</f>
        <v>9.6336412066234825E-7</v>
      </c>
    </row>
    <row r="14" spans="2:12">
      <c r="B14" s="92" t="s">
        <v>2044</v>
      </c>
      <c r="C14" s="87" t="s">
        <v>2045</v>
      </c>
      <c r="D14" s="88" t="s">
        <v>1112</v>
      </c>
      <c r="E14" s="88" t="s">
        <v>130</v>
      </c>
      <c r="F14" s="101">
        <v>44628</v>
      </c>
      <c r="G14" s="90">
        <v>8164.8434999999999</v>
      </c>
      <c r="H14" s="102">
        <v>1E-4</v>
      </c>
      <c r="I14" s="90">
        <v>8.1650000000000006E-6</v>
      </c>
      <c r="J14" s="91">
        <v>8.9767409777323845E-5</v>
      </c>
      <c r="K14" s="91">
        <f t="shared" si="0"/>
        <v>5.7167529470318295E-6</v>
      </c>
      <c r="L14" s="91">
        <f>I14/'סכום נכסי הקרן'!$C$42</f>
        <v>1.0051616742343249E-11</v>
      </c>
    </row>
    <row r="15" spans="2:12">
      <c r="B15" s="92" t="s">
        <v>2046</v>
      </c>
      <c r="C15" s="87">
        <v>8731</v>
      </c>
      <c r="D15" s="88" t="s">
        <v>152</v>
      </c>
      <c r="E15" s="88" t="s">
        <v>130</v>
      </c>
      <c r="F15" s="101">
        <v>44537</v>
      </c>
      <c r="G15" s="90">
        <v>979.78122000000008</v>
      </c>
      <c r="H15" s="102">
        <v>2.1700000000000001E-2</v>
      </c>
      <c r="I15" s="90">
        <v>2.1261300000000001E-4</v>
      </c>
      <c r="J15" s="91">
        <v>1.4973703362163639E-4</v>
      </c>
      <c r="K15" s="91">
        <f t="shared" si="0"/>
        <v>1.4886172618827658E-4</v>
      </c>
      <c r="L15" s="91">
        <f>I15/'סכום נכסי הקרן'!$C$42</f>
        <v>2.6173966814939684E-10</v>
      </c>
    </row>
    <row r="16" spans="2:12">
      <c r="B16" s="113" t="s">
        <v>196</v>
      </c>
      <c r="C16" s="87"/>
      <c r="D16" s="88"/>
      <c r="E16" s="88"/>
      <c r="F16" s="101"/>
      <c r="G16" s="90"/>
      <c r="H16" s="102"/>
      <c r="I16" s="90">
        <v>0.64549000000000001</v>
      </c>
      <c r="J16" s="91"/>
      <c r="K16" s="91">
        <f t="shared" si="0"/>
        <v>0.4519420526368127</v>
      </c>
      <c r="L16" s="91">
        <f>I16/'סכום נכסי הקרן'!$C$42</f>
        <v>7.94637855605039E-7</v>
      </c>
    </row>
    <row r="17" spans="2:12">
      <c r="B17" s="92" t="s">
        <v>2047</v>
      </c>
      <c r="C17" s="87">
        <v>9122</v>
      </c>
      <c r="D17" s="88" t="s">
        <v>1200</v>
      </c>
      <c r="E17" s="88" t="s">
        <v>129</v>
      </c>
      <c r="F17" s="101">
        <v>44742</v>
      </c>
      <c r="G17" s="90">
        <v>1072.4100000000001</v>
      </c>
      <c r="H17" s="102">
        <v>16.649999999999999</v>
      </c>
      <c r="I17" s="90">
        <v>0.64549000000000001</v>
      </c>
      <c r="J17" s="91">
        <v>1.2892097206083542E-4</v>
      </c>
      <c r="K17" s="91">
        <f t="shared" si="0"/>
        <v>0.4519420526368127</v>
      </c>
      <c r="L17" s="91">
        <f>I17/'סכום נכסי הקרן'!$C$42</f>
        <v>7.94637855605039E-7</v>
      </c>
    </row>
    <row r="18" spans="2:12">
      <c r="B18" s="87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143</v>
      </c>
      <c r="C1" s="46" t="s" vm="1">
        <v>225</v>
      </c>
    </row>
    <row r="2" spans="2:12">
      <c r="B2" s="46" t="s">
        <v>142</v>
      </c>
      <c r="C2" s="46" t="s">
        <v>226</v>
      </c>
    </row>
    <row r="3" spans="2:12">
      <c r="B3" s="46" t="s">
        <v>144</v>
      </c>
      <c r="C3" s="46" t="s">
        <v>227</v>
      </c>
    </row>
    <row r="4" spans="2:12">
      <c r="B4" s="46" t="s">
        <v>145</v>
      </c>
      <c r="C4" s="46">
        <v>2145</v>
      </c>
    </row>
    <row r="6" spans="2:12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2" ht="26.25" customHeight="1">
      <c r="B7" s="142" t="s">
        <v>97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12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59</v>
      </c>
      <c r="K8" s="29" t="s">
        <v>146</v>
      </c>
      <c r="L8" s="30" t="s">
        <v>148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51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19.5" customHeight="1">
      <c r="B12" s="109" t="s">
        <v>216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199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zoomScale="85" zoomScaleNormal="85" workbookViewId="0">
      <selection activeCell="P18" sqref="P1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0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143</v>
      </c>
      <c r="C1" s="46" t="s" vm="1">
        <v>225</v>
      </c>
    </row>
    <row r="2" spans="2:12">
      <c r="B2" s="46" t="s">
        <v>142</v>
      </c>
      <c r="C2" s="46" t="s">
        <v>226</v>
      </c>
    </row>
    <row r="3" spans="2:12">
      <c r="B3" s="46" t="s">
        <v>144</v>
      </c>
      <c r="C3" s="46" t="s">
        <v>227</v>
      </c>
    </row>
    <row r="4" spans="2:12">
      <c r="B4" s="46" t="s">
        <v>145</v>
      </c>
      <c r="C4" s="46">
        <v>2145</v>
      </c>
    </row>
    <row r="6" spans="2:12" ht="26.25" customHeight="1">
      <c r="B6" s="142" t="s">
        <v>169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2" s="3" customFormat="1" ht="63">
      <c r="B7" s="66" t="s">
        <v>112</v>
      </c>
      <c r="C7" s="49" t="s">
        <v>46</v>
      </c>
      <c r="D7" s="49" t="s">
        <v>114</v>
      </c>
      <c r="E7" s="49" t="s">
        <v>14</v>
      </c>
      <c r="F7" s="49" t="s">
        <v>67</v>
      </c>
      <c r="G7" s="49" t="s">
        <v>100</v>
      </c>
      <c r="H7" s="49" t="s">
        <v>16</v>
      </c>
      <c r="I7" s="49" t="s">
        <v>18</v>
      </c>
      <c r="J7" s="49" t="s">
        <v>62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J11+J60</f>
        <v>124108.670002343</v>
      </c>
      <c r="K10" s="78">
        <f>IFERROR(J10/$J$10,0)</f>
        <v>1</v>
      </c>
      <c r="L10" s="78">
        <f>J10/'סכום נכסי הקרן'!$C$42</f>
        <v>0.15278539929767351</v>
      </c>
    </row>
    <row r="11" spans="2:12">
      <c r="B11" s="79" t="s">
        <v>195</v>
      </c>
      <c r="C11" s="80"/>
      <c r="D11" s="80"/>
      <c r="E11" s="80"/>
      <c r="F11" s="80"/>
      <c r="G11" s="81"/>
      <c r="H11" s="82"/>
      <c r="I11" s="82"/>
      <c r="J11" s="83">
        <f>J12+J22</f>
        <v>120294.591987812</v>
      </c>
      <c r="K11" s="84">
        <f t="shared" ref="K11:K61" si="0">IFERROR(J11/$J$10,0)</f>
        <v>0.96926823875834789</v>
      </c>
      <c r="L11" s="84">
        <f>J11/'סכום נכסי הקרן'!$C$42</f>
        <v>0.14809003488524691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SUM(J13:J20)</f>
        <v>70006.335844574001</v>
      </c>
      <c r="K12" s="84">
        <f t="shared" si="0"/>
        <v>0.56407288744011497</v>
      </c>
      <c r="L12" s="84">
        <f>J12/'סכום נכסי הקרן'!$C$42</f>
        <v>8.6182101340529615E-2</v>
      </c>
    </row>
    <row r="13" spans="2:12">
      <c r="B13" s="86" t="s">
        <v>2725</v>
      </c>
      <c r="C13" s="87" t="s">
        <v>2726</v>
      </c>
      <c r="D13" s="87">
        <v>11</v>
      </c>
      <c r="E13" s="87" t="s">
        <v>313</v>
      </c>
      <c r="F13" s="87" t="s">
        <v>314</v>
      </c>
      <c r="G13" s="88" t="s">
        <v>130</v>
      </c>
      <c r="H13" s="89">
        <v>0</v>
      </c>
      <c r="I13" s="89">
        <v>0</v>
      </c>
      <c r="J13" s="90">
        <v>41211.004159999997</v>
      </c>
      <c r="K13" s="91">
        <f t="shared" si="0"/>
        <v>0.33205580366965493</v>
      </c>
      <c r="L13" s="91">
        <f>J13/'סכום נכסי הקרן'!$C$42</f>
        <v>5.0733278552778101E-2</v>
      </c>
    </row>
    <row r="14" spans="2:12">
      <c r="B14" s="86" t="s">
        <v>2725</v>
      </c>
      <c r="C14" s="87" t="s">
        <v>2727</v>
      </c>
      <c r="D14" s="87">
        <v>11</v>
      </c>
      <c r="E14" s="87" t="s">
        <v>313</v>
      </c>
      <c r="F14" s="87" t="s">
        <v>314</v>
      </c>
      <c r="G14" s="88" t="s">
        <v>130</v>
      </c>
      <c r="H14" s="89">
        <v>0</v>
      </c>
      <c r="I14" s="89">
        <v>0</v>
      </c>
      <c r="J14" s="90">
        <v>5122.381970118</v>
      </c>
      <c r="K14" s="91">
        <f t="shared" si="0"/>
        <v>4.127336124076824E-2</v>
      </c>
      <c r="L14" s="91">
        <f>J14/'סכום נכסי הקרן'!$C$42</f>
        <v>6.3059669775278968E-3</v>
      </c>
    </row>
    <row r="15" spans="2:12">
      <c r="B15" s="86" t="s">
        <v>2728</v>
      </c>
      <c r="C15" s="87" t="s">
        <v>2729</v>
      </c>
      <c r="D15" s="87">
        <v>12</v>
      </c>
      <c r="E15" s="87" t="s">
        <v>313</v>
      </c>
      <c r="F15" s="87" t="s">
        <v>314</v>
      </c>
      <c r="G15" s="88" t="s">
        <v>130</v>
      </c>
      <c r="H15" s="89">
        <v>0</v>
      </c>
      <c r="I15" s="89">
        <v>0</v>
      </c>
      <c r="J15" s="90">
        <v>5892.3703709770007</v>
      </c>
      <c r="K15" s="91">
        <f t="shared" si="0"/>
        <v>4.7477507984460397E-2</v>
      </c>
      <c r="L15" s="91">
        <f>J15/'סכום נכסי הקרן'!$C$42</f>
        <v>7.253870015064264E-3</v>
      </c>
    </row>
    <row r="16" spans="2:12">
      <c r="B16" s="86" t="s">
        <v>2730</v>
      </c>
      <c r="C16" s="87" t="s">
        <v>2731</v>
      </c>
      <c r="D16" s="87">
        <v>10</v>
      </c>
      <c r="E16" s="87" t="s">
        <v>313</v>
      </c>
      <c r="F16" s="87" t="s">
        <v>314</v>
      </c>
      <c r="G16" s="88" t="s">
        <v>130</v>
      </c>
      <c r="H16" s="89">
        <v>0</v>
      </c>
      <c r="I16" s="89">
        <v>0</v>
      </c>
      <c r="J16" s="90">
        <v>1229.200407947</v>
      </c>
      <c r="K16" s="91">
        <f t="shared" si="0"/>
        <v>9.9042267387427028E-3</v>
      </c>
      <c r="L16" s="91">
        <f>J16/'סכום נכסי הקרן'!$C$42</f>
        <v>1.5132212370134986E-3</v>
      </c>
    </row>
    <row r="17" spans="2:12">
      <c r="B17" s="86" t="s">
        <v>2730</v>
      </c>
      <c r="C17" s="87" t="s">
        <v>2732</v>
      </c>
      <c r="D17" s="87">
        <v>10</v>
      </c>
      <c r="E17" s="87" t="s">
        <v>313</v>
      </c>
      <c r="F17" s="87" t="s">
        <v>314</v>
      </c>
      <c r="G17" s="88" t="s">
        <v>130</v>
      </c>
      <c r="H17" s="89">
        <v>0</v>
      </c>
      <c r="I17" s="89">
        <v>0</v>
      </c>
      <c r="J17" s="90">
        <v>6986.9977399999998</v>
      </c>
      <c r="K17" s="91">
        <f t="shared" si="0"/>
        <v>5.6297418543507838E-2</v>
      </c>
      <c r="L17" s="91">
        <f>J17/'סכום נכסי הקרן'!$C$42</f>
        <v>8.6014235715980939E-3</v>
      </c>
    </row>
    <row r="18" spans="2:12">
      <c r="B18" s="86" t="s">
        <v>2730</v>
      </c>
      <c r="C18" s="87" t="s">
        <v>2733</v>
      </c>
      <c r="D18" s="87">
        <v>10</v>
      </c>
      <c r="E18" s="87" t="s">
        <v>313</v>
      </c>
      <c r="F18" s="87" t="s">
        <v>314</v>
      </c>
      <c r="G18" s="88" t="s">
        <v>130</v>
      </c>
      <c r="H18" s="89">
        <v>0</v>
      </c>
      <c r="I18" s="89">
        <v>0</v>
      </c>
      <c r="J18" s="90">
        <v>5655.1604825059985</v>
      </c>
      <c r="K18" s="91">
        <f t="shared" si="0"/>
        <v>4.5566200027759837E-2</v>
      </c>
      <c r="L18" s="91">
        <f>J18/'סכום נכסי הקרן'!$C$42</f>
        <v>6.9618500657189488E-3</v>
      </c>
    </row>
    <row r="19" spans="2:12">
      <c r="B19" s="86" t="s">
        <v>2734</v>
      </c>
      <c r="C19" s="87" t="s">
        <v>2735</v>
      </c>
      <c r="D19" s="87">
        <v>20</v>
      </c>
      <c r="E19" s="87" t="s">
        <v>313</v>
      </c>
      <c r="F19" s="87" t="s">
        <v>314</v>
      </c>
      <c r="G19" s="88" t="s">
        <v>130</v>
      </c>
      <c r="H19" s="89">
        <v>0</v>
      </c>
      <c r="I19" s="89">
        <v>0</v>
      </c>
      <c r="J19" s="90">
        <v>3903.7228430259997</v>
      </c>
      <c r="K19" s="91">
        <f t="shared" si="0"/>
        <v>3.1454070396148011E-2</v>
      </c>
      <c r="L19" s="91">
        <f>J19/'סכום נכסי הקרן'!$C$42</f>
        <v>4.8057227050126048E-3</v>
      </c>
    </row>
    <row r="20" spans="2:12">
      <c r="B20" s="86" t="s">
        <v>2736</v>
      </c>
      <c r="C20" s="87" t="s">
        <v>2737</v>
      </c>
      <c r="D20" s="87">
        <v>26</v>
      </c>
      <c r="E20" s="87" t="s">
        <v>313</v>
      </c>
      <c r="F20" s="87" t="s">
        <v>314</v>
      </c>
      <c r="G20" s="88" t="s">
        <v>130</v>
      </c>
      <c r="H20" s="89">
        <v>0</v>
      </c>
      <c r="I20" s="89">
        <v>0</v>
      </c>
      <c r="J20" s="90">
        <v>5.4978699999999998</v>
      </c>
      <c r="K20" s="91">
        <f t="shared" si="0"/>
        <v>4.4298839073017279E-5</v>
      </c>
      <c r="L20" s="91">
        <f>J20/'סכום נכסי הקרן'!$C$42</f>
        <v>6.7682158161943259E-6</v>
      </c>
    </row>
    <row r="21" spans="2:12">
      <c r="B21" s="92"/>
      <c r="C21" s="87"/>
      <c r="D21" s="87"/>
      <c r="E21" s="87"/>
      <c r="F21" s="87"/>
      <c r="G21" s="87"/>
      <c r="H21" s="87"/>
      <c r="I21" s="87"/>
      <c r="J21" s="87"/>
      <c r="K21" s="91"/>
      <c r="L21" s="87"/>
    </row>
    <row r="22" spans="2:12">
      <c r="B22" s="85" t="s">
        <v>44</v>
      </c>
      <c r="C22" s="80"/>
      <c r="D22" s="80"/>
      <c r="E22" s="80"/>
      <c r="F22" s="80"/>
      <c r="G22" s="81"/>
      <c r="H22" s="82"/>
      <c r="I22" s="82"/>
      <c r="J22" s="83">
        <f>SUM(J23:J58)</f>
        <v>50288.256143238003</v>
      </c>
      <c r="K22" s="84">
        <f t="shared" si="0"/>
        <v>0.40519535131823287</v>
      </c>
      <c r="L22" s="84">
        <f>J22/'סכום נכסי הקרן'!$C$42</f>
        <v>6.1907933544717304E-2</v>
      </c>
    </row>
    <row r="23" spans="2:12">
      <c r="B23" s="86" t="s">
        <v>2725</v>
      </c>
      <c r="C23" s="87" t="s">
        <v>2738</v>
      </c>
      <c r="D23" s="87">
        <v>11</v>
      </c>
      <c r="E23" s="87" t="s">
        <v>313</v>
      </c>
      <c r="F23" s="87" t="s">
        <v>314</v>
      </c>
      <c r="G23" s="88" t="s">
        <v>131</v>
      </c>
      <c r="H23" s="89">
        <v>0</v>
      </c>
      <c r="I23" s="89">
        <v>0</v>
      </c>
      <c r="J23" s="90">
        <v>16.177172826</v>
      </c>
      <c r="K23" s="91">
        <f t="shared" si="0"/>
        <v>1.3034683898952907E-4</v>
      </c>
      <c r="L23" s="91">
        <f>J23/'סכום נכסי הקרן'!$C$42</f>
        <v>1.9915093842204754E-5</v>
      </c>
    </row>
    <row r="24" spans="2:12">
      <c r="B24" s="86" t="s">
        <v>2725</v>
      </c>
      <c r="C24" s="87" t="s">
        <v>2739</v>
      </c>
      <c r="D24" s="87">
        <v>11</v>
      </c>
      <c r="E24" s="87" t="s">
        <v>313</v>
      </c>
      <c r="F24" s="87" t="s">
        <v>314</v>
      </c>
      <c r="G24" s="88" t="s">
        <v>133</v>
      </c>
      <c r="H24" s="89">
        <v>0</v>
      </c>
      <c r="I24" s="89">
        <v>0</v>
      </c>
      <c r="J24" s="90">
        <v>1.0258000000000001E-4</v>
      </c>
      <c r="K24" s="91">
        <f t="shared" si="0"/>
        <v>8.2653371434939592E-10</v>
      </c>
      <c r="L24" s="91">
        <f>J24/'סכום נכסי הקרן'!$C$42</f>
        <v>1.2628228357986166E-10</v>
      </c>
    </row>
    <row r="25" spans="2:12">
      <c r="B25" s="86" t="s">
        <v>2725</v>
      </c>
      <c r="C25" s="87" t="s">
        <v>2740</v>
      </c>
      <c r="D25" s="87">
        <v>11</v>
      </c>
      <c r="E25" s="87" t="s">
        <v>313</v>
      </c>
      <c r="F25" s="87" t="s">
        <v>314</v>
      </c>
      <c r="G25" s="88" t="s">
        <v>132</v>
      </c>
      <c r="H25" s="89">
        <v>0</v>
      </c>
      <c r="I25" s="89">
        <v>0</v>
      </c>
      <c r="J25" s="90">
        <v>3.0054420000000001E-3</v>
      </c>
      <c r="K25" s="91">
        <f t="shared" si="0"/>
        <v>2.4216213097306267E-8</v>
      </c>
      <c r="L25" s="91">
        <f>J25/'סכום נכסי הקרן'!$C$42</f>
        <v>3.699883787549489E-9</v>
      </c>
    </row>
    <row r="26" spans="2:12">
      <c r="B26" s="86" t="s">
        <v>2725</v>
      </c>
      <c r="C26" s="87" t="s">
        <v>2741</v>
      </c>
      <c r="D26" s="87">
        <v>11</v>
      </c>
      <c r="E26" s="87" t="s">
        <v>313</v>
      </c>
      <c r="F26" s="87" t="s">
        <v>314</v>
      </c>
      <c r="G26" s="88" t="s">
        <v>129</v>
      </c>
      <c r="H26" s="89">
        <v>0</v>
      </c>
      <c r="I26" s="89">
        <v>0</v>
      </c>
      <c r="J26" s="90">
        <v>2158.1413731780003</v>
      </c>
      <c r="K26" s="91">
        <f t="shared" si="0"/>
        <v>1.7389126586702264E-2</v>
      </c>
      <c r="L26" s="91">
        <f>J26/'סכום נכסי הקרן'!$C$42</f>
        <v>2.6568046489870954E-3</v>
      </c>
    </row>
    <row r="27" spans="2:12">
      <c r="B27" s="86" t="s">
        <v>2728</v>
      </c>
      <c r="C27" s="87" t="s">
        <v>2742</v>
      </c>
      <c r="D27" s="87">
        <v>12</v>
      </c>
      <c r="E27" s="87" t="s">
        <v>313</v>
      </c>
      <c r="F27" s="87" t="s">
        <v>314</v>
      </c>
      <c r="G27" s="88" t="s">
        <v>131</v>
      </c>
      <c r="H27" s="89">
        <v>0</v>
      </c>
      <c r="I27" s="89">
        <v>0</v>
      </c>
      <c r="J27" s="90">
        <v>566.64898938300007</v>
      </c>
      <c r="K27" s="91">
        <f t="shared" si="0"/>
        <v>4.5657486247520215E-3</v>
      </c>
      <c r="L27" s="91">
        <f>J27/'סכום נכסי הקרן'!$C$42</f>
        <v>6.9757972672554133E-4</v>
      </c>
    </row>
    <row r="28" spans="2:12">
      <c r="B28" s="86" t="s">
        <v>2728</v>
      </c>
      <c r="C28" s="87" t="s">
        <v>2743</v>
      </c>
      <c r="D28" s="87">
        <v>12</v>
      </c>
      <c r="E28" s="87" t="s">
        <v>313</v>
      </c>
      <c r="F28" s="87" t="s">
        <v>314</v>
      </c>
      <c r="G28" s="88" t="s">
        <v>133</v>
      </c>
      <c r="H28" s="89">
        <v>0</v>
      </c>
      <c r="I28" s="89">
        <v>0</v>
      </c>
      <c r="J28" s="90">
        <v>13.748620000000001</v>
      </c>
      <c r="K28" s="91">
        <f t="shared" si="0"/>
        <v>1.1077888434176634E-4</v>
      </c>
      <c r="L28" s="91">
        <f>J28/'סכום נכסי הקרן'!$C$42</f>
        <v>1.6925396077907561E-5</v>
      </c>
    </row>
    <row r="29" spans="2:12">
      <c r="B29" s="86" t="s">
        <v>2728</v>
      </c>
      <c r="C29" s="87" t="s">
        <v>2744</v>
      </c>
      <c r="D29" s="87">
        <v>12</v>
      </c>
      <c r="E29" s="87" t="s">
        <v>313</v>
      </c>
      <c r="F29" s="87" t="s">
        <v>314</v>
      </c>
      <c r="G29" s="88" t="s">
        <v>129</v>
      </c>
      <c r="H29" s="89">
        <v>0</v>
      </c>
      <c r="I29" s="89">
        <v>0</v>
      </c>
      <c r="J29" s="90">
        <v>6129.313762099001</v>
      </c>
      <c r="K29" s="91">
        <f t="shared" si="0"/>
        <v>4.938666865081455E-2</v>
      </c>
      <c r="L29" s="91">
        <f>J29/'סכום נכסי הקרן'!$C$42</f>
        <v>7.545561889796595E-3</v>
      </c>
    </row>
    <row r="30" spans="2:12">
      <c r="B30" s="86" t="s">
        <v>2728</v>
      </c>
      <c r="C30" s="87" t="s">
        <v>2745</v>
      </c>
      <c r="D30" s="87">
        <v>12</v>
      </c>
      <c r="E30" s="87" t="s">
        <v>313</v>
      </c>
      <c r="F30" s="87" t="s">
        <v>314</v>
      </c>
      <c r="G30" s="88" t="s">
        <v>132</v>
      </c>
      <c r="H30" s="89">
        <v>0</v>
      </c>
      <c r="I30" s="89">
        <v>0</v>
      </c>
      <c r="J30" s="90">
        <v>368.56455690999996</v>
      </c>
      <c r="K30" s="91">
        <f t="shared" si="0"/>
        <v>2.9696922616529687E-3</v>
      </c>
      <c r="L30" s="91">
        <f>J30/'סכום נכסי הקרן'!$C$42</f>
        <v>4.5372561798785992E-4</v>
      </c>
    </row>
    <row r="31" spans="2:12">
      <c r="B31" s="86" t="s">
        <v>2728</v>
      </c>
      <c r="C31" s="87" t="s">
        <v>2746</v>
      </c>
      <c r="D31" s="87">
        <v>12</v>
      </c>
      <c r="E31" s="87" t="s">
        <v>313</v>
      </c>
      <c r="F31" s="87" t="s">
        <v>314</v>
      </c>
      <c r="G31" s="88" t="s">
        <v>138</v>
      </c>
      <c r="H31" s="89">
        <v>0</v>
      </c>
      <c r="I31" s="89">
        <v>0</v>
      </c>
      <c r="J31" s="90">
        <v>0.862213538</v>
      </c>
      <c r="K31" s="91">
        <f t="shared" si="0"/>
        <v>6.9472466184975036E-6</v>
      </c>
      <c r="L31" s="91">
        <f>J31/'סכום נכסי הקרן'!$C$42</f>
        <v>1.061437848626553E-6</v>
      </c>
    </row>
    <row r="32" spans="2:12">
      <c r="B32" s="86" t="s">
        <v>2728</v>
      </c>
      <c r="C32" s="87" t="s">
        <v>2747</v>
      </c>
      <c r="D32" s="87">
        <v>12</v>
      </c>
      <c r="E32" s="87" t="s">
        <v>313</v>
      </c>
      <c r="F32" s="87" t="s">
        <v>314</v>
      </c>
      <c r="G32" s="88" t="s">
        <v>136</v>
      </c>
      <c r="H32" s="89">
        <v>0</v>
      </c>
      <c r="I32" s="89">
        <v>0</v>
      </c>
      <c r="J32" s="90">
        <v>-21.043659999999999</v>
      </c>
      <c r="K32" s="91">
        <f t="shared" si="0"/>
        <v>-1.6955833947461304E-4</v>
      </c>
      <c r="L32" s="91">
        <f>J32/'סכום נכסי הקרן'!$C$42</f>
        <v>-2.590603860087923E-5</v>
      </c>
    </row>
    <row r="33" spans="2:12">
      <c r="B33" s="86" t="s">
        <v>2730</v>
      </c>
      <c r="C33" s="87" t="s">
        <v>2748</v>
      </c>
      <c r="D33" s="87">
        <v>10</v>
      </c>
      <c r="E33" s="87" t="s">
        <v>313</v>
      </c>
      <c r="F33" s="87" t="s">
        <v>314</v>
      </c>
      <c r="G33" s="88" t="s">
        <v>134</v>
      </c>
      <c r="H33" s="89">
        <v>0</v>
      </c>
      <c r="I33" s="89">
        <v>0</v>
      </c>
      <c r="J33" s="90">
        <v>1.1277630000000002E-3</v>
      </c>
      <c r="K33" s="91">
        <f t="shared" si="0"/>
        <v>9.0868994082259488E-9</v>
      </c>
      <c r="L33" s="91">
        <f>J33/'סכום נכסי הקרן'!$C$42</f>
        <v>1.3883455544635945E-9</v>
      </c>
    </row>
    <row r="34" spans="2:12">
      <c r="B34" s="86" t="s">
        <v>2730</v>
      </c>
      <c r="C34" s="87" t="s">
        <v>2749</v>
      </c>
      <c r="D34" s="87">
        <v>10</v>
      </c>
      <c r="E34" s="87" t="s">
        <v>313</v>
      </c>
      <c r="F34" s="87" t="s">
        <v>314</v>
      </c>
      <c r="G34" s="88" t="s">
        <v>131</v>
      </c>
      <c r="H34" s="89">
        <v>0</v>
      </c>
      <c r="I34" s="89">
        <v>0</v>
      </c>
      <c r="J34" s="90">
        <v>2269.2571017320001</v>
      </c>
      <c r="K34" s="91">
        <f t="shared" si="0"/>
        <v>1.8284436548140912E-2</v>
      </c>
      <c r="L34" s="91">
        <f>J34/'סכום נכסי הקרן'!$C$42</f>
        <v>2.7935949389406843E-3</v>
      </c>
    </row>
    <row r="35" spans="2:12">
      <c r="B35" s="86" t="s">
        <v>2730</v>
      </c>
      <c r="C35" s="87" t="s">
        <v>2750</v>
      </c>
      <c r="D35" s="87">
        <v>10</v>
      </c>
      <c r="E35" s="87" t="s">
        <v>313</v>
      </c>
      <c r="F35" s="87" t="s">
        <v>314</v>
      </c>
      <c r="G35" s="88" t="s">
        <v>129</v>
      </c>
      <c r="H35" s="89">
        <v>0</v>
      </c>
      <c r="I35" s="89">
        <v>0</v>
      </c>
      <c r="J35" s="90">
        <v>2812.8252499999999</v>
      </c>
      <c r="K35" s="91">
        <f t="shared" si="0"/>
        <v>2.2664212338645622E-2</v>
      </c>
      <c r="L35" s="91">
        <f>J35/'סכום נכסי הקרן'!$C$42</f>
        <v>3.4627607319272298E-3</v>
      </c>
    </row>
    <row r="36" spans="2:12">
      <c r="B36" s="86" t="s">
        <v>2730</v>
      </c>
      <c r="C36" s="87" t="s">
        <v>2751</v>
      </c>
      <c r="D36" s="87">
        <v>10</v>
      </c>
      <c r="E36" s="87" t="s">
        <v>313</v>
      </c>
      <c r="F36" s="87" t="s">
        <v>314</v>
      </c>
      <c r="G36" s="88" t="s">
        <v>131</v>
      </c>
      <c r="H36" s="89">
        <v>0</v>
      </c>
      <c r="I36" s="89">
        <v>0</v>
      </c>
      <c r="J36" s="90">
        <v>7.6699999999999997E-3</v>
      </c>
      <c r="K36" s="91">
        <f t="shared" si="0"/>
        <v>6.1800678388183522E-8</v>
      </c>
      <c r="L36" s="91">
        <f>J36/'סכום נכסי הקרן'!$C$42</f>
        <v>9.442241324405721E-9</v>
      </c>
    </row>
    <row r="37" spans="2:12">
      <c r="B37" s="86" t="s">
        <v>2730</v>
      </c>
      <c r="C37" s="87" t="s">
        <v>2752</v>
      </c>
      <c r="D37" s="87">
        <v>10</v>
      </c>
      <c r="E37" s="87" t="s">
        <v>313</v>
      </c>
      <c r="F37" s="87" t="s">
        <v>314</v>
      </c>
      <c r="G37" s="88" t="s">
        <v>132</v>
      </c>
      <c r="H37" s="89">
        <v>0</v>
      </c>
      <c r="I37" s="89">
        <v>0</v>
      </c>
      <c r="J37" s="90">
        <v>316.83027096199993</v>
      </c>
      <c r="K37" s="91">
        <f t="shared" si="0"/>
        <v>2.5528455905298045E-3</v>
      </c>
      <c r="L37" s="91">
        <f>J37/'סכום נכסי הקרן'!$C$42</f>
        <v>3.9003753289440127E-4</v>
      </c>
    </row>
    <row r="38" spans="2:12">
      <c r="B38" s="86" t="s">
        <v>2730</v>
      </c>
      <c r="C38" s="87" t="s">
        <v>2753</v>
      </c>
      <c r="D38" s="87">
        <v>10</v>
      </c>
      <c r="E38" s="87" t="s">
        <v>313</v>
      </c>
      <c r="F38" s="87" t="s">
        <v>314</v>
      </c>
      <c r="G38" s="88" t="s">
        <v>137</v>
      </c>
      <c r="H38" s="89">
        <v>0</v>
      </c>
      <c r="I38" s="89">
        <v>0</v>
      </c>
      <c r="J38" s="90">
        <v>3.6697800000000003</v>
      </c>
      <c r="K38" s="91">
        <f t="shared" si="0"/>
        <v>2.9569086510480855E-5</v>
      </c>
      <c r="L38" s="91">
        <f>J38/'סכום נכסי הקרן'!$C$42</f>
        <v>4.5177246893712681E-6</v>
      </c>
    </row>
    <row r="39" spans="2:12">
      <c r="B39" s="86" t="s">
        <v>2730</v>
      </c>
      <c r="C39" s="87" t="s">
        <v>2754</v>
      </c>
      <c r="D39" s="87">
        <v>10</v>
      </c>
      <c r="E39" s="87" t="s">
        <v>313</v>
      </c>
      <c r="F39" s="87" t="s">
        <v>314</v>
      </c>
      <c r="G39" s="88" t="s">
        <v>133</v>
      </c>
      <c r="H39" s="89">
        <v>0</v>
      </c>
      <c r="I39" s="89">
        <v>0</v>
      </c>
      <c r="J39" s="90">
        <v>0.78627999999999998</v>
      </c>
      <c r="K39" s="91">
        <f t="shared" si="0"/>
        <v>6.3354155675437992E-6</v>
      </c>
      <c r="L39" s="91">
        <f>J39/'סכום נכסי הקרן'!$C$42</f>
        <v>9.6795899720387607E-7</v>
      </c>
    </row>
    <row r="40" spans="2:12">
      <c r="B40" s="86" t="s">
        <v>2730</v>
      </c>
      <c r="C40" s="87" t="s">
        <v>2755</v>
      </c>
      <c r="D40" s="87">
        <v>10</v>
      </c>
      <c r="E40" s="87" t="s">
        <v>313</v>
      </c>
      <c r="F40" s="87" t="s">
        <v>314</v>
      </c>
      <c r="G40" s="88" t="s">
        <v>133</v>
      </c>
      <c r="H40" s="89">
        <v>0</v>
      </c>
      <c r="I40" s="89">
        <v>0</v>
      </c>
      <c r="J40" s="90">
        <v>1.0751396E-2</v>
      </c>
      <c r="K40" s="91">
        <f t="shared" si="0"/>
        <v>8.6628887408083799E-8</v>
      </c>
      <c r="L40" s="91">
        <f>J40/'סכום נכסי הקרן'!$C$42</f>
        <v>1.3235629153357283E-8</v>
      </c>
    </row>
    <row r="41" spans="2:12">
      <c r="B41" s="86" t="s">
        <v>2730</v>
      </c>
      <c r="C41" s="87" t="s">
        <v>2756</v>
      </c>
      <c r="D41" s="87">
        <v>10</v>
      </c>
      <c r="E41" s="87" t="s">
        <v>313</v>
      </c>
      <c r="F41" s="87" t="s">
        <v>314</v>
      </c>
      <c r="G41" s="88" t="s">
        <v>132</v>
      </c>
      <c r="H41" s="89">
        <v>0</v>
      </c>
      <c r="I41" s="89">
        <v>0</v>
      </c>
      <c r="J41" s="90">
        <v>5.70953</v>
      </c>
      <c r="K41" s="91">
        <f t="shared" si="0"/>
        <v>4.6004279957977247E-5</v>
      </c>
      <c r="L41" s="91">
        <f>J41/'סכום נכסי הקרן'!$C$42</f>
        <v>7.0287822827815118E-6</v>
      </c>
    </row>
    <row r="42" spans="2:12">
      <c r="B42" s="86" t="s">
        <v>2730</v>
      </c>
      <c r="C42" s="87" t="s">
        <v>2757</v>
      </c>
      <c r="D42" s="87">
        <v>10</v>
      </c>
      <c r="E42" s="87" t="s">
        <v>313</v>
      </c>
      <c r="F42" s="87" t="s">
        <v>314</v>
      </c>
      <c r="G42" s="88" t="s">
        <v>138</v>
      </c>
      <c r="H42" s="89">
        <v>0</v>
      </c>
      <c r="I42" s="89">
        <v>0</v>
      </c>
      <c r="J42" s="90">
        <v>1.850973475</v>
      </c>
      <c r="K42" s="91">
        <f t="shared" si="0"/>
        <v>1.4914135128231219E-5</v>
      </c>
      <c r="L42" s="91">
        <f>J42/'סכום נכסי הקרן'!$C$42</f>
        <v>2.2786620907462659E-6</v>
      </c>
    </row>
    <row r="43" spans="2:12">
      <c r="B43" s="86" t="s">
        <v>2730</v>
      </c>
      <c r="C43" s="87" t="s">
        <v>2758</v>
      </c>
      <c r="D43" s="87">
        <v>10</v>
      </c>
      <c r="E43" s="87" t="s">
        <v>313</v>
      </c>
      <c r="F43" s="87" t="s">
        <v>314</v>
      </c>
      <c r="G43" s="88" t="s">
        <v>2720</v>
      </c>
      <c r="H43" s="89">
        <v>0</v>
      </c>
      <c r="I43" s="89">
        <v>0</v>
      </c>
      <c r="J43" s="90">
        <v>0.118295498</v>
      </c>
      <c r="K43" s="91">
        <f t="shared" si="0"/>
        <v>9.5316062929178713E-7</v>
      </c>
      <c r="L43" s="91">
        <f>J43/'סכום נכסי הקרן'!$C$42</f>
        <v>1.4562902734116743E-7</v>
      </c>
    </row>
    <row r="44" spans="2:12">
      <c r="B44" s="86" t="s">
        <v>2730</v>
      </c>
      <c r="C44" s="87" t="s">
        <v>2759</v>
      </c>
      <c r="D44" s="87">
        <v>10</v>
      </c>
      <c r="E44" s="87" t="s">
        <v>313</v>
      </c>
      <c r="F44" s="87" t="s">
        <v>314</v>
      </c>
      <c r="G44" s="88" t="s">
        <v>137</v>
      </c>
      <c r="H44" s="89">
        <v>0</v>
      </c>
      <c r="I44" s="89">
        <v>0</v>
      </c>
      <c r="J44" s="90">
        <v>8.8540691359999997</v>
      </c>
      <c r="K44" s="91">
        <f t="shared" si="0"/>
        <v>7.1341261942722023E-5</v>
      </c>
      <c r="L44" s="91">
        <f>J44/'סכום נכסי הקרן'!$C$42</f>
        <v>1.0899903192318704E-5</v>
      </c>
    </row>
    <row r="45" spans="2:12">
      <c r="B45" s="86" t="s">
        <v>2730</v>
      </c>
      <c r="C45" s="87" t="s">
        <v>2760</v>
      </c>
      <c r="D45" s="87">
        <v>10</v>
      </c>
      <c r="E45" s="87" t="s">
        <v>313</v>
      </c>
      <c r="F45" s="87" t="s">
        <v>314</v>
      </c>
      <c r="G45" s="88" t="s">
        <v>2722</v>
      </c>
      <c r="H45" s="89">
        <v>0</v>
      </c>
      <c r="I45" s="89">
        <v>0</v>
      </c>
      <c r="J45" s="90">
        <v>23.776151858999999</v>
      </c>
      <c r="K45" s="91">
        <f t="shared" si="0"/>
        <v>1.915752691455894E-4</v>
      </c>
      <c r="L45" s="91">
        <f>J45/'סכום נכסי הקרן'!$C$42</f>
        <v>2.9269903991968146E-5</v>
      </c>
    </row>
    <row r="46" spans="2:12">
      <c r="B46" s="86" t="s">
        <v>2730</v>
      </c>
      <c r="C46" s="87" t="s">
        <v>2761</v>
      </c>
      <c r="D46" s="87">
        <v>10</v>
      </c>
      <c r="E46" s="87" t="s">
        <v>313</v>
      </c>
      <c r="F46" s="87" t="s">
        <v>314</v>
      </c>
      <c r="G46" s="88" t="s">
        <v>129</v>
      </c>
      <c r="H46" s="89">
        <v>0</v>
      </c>
      <c r="I46" s="89">
        <v>0</v>
      </c>
      <c r="J46" s="90">
        <v>29084.578904758</v>
      </c>
      <c r="K46" s="91">
        <f t="shared" si="0"/>
        <v>0.23434768017584043</v>
      </c>
      <c r="L46" s="91">
        <f>J46/'סכום נכסי הקרן'!$C$42</f>
        <v>3.5804903890149266E-2</v>
      </c>
    </row>
    <row r="47" spans="2:12">
      <c r="B47" s="86" t="s">
        <v>2730</v>
      </c>
      <c r="C47" s="87" t="s">
        <v>2762</v>
      </c>
      <c r="D47" s="87">
        <v>10</v>
      </c>
      <c r="E47" s="87" t="s">
        <v>313</v>
      </c>
      <c r="F47" s="87" t="s">
        <v>314</v>
      </c>
      <c r="G47" s="88" t="s">
        <v>129</v>
      </c>
      <c r="H47" s="89">
        <v>0</v>
      </c>
      <c r="I47" s="89">
        <v>0</v>
      </c>
      <c r="J47" s="90">
        <v>4.2077559E-2</v>
      </c>
      <c r="K47" s="91">
        <f t="shared" si="0"/>
        <v>3.3903803013283144E-7</v>
      </c>
      <c r="L47" s="91">
        <f>J47/'סכום נכסי הקרן'!$C$42</f>
        <v>5.180006081094131E-8</v>
      </c>
    </row>
    <row r="48" spans="2:12">
      <c r="B48" s="86" t="s">
        <v>2730</v>
      </c>
      <c r="C48" s="87" t="s">
        <v>2763</v>
      </c>
      <c r="D48" s="87">
        <v>10</v>
      </c>
      <c r="E48" s="87" t="s">
        <v>313</v>
      </c>
      <c r="F48" s="87" t="s">
        <v>314</v>
      </c>
      <c r="G48" s="88" t="s">
        <v>135</v>
      </c>
      <c r="H48" s="89">
        <v>0</v>
      </c>
      <c r="I48" s="89">
        <v>0</v>
      </c>
      <c r="J48" s="90">
        <v>0.22793340400000001</v>
      </c>
      <c r="K48" s="91">
        <f t="shared" si="0"/>
        <v>1.8365631022852548E-6</v>
      </c>
      <c r="L48" s="91">
        <f>J48/'סכום נכסי הקרן'!$C$42</f>
        <v>2.8060002691802664E-7</v>
      </c>
    </row>
    <row r="49" spans="2:12">
      <c r="B49" s="86" t="s">
        <v>2734</v>
      </c>
      <c r="C49" s="87" t="s">
        <v>2764</v>
      </c>
      <c r="D49" s="87">
        <v>20</v>
      </c>
      <c r="E49" s="87" t="s">
        <v>313</v>
      </c>
      <c r="F49" s="87" t="s">
        <v>314</v>
      </c>
      <c r="G49" s="88" t="s">
        <v>138</v>
      </c>
      <c r="H49" s="89">
        <v>0</v>
      </c>
      <c r="I49" s="89">
        <v>0</v>
      </c>
      <c r="J49" s="90">
        <v>0.14675432099999999</v>
      </c>
      <c r="K49" s="91">
        <f t="shared" si="0"/>
        <v>1.1824663095433178E-6</v>
      </c>
      <c r="L49" s="91">
        <f>J49/'סכום נכסי הקרן'!$C$42</f>
        <v>1.8066358725962218E-7</v>
      </c>
    </row>
    <row r="50" spans="2:12">
      <c r="B50" s="86" t="s">
        <v>2734</v>
      </c>
      <c r="C50" s="87" t="s">
        <v>2765</v>
      </c>
      <c r="D50" s="87">
        <v>20</v>
      </c>
      <c r="E50" s="87" t="s">
        <v>313</v>
      </c>
      <c r="F50" s="87" t="s">
        <v>314</v>
      </c>
      <c r="G50" s="88" t="s">
        <v>131</v>
      </c>
      <c r="H50" s="89">
        <v>0</v>
      </c>
      <c r="I50" s="89">
        <v>0</v>
      </c>
      <c r="J50" s="90">
        <v>8.1642870260000002</v>
      </c>
      <c r="K50" s="91">
        <f t="shared" si="0"/>
        <v>6.5783373763056763E-5</v>
      </c>
      <c r="L50" s="91">
        <f>J50/'סכום נכסי הקרן'!$C$42</f>
        <v>1.0050739027536726E-5</v>
      </c>
    </row>
    <row r="51" spans="2:12">
      <c r="B51" s="86" t="s">
        <v>2734</v>
      </c>
      <c r="C51" s="87" t="s">
        <v>2766</v>
      </c>
      <c r="D51" s="87">
        <v>20</v>
      </c>
      <c r="E51" s="87" t="s">
        <v>313</v>
      </c>
      <c r="F51" s="87" t="s">
        <v>314</v>
      </c>
      <c r="G51" s="88" t="s">
        <v>132</v>
      </c>
      <c r="H51" s="89">
        <v>0</v>
      </c>
      <c r="I51" s="89">
        <v>0</v>
      </c>
      <c r="J51" s="90">
        <v>0.51265978099999998</v>
      </c>
      <c r="K51" s="91">
        <f t="shared" si="0"/>
        <v>4.1307330180101172E-6</v>
      </c>
      <c r="L51" s="91">
        <f>J51/'סכום נכסי הקרן'!$C$42</f>
        <v>6.3111569354875966E-7</v>
      </c>
    </row>
    <row r="52" spans="2:12">
      <c r="B52" s="86" t="s">
        <v>2734</v>
      </c>
      <c r="C52" s="87" t="s">
        <v>2767</v>
      </c>
      <c r="D52" s="87">
        <v>20</v>
      </c>
      <c r="E52" s="87" t="s">
        <v>313</v>
      </c>
      <c r="F52" s="87" t="s">
        <v>314</v>
      </c>
      <c r="G52" s="88" t="s">
        <v>129</v>
      </c>
      <c r="H52" s="89">
        <v>0</v>
      </c>
      <c r="I52" s="89">
        <v>0</v>
      </c>
      <c r="J52" s="90">
        <v>5710.8278129109995</v>
      </c>
      <c r="K52" s="91">
        <f t="shared" si="0"/>
        <v>4.6014737026858696E-2</v>
      </c>
      <c r="L52" s="91">
        <f>J52/'סכום נכסי הקרן'!$C$42</f>
        <v>7.0303799702260469E-3</v>
      </c>
    </row>
    <row r="53" spans="2:12">
      <c r="B53" s="86" t="s">
        <v>2734</v>
      </c>
      <c r="C53" s="87" t="s">
        <v>2768</v>
      </c>
      <c r="D53" s="87">
        <v>20</v>
      </c>
      <c r="E53" s="87" t="s">
        <v>313</v>
      </c>
      <c r="F53" s="87" t="s">
        <v>314</v>
      </c>
      <c r="G53" s="88" t="s">
        <v>133</v>
      </c>
      <c r="H53" s="89">
        <v>0</v>
      </c>
      <c r="I53" s="89">
        <v>0</v>
      </c>
      <c r="J53" s="90">
        <v>402.52974444799997</v>
      </c>
      <c r="K53" s="91">
        <f t="shared" si="0"/>
        <v>3.2433652253335788E-3</v>
      </c>
      <c r="L53" s="91">
        <f>J53/'סכום נכסי הקרן'!$C$42</f>
        <v>4.9553885102077957E-4</v>
      </c>
    </row>
    <row r="54" spans="2:12">
      <c r="B54" s="86" t="s">
        <v>2734</v>
      </c>
      <c r="C54" s="87" t="s">
        <v>2769</v>
      </c>
      <c r="D54" s="87">
        <v>20</v>
      </c>
      <c r="E54" s="87" t="s">
        <v>313</v>
      </c>
      <c r="F54" s="87" t="s">
        <v>314</v>
      </c>
      <c r="G54" s="88" t="s">
        <v>135</v>
      </c>
      <c r="H54" s="89">
        <v>0</v>
      </c>
      <c r="I54" s="89">
        <v>0</v>
      </c>
      <c r="J54" s="90">
        <v>2.9810000000000003E-6</v>
      </c>
      <c r="K54" s="91">
        <f t="shared" si="0"/>
        <v>2.4019272786854641E-11</v>
      </c>
      <c r="L54" s="91">
        <f>J54/'סכום נכסי הקרן'!$C$42</f>
        <v>3.6697941835793293E-12</v>
      </c>
    </row>
    <row r="55" spans="2:12">
      <c r="B55" s="86" t="s">
        <v>2734</v>
      </c>
      <c r="C55" s="87" t="s">
        <v>2770</v>
      </c>
      <c r="D55" s="87">
        <v>20</v>
      </c>
      <c r="E55" s="87" t="s">
        <v>313</v>
      </c>
      <c r="F55" s="87" t="s">
        <v>314</v>
      </c>
      <c r="G55" s="88" t="s">
        <v>131</v>
      </c>
      <c r="H55" s="89">
        <v>0</v>
      </c>
      <c r="I55" s="89">
        <v>0</v>
      </c>
      <c r="J55" s="90">
        <v>0.72189003400000007</v>
      </c>
      <c r="K55" s="91">
        <f t="shared" si="0"/>
        <v>5.8165963263192797E-6</v>
      </c>
      <c r="L55" s="91">
        <f>J55/'סכום נכסי הקרן'!$C$42</f>
        <v>8.886909922700719E-7</v>
      </c>
    </row>
    <row r="56" spans="2:12">
      <c r="B56" s="86" t="s">
        <v>2734</v>
      </c>
      <c r="C56" s="87" t="s">
        <v>2771</v>
      </c>
      <c r="D56" s="87">
        <v>20</v>
      </c>
      <c r="E56" s="87" t="s">
        <v>313</v>
      </c>
      <c r="F56" s="87" t="s">
        <v>314</v>
      </c>
      <c r="G56" s="88" t="s">
        <v>137</v>
      </c>
      <c r="H56" s="89">
        <v>0</v>
      </c>
      <c r="I56" s="89">
        <v>0</v>
      </c>
      <c r="J56" s="90">
        <v>403.56185823800007</v>
      </c>
      <c r="K56" s="91">
        <f t="shared" si="0"/>
        <v>3.2516814355546745E-3</v>
      </c>
      <c r="L56" s="91">
        <f>J56/'סכום נכסי הקרן'!$C$42</f>
        <v>4.968094465200531E-4</v>
      </c>
    </row>
    <row r="57" spans="2:12">
      <c r="B57" s="86" t="s">
        <v>2736</v>
      </c>
      <c r="C57" s="87" t="s">
        <v>2772</v>
      </c>
      <c r="D57" s="87">
        <v>26</v>
      </c>
      <c r="E57" s="87" t="s">
        <v>313</v>
      </c>
      <c r="F57" s="87" t="s">
        <v>314</v>
      </c>
      <c r="G57" s="88" t="s">
        <v>138</v>
      </c>
      <c r="H57" s="89">
        <v>0</v>
      </c>
      <c r="I57" s="89">
        <v>0</v>
      </c>
      <c r="J57" s="90">
        <v>2.3999999999999998E-4</v>
      </c>
      <c r="K57" s="91">
        <f t="shared" si="0"/>
        <v>1.933789154258676E-9</v>
      </c>
      <c r="L57" s="91">
        <f>J57/'סכום נכסי הקרן'!$C$42</f>
        <v>2.9545474809092212E-10</v>
      </c>
    </row>
    <row r="58" spans="2:12">
      <c r="B58" s="86" t="s">
        <v>2736</v>
      </c>
      <c r="C58" s="87" t="s">
        <v>2773</v>
      </c>
      <c r="D58" s="87">
        <v>26</v>
      </c>
      <c r="E58" s="87" t="s">
        <v>313</v>
      </c>
      <c r="F58" s="87" t="s">
        <v>314</v>
      </c>
      <c r="G58" s="88" t="s">
        <v>129</v>
      </c>
      <c r="H58" s="89">
        <v>0</v>
      </c>
      <c r="I58" s="89">
        <v>0</v>
      </c>
      <c r="J58" s="90">
        <v>0.82859000000000005</v>
      </c>
      <c r="K58" s="91">
        <f t="shared" si="0"/>
        <v>6.6763264805299854E-6</v>
      </c>
      <c r="L58" s="91">
        <f>J58/'סכום נכסי הקרן'!$C$42</f>
        <v>1.0200452071694051E-6</v>
      </c>
    </row>
    <row r="59" spans="2:12">
      <c r="B59" s="93"/>
      <c r="C59" s="93"/>
      <c r="D59" s="93"/>
      <c r="E59" s="94"/>
      <c r="F59" s="94"/>
      <c r="G59" s="94"/>
      <c r="H59" s="94"/>
      <c r="I59" s="94"/>
      <c r="J59" s="94"/>
      <c r="K59" s="94"/>
      <c r="L59" s="94"/>
    </row>
    <row r="60" spans="2:12">
      <c r="B60" s="79" t="s">
        <v>194</v>
      </c>
      <c r="C60" s="87"/>
      <c r="D60" s="87"/>
      <c r="E60" s="87"/>
      <c r="F60" s="87"/>
      <c r="G60" s="87"/>
      <c r="H60" s="87"/>
      <c r="I60" s="87"/>
      <c r="J60" s="90">
        <f>J61</f>
        <v>3814.078014531</v>
      </c>
      <c r="K60" s="84">
        <f t="shared" ref="K60" si="1">IFERROR(J60/$J$10,0)</f>
        <v>3.0731761241652139E-2</v>
      </c>
      <c r="L60" s="84">
        <f>J60/'סכום נכסי הקרן'!$C$42</f>
        <v>4.6953644124265882E-3</v>
      </c>
    </row>
    <row r="61" spans="2:12">
      <c r="B61" s="85" t="s">
        <v>44</v>
      </c>
      <c r="C61" s="80"/>
      <c r="D61" s="80"/>
      <c r="E61" s="80"/>
      <c r="F61" s="80"/>
      <c r="G61" s="81"/>
      <c r="H61" s="82"/>
      <c r="I61" s="82"/>
      <c r="J61" s="83">
        <f>SUM(J62:J63)</f>
        <v>3814.078014531</v>
      </c>
      <c r="K61" s="84">
        <f t="shared" si="0"/>
        <v>3.0731761241652139E-2</v>
      </c>
      <c r="L61" s="84">
        <f>J61/'סכום נכסי הקרן'!$C$42</f>
        <v>4.6953644124265882E-3</v>
      </c>
    </row>
    <row r="62" spans="2:12">
      <c r="B62" s="86" t="s">
        <v>2774</v>
      </c>
      <c r="C62" s="87" t="s">
        <v>2775</v>
      </c>
      <c r="D62" s="87">
        <v>85</v>
      </c>
      <c r="E62" s="87" t="s">
        <v>739</v>
      </c>
      <c r="F62" s="87" t="s">
        <v>697</v>
      </c>
      <c r="G62" s="88" t="s">
        <v>131</v>
      </c>
      <c r="H62" s="89">
        <v>0</v>
      </c>
      <c r="I62" s="89">
        <v>0</v>
      </c>
      <c r="J62" s="90">
        <v>608.67597142900001</v>
      </c>
      <c r="K62" s="91">
        <f>IFERROR(J62/$J$10,0)</f>
        <v>4.9043791333636001E-3</v>
      </c>
      <c r="L62" s="91">
        <f>J62/'סכום נכסי הקרן'!$C$42</f>
        <v>7.4931752419813552E-4</v>
      </c>
    </row>
    <row r="63" spans="2:12">
      <c r="B63" s="86" t="s">
        <v>2774</v>
      </c>
      <c r="C63" s="87" t="s">
        <v>2776</v>
      </c>
      <c r="D63" s="87">
        <v>85</v>
      </c>
      <c r="E63" s="87" t="s">
        <v>739</v>
      </c>
      <c r="F63" s="87" t="s">
        <v>697</v>
      </c>
      <c r="G63" s="88" t="s">
        <v>129</v>
      </c>
      <c r="H63" s="89">
        <v>0</v>
      </c>
      <c r="I63" s="89">
        <v>0</v>
      </c>
      <c r="J63" s="90">
        <v>3205.4020431019999</v>
      </c>
      <c r="K63" s="91">
        <f>IFERROR(J63/$J$10,0)</f>
        <v>2.5827382108288537E-2</v>
      </c>
      <c r="L63" s="91">
        <f>J63/'סכום נכסי הקרן'!$C$42</f>
        <v>3.9460468882284525E-3</v>
      </c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5" t="s">
        <v>216</v>
      </c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6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0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143</v>
      </c>
      <c r="C1" s="46" t="s" vm="1">
        <v>225</v>
      </c>
    </row>
    <row r="2" spans="2:11">
      <c r="B2" s="46" t="s">
        <v>142</v>
      </c>
      <c r="C2" s="46" t="s">
        <v>226</v>
      </c>
    </row>
    <row r="3" spans="2:11">
      <c r="B3" s="46" t="s">
        <v>144</v>
      </c>
      <c r="C3" s="46" t="s">
        <v>227</v>
      </c>
    </row>
    <row r="4" spans="2:11">
      <c r="B4" s="46" t="s">
        <v>145</v>
      </c>
      <c r="C4" s="46">
        <v>2145</v>
      </c>
    </row>
    <row r="6" spans="2:11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1" ht="26.25" customHeight="1">
      <c r="B7" s="142" t="s">
        <v>98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1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146</v>
      </c>
      <c r="K8" s="30" t="s">
        <v>148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7"/>
      <c r="G11" s="77"/>
      <c r="H11" s="98"/>
      <c r="I11" s="77">
        <v>-9589.821699606</v>
      </c>
      <c r="J11" s="78">
        <f>IFERROR(I11/$I$11,0)</f>
        <v>1</v>
      </c>
      <c r="K11" s="78">
        <f>I11/'סכום נכסי הקרן'!$C$42</f>
        <v>-1.1805659810391457E-2</v>
      </c>
    </row>
    <row r="12" spans="2:11" ht="19.5" customHeight="1">
      <c r="B12" s="79" t="s">
        <v>35</v>
      </c>
      <c r="C12" s="80"/>
      <c r="D12" s="81"/>
      <c r="E12" s="81"/>
      <c r="F12" s="99"/>
      <c r="G12" s="83"/>
      <c r="H12" s="100"/>
      <c r="I12" s="83">
        <v>-9438.1464687660009</v>
      </c>
      <c r="J12" s="84">
        <f t="shared" ref="J12:J75" si="0">IFERROR(I12/$I$11,0)</f>
        <v>0.98418372774894958</v>
      </c>
      <c r="K12" s="84">
        <f>I12/'סכום נכסי הקרן'!$C$42</f>
        <v>-1.1618938280727022E-2</v>
      </c>
    </row>
    <row r="13" spans="2:11">
      <c r="B13" s="85" t="s">
        <v>188</v>
      </c>
      <c r="C13" s="80"/>
      <c r="D13" s="81"/>
      <c r="E13" s="81"/>
      <c r="F13" s="99"/>
      <c r="G13" s="83"/>
      <c r="H13" s="100"/>
      <c r="I13" s="83">
        <v>-101.32087849200001</v>
      </c>
      <c r="J13" s="84">
        <f t="shared" si="0"/>
        <v>1.0565460095693207E-2</v>
      </c>
      <c r="K13" s="84">
        <f>I13/'סכום נכסי הקרן'!$C$42</f>
        <v>-1.2473222763001999E-4</v>
      </c>
    </row>
    <row r="14" spans="2:11">
      <c r="B14" s="86" t="s">
        <v>1018</v>
      </c>
      <c r="C14" s="87" t="s">
        <v>2048</v>
      </c>
      <c r="D14" s="88" t="s">
        <v>545</v>
      </c>
      <c r="E14" s="88" t="s">
        <v>130</v>
      </c>
      <c r="F14" s="101">
        <v>44679</v>
      </c>
      <c r="G14" s="90">
        <v>387815.22107999993</v>
      </c>
      <c r="H14" s="102">
        <v>-5.6688359999999998</v>
      </c>
      <c r="I14" s="90">
        <v>-21.984608916000003</v>
      </c>
      <c r="J14" s="91">
        <f t="shared" si="0"/>
        <v>2.2924940217505028E-3</v>
      </c>
      <c r="K14" s="91">
        <f>I14/'סכום נכסי הקרן'!$C$42</f>
        <v>-2.7064404538142592E-5</v>
      </c>
    </row>
    <row r="15" spans="2:11">
      <c r="B15" s="86" t="s">
        <v>985</v>
      </c>
      <c r="C15" s="87" t="s">
        <v>2049</v>
      </c>
      <c r="D15" s="88" t="s">
        <v>545</v>
      </c>
      <c r="E15" s="88" t="s">
        <v>130</v>
      </c>
      <c r="F15" s="101">
        <v>44882</v>
      </c>
      <c r="G15" s="90">
        <v>129337.059108</v>
      </c>
      <c r="H15" s="102">
        <v>-7.2972849999999996</v>
      </c>
      <c r="I15" s="90">
        <v>-9.4380940459999998</v>
      </c>
      <c r="J15" s="91">
        <f t="shared" si="0"/>
        <v>9.8417826124835741E-4</v>
      </c>
      <c r="K15" s="91">
        <f>I15/'סכום נכסי הקרן'!$C$42</f>
        <v>-1.1618873745080676E-5</v>
      </c>
    </row>
    <row r="16" spans="2:11" s="6" customFormat="1">
      <c r="B16" s="86" t="s">
        <v>1018</v>
      </c>
      <c r="C16" s="87" t="s">
        <v>2050</v>
      </c>
      <c r="D16" s="88" t="s">
        <v>545</v>
      </c>
      <c r="E16" s="88" t="s">
        <v>130</v>
      </c>
      <c r="F16" s="101">
        <v>44917</v>
      </c>
      <c r="G16" s="90">
        <v>455444.05686200003</v>
      </c>
      <c r="H16" s="102">
        <v>-6.9257999999999997</v>
      </c>
      <c r="I16" s="90">
        <v>-31.543145597000002</v>
      </c>
      <c r="J16" s="91">
        <f t="shared" si="0"/>
        <v>3.2892317068101444E-3</v>
      </c>
      <c r="K16" s="91">
        <f>I16/'סכום נכסי הקרן'!$C$42</f>
        <v>-3.883155056815382E-5</v>
      </c>
    </row>
    <row r="17" spans="2:11" s="6" customFormat="1">
      <c r="B17" s="86" t="s">
        <v>2051</v>
      </c>
      <c r="C17" s="87" t="s">
        <v>2052</v>
      </c>
      <c r="D17" s="88" t="s">
        <v>545</v>
      </c>
      <c r="E17" s="88" t="s">
        <v>130</v>
      </c>
      <c r="F17" s="101">
        <v>44952</v>
      </c>
      <c r="G17" s="90">
        <v>287482.38909299998</v>
      </c>
      <c r="H17" s="102">
        <v>-27.116361999999999</v>
      </c>
      <c r="I17" s="90">
        <v>-77.954765675999994</v>
      </c>
      <c r="J17" s="91">
        <f t="shared" si="0"/>
        <v>8.1289066802152105E-3</v>
      </c>
      <c r="K17" s="91">
        <f>I17/'סכום נכסי הקרן'!$C$42</f>
        <v>-9.5967106897039355E-5</v>
      </c>
    </row>
    <row r="18" spans="2:11" s="6" customFormat="1">
      <c r="B18" s="86" t="s">
        <v>975</v>
      </c>
      <c r="C18" s="87" t="s">
        <v>2053</v>
      </c>
      <c r="D18" s="88" t="s">
        <v>545</v>
      </c>
      <c r="E18" s="88" t="s">
        <v>130</v>
      </c>
      <c r="F18" s="101">
        <v>44952</v>
      </c>
      <c r="G18" s="90">
        <v>478479.38396000001</v>
      </c>
      <c r="H18" s="102">
        <v>-12.664854999999999</v>
      </c>
      <c r="I18" s="90">
        <v>-60.598718627000004</v>
      </c>
      <c r="J18" s="91">
        <f t="shared" si="0"/>
        <v>6.3190662480710896E-3</v>
      </c>
      <c r="K18" s="91">
        <f>I18/'סכום נכסי הקרן'!$C$42</f>
        <v>-7.4600746444053998E-5</v>
      </c>
    </row>
    <row r="19" spans="2:11">
      <c r="B19" s="86" t="s">
        <v>985</v>
      </c>
      <c r="C19" s="87" t="s">
        <v>2054</v>
      </c>
      <c r="D19" s="88" t="s">
        <v>545</v>
      </c>
      <c r="E19" s="88" t="s">
        <v>130</v>
      </c>
      <c r="F19" s="101">
        <v>44965</v>
      </c>
      <c r="G19" s="90">
        <v>134461.61179200001</v>
      </c>
      <c r="H19" s="102">
        <v>-6.2907599999999997</v>
      </c>
      <c r="I19" s="90">
        <v>-8.4586570559999998</v>
      </c>
      <c r="J19" s="91">
        <f t="shared" si="0"/>
        <v>8.8204528936627945E-4</v>
      </c>
      <c r="K19" s="91">
        <f>I19/'סכום נכסי הקרן'!$C$42</f>
        <v>-1.0413126623616589E-5</v>
      </c>
    </row>
    <row r="20" spans="2:11">
      <c r="B20" s="86" t="s">
        <v>1091</v>
      </c>
      <c r="C20" s="87" t="s">
        <v>2055</v>
      </c>
      <c r="D20" s="88" t="s">
        <v>545</v>
      </c>
      <c r="E20" s="88" t="s">
        <v>130</v>
      </c>
      <c r="F20" s="101">
        <v>44965</v>
      </c>
      <c r="G20" s="90">
        <v>114990.68682</v>
      </c>
      <c r="H20" s="102">
        <v>15.568617</v>
      </c>
      <c r="I20" s="90">
        <v>17.902459871999998</v>
      </c>
      <c r="J20" s="91">
        <f t="shared" si="0"/>
        <v>-1.8668188453113289E-3</v>
      </c>
      <c r="K20" s="91">
        <f>I20/'סכום נכסי הקרן'!$C$42</f>
        <v>2.2039028215373343E-5</v>
      </c>
    </row>
    <row r="21" spans="2:11">
      <c r="B21" s="86" t="s">
        <v>1091</v>
      </c>
      <c r="C21" s="87" t="s">
        <v>2056</v>
      </c>
      <c r="D21" s="88" t="s">
        <v>545</v>
      </c>
      <c r="E21" s="88" t="s">
        <v>130</v>
      </c>
      <c r="F21" s="101">
        <v>44952</v>
      </c>
      <c r="G21" s="90">
        <v>331068.35837500001</v>
      </c>
      <c r="H21" s="102">
        <v>27.412662000000001</v>
      </c>
      <c r="I21" s="90">
        <v>90.754651554000006</v>
      </c>
      <c r="J21" s="91">
        <f t="shared" si="0"/>
        <v>-9.4636432664570481E-3</v>
      </c>
      <c r="K21" s="91">
        <f>I21/'סכום נכסי הקרן'!$C$42</f>
        <v>1.1172455297069371E-4</v>
      </c>
    </row>
    <row r="22" spans="2:11">
      <c r="B22" s="92"/>
      <c r="C22" s="87"/>
      <c r="D22" s="87"/>
      <c r="E22" s="87"/>
      <c r="F22" s="87"/>
      <c r="G22" s="90"/>
      <c r="H22" s="102"/>
      <c r="I22" s="87"/>
      <c r="J22" s="91"/>
      <c r="K22" s="87"/>
    </row>
    <row r="23" spans="2:11">
      <c r="B23" s="85" t="s">
        <v>2057</v>
      </c>
      <c r="C23" s="80"/>
      <c r="D23" s="81"/>
      <c r="E23" s="81"/>
      <c r="F23" s="99"/>
      <c r="G23" s="83"/>
      <c r="H23" s="100"/>
      <c r="I23" s="83">
        <v>-7520.3999166499998</v>
      </c>
      <c r="J23" s="84">
        <f t="shared" si="0"/>
        <v>0.78420643805702639</v>
      </c>
      <c r="K23" s="84">
        <f>I23/'סכום נכסי הקרן'!$C$42</f>
        <v>-9.258074428820073E-3</v>
      </c>
    </row>
    <row r="24" spans="2:11">
      <c r="B24" s="86" t="s">
        <v>2058</v>
      </c>
      <c r="C24" s="87" t="s">
        <v>2059</v>
      </c>
      <c r="D24" s="88" t="s">
        <v>545</v>
      </c>
      <c r="E24" s="88" t="s">
        <v>129</v>
      </c>
      <c r="F24" s="101">
        <v>44817</v>
      </c>
      <c r="G24" s="90">
        <v>764786.48456000001</v>
      </c>
      <c r="H24" s="102">
        <v>-9.2818240000000003</v>
      </c>
      <c r="I24" s="90">
        <v>-70.986131804999999</v>
      </c>
      <c r="J24" s="91">
        <f t="shared" si="0"/>
        <v>7.4022368745308873E-3</v>
      </c>
      <c r="K24" s="91">
        <f>I24/'סכום נכסי הקרן'!$C$42</f>
        <v>-8.7388290376646974E-5</v>
      </c>
    </row>
    <row r="25" spans="2:11">
      <c r="B25" s="86" t="s">
        <v>2060</v>
      </c>
      <c r="C25" s="87" t="s">
        <v>2061</v>
      </c>
      <c r="D25" s="88" t="s">
        <v>545</v>
      </c>
      <c r="E25" s="88" t="s">
        <v>129</v>
      </c>
      <c r="F25" s="101">
        <v>44817</v>
      </c>
      <c r="G25" s="90">
        <v>746228.62710000004</v>
      </c>
      <c r="H25" s="102">
        <v>-9.2288379999999997</v>
      </c>
      <c r="I25" s="90">
        <v>-68.868234048000005</v>
      </c>
      <c r="J25" s="91">
        <f t="shared" si="0"/>
        <v>7.1813883725105618E-3</v>
      </c>
      <c r="K25" s="91">
        <f>I25/'סכום נכסי הקרן'!$C$42</f>
        <v>-8.4781028092160461E-5</v>
      </c>
    </row>
    <row r="26" spans="2:11">
      <c r="B26" s="86" t="s">
        <v>2062</v>
      </c>
      <c r="C26" s="87" t="s">
        <v>2063</v>
      </c>
      <c r="D26" s="88" t="s">
        <v>545</v>
      </c>
      <c r="E26" s="88" t="s">
        <v>129</v>
      </c>
      <c r="F26" s="101">
        <v>44816</v>
      </c>
      <c r="G26" s="90">
        <v>395846.31797999999</v>
      </c>
      <c r="H26" s="102">
        <v>-8.3749749999999992</v>
      </c>
      <c r="I26" s="90">
        <v>-33.152029991000006</v>
      </c>
      <c r="J26" s="91">
        <f t="shared" si="0"/>
        <v>3.4570017075877505E-3</v>
      </c>
      <c r="K26" s="91">
        <f>I26/'סכום נכסי הקרן'!$C$42</f>
        <v>-4.0812186123723348E-5</v>
      </c>
    </row>
    <row r="27" spans="2:11">
      <c r="B27" s="86" t="s">
        <v>2062</v>
      </c>
      <c r="C27" s="87" t="s">
        <v>2064</v>
      </c>
      <c r="D27" s="88" t="s">
        <v>545</v>
      </c>
      <c r="E27" s="88" t="s">
        <v>129</v>
      </c>
      <c r="F27" s="101">
        <v>44816</v>
      </c>
      <c r="G27" s="90">
        <v>110169.42620000002</v>
      </c>
      <c r="H27" s="102">
        <v>-8.3749749999999992</v>
      </c>
      <c r="I27" s="90">
        <v>-9.2266618519999994</v>
      </c>
      <c r="J27" s="91">
        <f t="shared" si="0"/>
        <v>9.6213069867389495E-4</v>
      </c>
      <c r="K27" s="91">
        <f>I27/'סכום נכסי הקרן'!$C$42</f>
        <v>-1.1358587721678255E-5</v>
      </c>
    </row>
    <row r="28" spans="2:11">
      <c r="B28" s="86" t="s">
        <v>2065</v>
      </c>
      <c r="C28" s="87" t="s">
        <v>2066</v>
      </c>
      <c r="D28" s="88" t="s">
        <v>545</v>
      </c>
      <c r="E28" s="88" t="s">
        <v>129</v>
      </c>
      <c r="F28" s="101">
        <v>44816</v>
      </c>
      <c r="G28" s="90">
        <v>369567.64479599998</v>
      </c>
      <c r="H28" s="102">
        <v>-8.3424010000000006</v>
      </c>
      <c r="I28" s="90">
        <v>-30.830813326000001</v>
      </c>
      <c r="J28" s="91">
        <f t="shared" si="0"/>
        <v>3.214951673946836E-3</v>
      </c>
      <c r="K28" s="91">
        <f>I28/'סכום נכסי הקרן'!$C$42</f>
        <v>-3.7954625769464901E-5</v>
      </c>
    </row>
    <row r="29" spans="2:11">
      <c r="B29" s="86" t="s">
        <v>2065</v>
      </c>
      <c r="C29" s="87" t="s">
        <v>2067</v>
      </c>
      <c r="D29" s="88" t="s">
        <v>545</v>
      </c>
      <c r="E29" s="88" t="s">
        <v>129</v>
      </c>
      <c r="F29" s="101">
        <v>44816</v>
      </c>
      <c r="G29" s="90">
        <v>551012.74950000003</v>
      </c>
      <c r="H29" s="102">
        <v>-8.3424010000000006</v>
      </c>
      <c r="I29" s="90">
        <v>-45.967690761000007</v>
      </c>
      <c r="J29" s="91">
        <f t="shared" si="0"/>
        <v>4.7933832558001155E-3</v>
      </c>
      <c r="K29" s="91">
        <f>I29/'סכום נכסי הקרן'!$C$42</f>
        <v>-5.6589052058802781E-5</v>
      </c>
    </row>
    <row r="30" spans="2:11">
      <c r="B30" s="86" t="s">
        <v>2068</v>
      </c>
      <c r="C30" s="87" t="s">
        <v>2069</v>
      </c>
      <c r="D30" s="88" t="s">
        <v>545</v>
      </c>
      <c r="E30" s="88" t="s">
        <v>129</v>
      </c>
      <c r="F30" s="101">
        <v>44810</v>
      </c>
      <c r="G30" s="90">
        <v>444321.31180000002</v>
      </c>
      <c r="H30" s="102">
        <v>-7.5199540000000002</v>
      </c>
      <c r="I30" s="90">
        <v>-33.412759532999999</v>
      </c>
      <c r="J30" s="91">
        <f t="shared" si="0"/>
        <v>3.4841898608368046E-3</v>
      </c>
      <c r="K30" s="91">
        <f>I30/'סכום נכסי הקרן'!$C$42</f>
        <v>-4.1133160211854472E-5</v>
      </c>
    </row>
    <row r="31" spans="2:11">
      <c r="B31" s="86" t="s">
        <v>2070</v>
      </c>
      <c r="C31" s="87" t="s">
        <v>2071</v>
      </c>
      <c r="D31" s="88" t="s">
        <v>545</v>
      </c>
      <c r="E31" s="88" t="s">
        <v>129</v>
      </c>
      <c r="F31" s="101">
        <v>44810</v>
      </c>
      <c r="G31" s="90">
        <v>555484.44900000002</v>
      </c>
      <c r="H31" s="102">
        <v>-7.5039259999999999</v>
      </c>
      <c r="I31" s="90">
        <v>-41.683140165999994</v>
      </c>
      <c r="J31" s="91">
        <f t="shared" si="0"/>
        <v>4.3466022071831176E-3</v>
      </c>
      <c r="K31" s="91">
        <f>I31/'סכום נכסי הקרן'!$C$42</f>
        <v>-5.1314506989100533E-5</v>
      </c>
    </row>
    <row r="32" spans="2:11">
      <c r="B32" s="86" t="s">
        <v>2072</v>
      </c>
      <c r="C32" s="87" t="s">
        <v>2073</v>
      </c>
      <c r="D32" s="88" t="s">
        <v>545</v>
      </c>
      <c r="E32" s="88" t="s">
        <v>129</v>
      </c>
      <c r="F32" s="101">
        <v>44810</v>
      </c>
      <c r="G32" s="90">
        <v>5705030</v>
      </c>
      <c r="H32" s="102">
        <v>-7.44306</v>
      </c>
      <c r="I32" s="90">
        <v>-424.62882999999999</v>
      </c>
      <c r="J32" s="91">
        <f t="shared" si="0"/>
        <v>4.4279116265263409E-2</v>
      </c>
      <c r="K32" s="91">
        <f>I32/'סכום נכסי הקרן'!$C$42</f>
        <v>-5.2274418333247085E-4</v>
      </c>
    </row>
    <row r="33" spans="2:11">
      <c r="B33" s="86" t="s">
        <v>2074</v>
      </c>
      <c r="C33" s="87" t="s">
        <v>2075</v>
      </c>
      <c r="D33" s="88" t="s">
        <v>545</v>
      </c>
      <c r="E33" s="88" t="s">
        <v>129</v>
      </c>
      <c r="F33" s="101">
        <v>44810</v>
      </c>
      <c r="G33" s="90">
        <v>266603.169582</v>
      </c>
      <c r="H33" s="102">
        <v>-7.3087609999999996</v>
      </c>
      <c r="I33" s="90">
        <v>-19.485387581999998</v>
      </c>
      <c r="J33" s="91">
        <f t="shared" si="0"/>
        <v>2.0318821550978951E-3</v>
      </c>
      <c r="K33" s="91">
        <f>I33/'סכום נכסי הקרן'!$C$42</f>
        <v>-2.39877094978908E-5</v>
      </c>
    </row>
    <row r="34" spans="2:11">
      <c r="B34" s="86" t="s">
        <v>2074</v>
      </c>
      <c r="C34" s="87" t="s">
        <v>2076</v>
      </c>
      <c r="D34" s="88" t="s">
        <v>545</v>
      </c>
      <c r="E34" s="88" t="s">
        <v>129</v>
      </c>
      <c r="F34" s="101">
        <v>44810</v>
      </c>
      <c r="G34" s="90">
        <v>333896.83311000001</v>
      </c>
      <c r="H34" s="102">
        <v>-7.3087609999999996</v>
      </c>
      <c r="I34" s="90">
        <v>-24.40372039</v>
      </c>
      <c r="J34" s="91">
        <f t="shared" si="0"/>
        <v>2.5447522544660693E-3</v>
      </c>
      <c r="K34" s="91">
        <f>I34/'סכום נכסי הקרן'!$C$42</f>
        <v>-3.0042479417953129E-5</v>
      </c>
    </row>
    <row r="35" spans="2:11">
      <c r="B35" s="86" t="s">
        <v>2077</v>
      </c>
      <c r="C35" s="87" t="s">
        <v>2078</v>
      </c>
      <c r="D35" s="88" t="s">
        <v>545</v>
      </c>
      <c r="E35" s="88" t="s">
        <v>129</v>
      </c>
      <c r="F35" s="101">
        <v>44810</v>
      </c>
      <c r="G35" s="90">
        <v>266753.92284000001</v>
      </c>
      <c r="H35" s="102">
        <v>-7.2481159999999996</v>
      </c>
      <c r="I35" s="90">
        <v>-19.334634324</v>
      </c>
      <c r="J35" s="91">
        <f t="shared" si="0"/>
        <v>2.0161620236165984E-3</v>
      </c>
      <c r="K35" s="91">
        <f>I35/'סכום נכסי הקרן'!$C$42</f>
        <v>-2.3802122973447987E-5</v>
      </c>
    </row>
    <row r="36" spans="2:11">
      <c r="B36" s="86" t="s">
        <v>2079</v>
      </c>
      <c r="C36" s="87" t="s">
        <v>2080</v>
      </c>
      <c r="D36" s="88" t="s">
        <v>545</v>
      </c>
      <c r="E36" s="88" t="s">
        <v>129</v>
      </c>
      <c r="F36" s="101">
        <v>44825</v>
      </c>
      <c r="G36" s="90">
        <v>112951.817</v>
      </c>
      <c r="H36" s="102">
        <v>-5.9976539999999998</v>
      </c>
      <c r="I36" s="90">
        <v>-6.7744591239999998</v>
      </c>
      <c r="J36" s="91">
        <f t="shared" si="0"/>
        <v>7.0642180180245998E-4</v>
      </c>
      <c r="K36" s="91">
        <f>I36/'סכום נכסי הקרן'!$C$42</f>
        <v>-8.339775474723621E-6</v>
      </c>
    </row>
    <row r="37" spans="2:11">
      <c r="B37" s="86" t="s">
        <v>2081</v>
      </c>
      <c r="C37" s="87" t="s">
        <v>2082</v>
      </c>
      <c r="D37" s="88" t="s">
        <v>545</v>
      </c>
      <c r="E37" s="88" t="s">
        <v>129</v>
      </c>
      <c r="F37" s="101">
        <v>44825</v>
      </c>
      <c r="G37" s="90">
        <v>474895.33955500001</v>
      </c>
      <c r="H37" s="102">
        <v>-5.8796650000000001</v>
      </c>
      <c r="I37" s="90">
        <v>-27.922254541999997</v>
      </c>
      <c r="J37" s="91">
        <f t="shared" si="0"/>
        <v>2.911655233709631E-3</v>
      </c>
      <c r="K37" s="91">
        <f>I37/'סכום נכסי הקרן'!$C$42</f>
        <v>-3.4374011174321735E-5</v>
      </c>
    </row>
    <row r="38" spans="2:11">
      <c r="B38" s="86" t="s">
        <v>2081</v>
      </c>
      <c r="C38" s="87" t="s">
        <v>2083</v>
      </c>
      <c r="D38" s="88" t="s">
        <v>545</v>
      </c>
      <c r="E38" s="88" t="s">
        <v>129</v>
      </c>
      <c r="F38" s="101">
        <v>44825</v>
      </c>
      <c r="G38" s="90">
        <v>226155.37411999999</v>
      </c>
      <c r="H38" s="102">
        <v>-5.8796650000000001</v>
      </c>
      <c r="I38" s="90">
        <v>-13.297178127999999</v>
      </c>
      <c r="J38" s="91">
        <f t="shared" si="0"/>
        <v>1.3865928423409913E-3</v>
      </c>
      <c r="K38" s="91">
        <f>I38/'סכום נכסי הקרן'!$C$42</f>
        <v>-1.6369643392201497E-5</v>
      </c>
    </row>
    <row r="39" spans="2:11">
      <c r="B39" s="86" t="s">
        <v>2081</v>
      </c>
      <c r="C39" s="87" t="s">
        <v>2084</v>
      </c>
      <c r="D39" s="88" t="s">
        <v>545</v>
      </c>
      <c r="E39" s="88" t="s">
        <v>129</v>
      </c>
      <c r="F39" s="101">
        <v>44825</v>
      </c>
      <c r="G39" s="90">
        <v>405427.53076799994</v>
      </c>
      <c r="H39" s="102">
        <v>-5.8796650000000001</v>
      </c>
      <c r="I39" s="90">
        <v>-23.837780179000006</v>
      </c>
      <c r="J39" s="91">
        <f t="shared" si="0"/>
        <v>2.4857375794567053E-3</v>
      </c>
      <c r="K39" s="91">
        <f>I39/'סכום נכסי הקרן'!$C$42</f>
        <v>-2.9345772240971769E-5</v>
      </c>
    </row>
    <row r="40" spans="2:11">
      <c r="B40" s="86" t="s">
        <v>2085</v>
      </c>
      <c r="C40" s="87" t="s">
        <v>2086</v>
      </c>
      <c r="D40" s="88" t="s">
        <v>545</v>
      </c>
      <c r="E40" s="88" t="s">
        <v>129</v>
      </c>
      <c r="F40" s="101">
        <v>44825</v>
      </c>
      <c r="G40" s="90">
        <v>355071.22961099999</v>
      </c>
      <c r="H40" s="102">
        <v>-5.7836049999999997</v>
      </c>
      <c r="I40" s="90">
        <v>-20.535917468000001</v>
      </c>
      <c r="J40" s="91">
        <f t="shared" si="0"/>
        <v>2.1414284969285429E-3</v>
      </c>
      <c r="K40" s="91">
        <f>I40/'סכום נכסי הקרן'!$C$42</f>
        <v>-2.5280976343016283E-5</v>
      </c>
    </row>
    <row r="41" spans="2:11">
      <c r="B41" s="86" t="s">
        <v>2085</v>
      </c>
      <c r="C41" s="87" t="s">
        <v>2087</v>
      </c>
      <c r="D41" s="88" t="s">
        <v>545</v>
      </c>
      <c r="E41" s="88" t="s">
        <v>129</v>
      </c>
      <c r="F41" s="101">
        <v>44825</v>
      </c>
      <c r="G41" s="90">
        <v>962033.14950499998</v>
      </c>
      <c r="H41" s="102">
        <v>-5.7836049999999997</v>
      </c>
      <c r="I41" s="90">
        <v>-55.640197549000007</v>
      </c>
      <c r="J41" s="91">
        <f t="shared" si="0"/>
        <v>5.8020054274091452E-3</v>
      </c>
      <c r="K41" s="91">
        <f>I41/'סכום נכסי הקרן'!$C$42</f>
        <v>-6.8496502294037258E-5</v>
      </c>
    </row>
    <row r="42" spans="2:11">
      <c r="B42" s="86" t="s">
        <v>2088</v>
      </c>
      <c r="C42" s="87" t="s">
        <v>2089</v>
      </c>
      <c r="D42" s="88" t="s">
        <v>545</v>
      </c>
      <c r="E42" s="88" t="s">
        <v>129</v>
      </c>
      <c r="F42" s="101">
        <v>44825</v>
      </c>
      <c r="G42" s="90">
        <v>555791.55752699997</v>
      </c>
      <c r="H42" s="102">
        <v>-5.7805090000000003</v>
      </c>
      <c r="I42" s="90">
        <v>-32.127582218999997</v>
      </c>
      <c r="J42" s="91">
        <f t="shared" si="0"/>
        <v>3.3501751362405379E-3</v>
      </c>
      <c r="K42" s="91">
        <f>I42/'סכום נכסי הקרן'!$C$42</f>
        <v>-3.9551027963687641E-5</v>
      </c>
    </row>
    <row r="43" spans="2:11">
      <c r="B43" s="86" t="s">
        <v>2088</v>
      </c>
      <c r="C43" s="87" t="s">
        <v>2090</v>
      </c>
      <c r="D43" s="88" t="s">
        <v>545</v>
      </c>
      <c r="E43" s="88" t="s">
        <v>129</v>
      </c>
      <c r="F43" s="101">
        <v>44825</v>
      </c>
      <c r="G43" s="90">
        <v>9225900</v>
      </c>
      <c r="H43" s="102">
        <v>-5.7805090000000003</v>
      </c>
      <c r="I43" s="90">
        <v>-533.30399999999997</v>
      </c>
      <c r="J43" s="91">
        <f t="shared" si="0"/>
        <v>5.5611461475025221E-2</v>
      </c>
      <c r="K43" s="91">
        <f>I43/'סכום נכסי הקרן'!$C$42</f>
        <v>-6.5652999573283808E-4</v>
      </c>
    </row>
    <row r="44" spans="2:11">
      <c r="B44" s="86" t="s">
        <v>2091</v>
      </c>
      <c r="C44" s="87" t="s">
        <v>2092</v>
      </c>
      <c r="D44" s="88" t="s">
        <v>545</v>
      </c>
      <c r="E44" s="88" t="s">
        <v>129</v>
      </c>
      <c r="F44" s="101">
        <v>44900</v>
      </c>
      <c r="G44" s="90">
        <v>703386.53477200004</v>
      </c>
      <c r="H44" s="102">
        <v>-7.8495699999999999</v>
      </c>
      <c r="I44" s="90">
        <v>-55.21281879</v>
      </c>
      <c r="J44" s="91">
        <f t="shared" si="0"/>
        <v>5.7574395561774032E-3</v>
      </c>
      <c r="K44" s="91">
        <f>I44/'סכום נכסי הקרן'!$C$42</f>
        <v>-6.7970372779121605E-5</v>
      </c>
    </row>
    <row r="45" spans="2:11">
      <c r="B45" s="86" t="s">
        <v>2093</v>
      </c>
      <c r="C45" s="87" t="s">
        <v>2094</v>
      </c>
      <c r="D45" s="88" t="s">
        <v>545</v>
      </c>
      <c r="E45" s="88" t="s">
        <v>129</v>
      </c>
      <c r="F45" s="101">
        <v>44900</v>
      </c>
      <c r="G45" s="90">
        <v>332495.70059999998</v>
      </c>
      <c r="H45" s="102">
        <v>-7.827007</v>
      </c>
      <c r="I45" s="90">
        <v>-26.024463031000003</v>
      </c>
      <c r="J45" s="91">
        <f t="shared" si="0"/>
        <v>2.7137588003402842E-3</v>
      </c>
      <c r="K45" s="91">
        <f>I45/'סכום נכסי הקרן'!$C$42</f>
        <v>-3.2037713204273429E-5</v>
      </c>
    </row>
    <row r="46" spans="2:11">
      <c r="B46" s="86" t="s">
        <v>2093</v>
      </c>
      <c r="C46" s="87" t="s">
        <v>2095</v>
      </c>
      <c r="D46" s="88" t="s">
        <v>545</v>
      </c>
      <c r="E46" s="88" t="s">
        <v>129</v>
      </c>
      <c r="F46" s="101">
        <v>44900</v>
      </c>
      <c r="G46" s="90">
        <v>1377772.4020759999</v>
      </c>
      <c r="H46" s="102">
        <v>-7.827007</v>
      </c>
      <c r="I46" s="90">
        <v>-107.83834762800001</v>
      </c>
      <c r="J46" s="91">
        <f t="shared" si="0"/>
        <v>1.124508369456239E-2</v>
      </c>
      <c r="K46" s="91">
        <f>I46/'סכום נכסי הקרן'!$C$42</f>
        <v>-1.3275563263738348E-4</v>
      </c>
    </row>
    <row r="47" spans="2:11">
      <c r="B47" s="86" t="s">
        <v>2096</v>
      </c>
      <c r="C47" s="87" t="s">
        <v>2097</v>
      </c>
      <c r="D47" s="88" t="s">
        <v>545</v>
      </c>
      <c r="E47" s="88" t="s">
        <v>129</v>
      </c>
      <c r="F47" s="101">
        <v>44900</v>
      </c>
      <c r="G47" s="90">
        <v>399233.33136000001</v>
      </c>
      <c r="H47" s="102">
        <v>-7.7625950000000001</v>
      </c>
      <c r="I47" s="90">
        <v>-30.990864989999999</v>
      </c>
      <c r="J47" s="91">
        <f t="shared" si="0"/>
        <v>3.2316414174075065E-3</v>
      </c>
      <c r="K47" s="91">
        <f>I47/'סכום נכסי הקרן'!$C$42</f>
        <v>-3.8151659203084285E-5</v>
      </c>
    </row>
    <row r="48" spans="2:11">
      <c r="B48" s="86" t="s">
        <v>2096</v>
      </c>
      <c r="C48" s="87" t="s">
        <v>2098</v>
      </c>
      <c r="D48" s="88" t="s">
        <v>545</v>
      </c>
      <c r="E48" s="88" t="s">
        <v>129</v>
      </c>
      <c r="F48" s="101">
        <v>44900</v>
      </c>
      <c r="G48" s="90">
        <v>531286.21872</v>
      </c>
      <c r="H48" s="102">
        <v>-7.7625950000000001</v>
      </c>
      <c r="I48" s="90">
        <v>-41.241595292</v>
      </c>
      <c r="J48" s="91">
        <f t="shared" si="0"/>
        <v>4.3005591327828774E-3</v>
      </c>
      <c r="K48" s="91">
        <f>I48/'סכום נכסי הקרן'!$C$42</f>
        <v>-5.0770938116106753E-5</v>
      </c>
    </row>
    <row r="49" spans="2:11">
      <c r="B49" s="86" t="s">
        <v>2099</v>
      </c>
      <c r="C49" s="87" t="s">
        <v>2100</v>
      </c>
      <c r="D49" s="88" t="s">
        <v>545</v>
      </c>
      <c r="E49" s="88" t="s">
        <v>129</v>
      </c>
      <c r="F49" s="101">
        <v>44881</v>
      </c>
      <c r="G49" s="90">
        <v>226295.71558399999</v>
      </c>
      <c r="H49" s="102">
        <v>-7.5780830000000003</v>
      </c>
      <c r="I49" s="90">
        <v>-17.148877356</v>
      </c>
      <c r="J49" s="91">
        <f t="shared" si="0"/>
        <v>1.7882373513476862E-3</v>
      </c>
      <c r="K49" s="91">
        <f>I49/'סכום נכסי הקרן'!$C$42</f>
        <v>-2.1111321830246248E-5</v>
      </c>
    </row>
    <row r="50" spans="2:11">
      <c r="B50" s="86" t="s">
        <v>2099</v>
      </c>
      <c r="C50" s="87" t="s">
        <v>2101</v>
      </c>
      <c r="D50" s="88" t="s">
        <v>545</v>
      </c>
      <c r="E50" s="88" t="s">
        <v>129</v>
      </c>
      <c r="F50" s="101">
        <v>44881</v>
      </c>
      <c r="G50" s="90">
        <v>389001.42043</v>
      </c>
      <c r="H50" s="102">
        <v>-7.5780830000000003</v>
      </c>
      <c r="I50" s="90">
        <v>-29.478850860999998</v>
      </c>
      <c r="J50" s="91">
        <f t="shared" si="0"/>
        <v>3.073972779098817E-3</v>
      </c>
      <c r="K50" s="91">
        <f>I50/'סכום נכסי הקרן'!$C$42</f>
        <v>-3.6290276896444243E-5</v>
      </c>
    </row>
    <row r="51" spans="2:11">
      <c r="B51" s="86" t="s">
        <v>2102</v>
      </c>
      <c r="C51" s="87" t="s">
        <v>2103</v>
      </c>
      <c r="D51" s="88" t="s">
        <v>545</v>
      </c>
      <c r="E51" s="88" t="s">
        <v>129</v>
      </c>
      <c r="F51" s="101">
        <v>44881</v>
      </c>
      <c r="G51" s="90">
        <v>1503161.7869249999</v>
      </c>
      <c r="H51" s="102">
        <v>-7.3828649999999998</v>
      </c>
      <c r="I51" s="90">
        <v>-110.976402341</v>
      </c>
      <c r="J51" s="91">
        <f t="shared" si="0"/>
        <v>1.1572311333542258E-2</v>
      </c>
      <c r="K51" s="91">
        <f>I51/'סכום נכסי הקרן'!$C$42</f>
        <v>-1.3661877082373741E-4</v>
      </c>
    </row>
    <row r="52" spans="2:11">
      <c r="B52" s="86" t="s">
        <v>2104</v>
      </c>
      <c r="C52" s="87" t="s">
        <v>2105</v>
      </c>
      <c r="D52" s="88" t="s">
        <v>545</v>
      </c>
      <c r="E52" s="88" t="s">
        <v>129</v>
      </c>
      <c r="F52" s="101">
        <v>44879</v>
      </c>
      <c r="G52" s="90">
        <v>708579.9845100001</v>
      </c>
      <c r="H52" s="102">
        <v>-7.138477</v>
      </c>
      <c r="I52" s="90">
        <v>-50.581817555999997</v>
      </c>
      <c r="J52" s="91">
        <f t="shared" si="0"/>
        <v>5.2745315961482539E-3</v>
      </c>
      <c r="K52" s="91">
        <f>I52/'סכום נכסי הקרן'!$C$42</f>
        <v>-6.2269325683287342E-5</v>
      </c>
    </row>
    <row r="53" spans="2:11">
      <c r="B53" s="86" t="s">
        <v>2106</v>
      </c>
      <c r="C53" s="87" t="s">
        <v>2107</v>
      </c>
      <c r="D53" s="88" t="s">
        <v>545</v>
      </c>
      <c r="E53" s="88" t="s">
        <v>129</v>
      </c>
      <c r="F53" s="101">
        <v>44889</v>
      </c>
      <c r="G53" s="90">
        <v>1227895.5589999999</v>
      </c>
      <c r="H53" s="102">
        <v>-7.0696830000000004</v>
      </c>
      <c r="I53" s="90">
        <v>-86.808329385999997</v>
      </c>
      <c r="J53" s="91">
        <f t="shared" si="0"/>
        <v>9.0521317397972614E-3</v>
      </c>
      <c r="K53" s="91">
        <f>I53/'סכום נכסי הקרן'!$C$42</f>
        <v>-1.0686638787889344E-4</v>
      </c>
    </row>
    <row r="54" spans="2:11">
      <c r="B54" s="86" t="s">
        <v>2108</v>
      </c>
      <c r="C54" s="87" t="s">
        <v>2109</v>
      </c>
      <c r="D54" s="88" t="s">
        <v>545</v>
      </c>
      <c r="E54" s="88" t="s">
        <v>129</v>
      </c>
      <c r="F54" s="101">
        <v>44889</v>
      </c>
      <c r="G54" s="90">
        <v>750105.938876</v>
      </c>
      <c r="H54" s="102">
        <v>-7.0665060000000004</v>
      </c>
      <c r="I54" s="90">
        <v>-53.006284358999999</v>
      </c>
      <c r="J54" s="91">
        <f t="shared" si="0"/>
        <v>5.5273482677136504E-3</v>
      </c>
      <c r="K54" s="91">
        <f>I54/'סכום נכסי הקרן'!$C$42</f>
        <v>-6.5253993302183879E-5</v>
      </c>
    </row>
    <row r="55" spans="2:11">
      <c r="B55" s="86" t="s">
        <v>2110</v>
      </c>
      <c r="C55" s="87" t="s">
        <v>2111</v>
      </c>
      <c r="D55" s="88" t="s">
        <v>545</v>
      </c>
      <c r="E55" s="88" t="s">
        <v>129</v>
      </c>
      <c r="F55" s="101">
        <v>44889</v>
      </c>
      <c r="G55" s="90">
        <v>390717.22808999999</v>
      </c>
      <c r="H55" s="102">
        <v>-7.0633299999999997</v>
      </c>
      <c r="I55" s="90">
        <v>-27.597645503999999</v>
      </c>
      <c r="J55" s="91">
        <f t="shared" si="0"/>
        <v>2.8778059038505224E-3</v>
      </c>
      <c r="K55" s="91">
        <f>I55/'סכום נכסי הקרן'!$C$42</f>
        <v>-3.3974397501195375E-5</v>
      </c>
    </row>
    <row r="56" spans="2:11">
      <c r="B56" s="86" t="s">
        <v>2112</v>
      </c>
      <c r="C56" s="87" t="s">
        <v>2113</v>
      </c>
      <c r="D56" s="88" t="s">
        <v>545</v>
      </c>
      <c r="E56" s="88" t="s">
        <v>129</v>
      </c>
      <c r="F56" s="101">
        <v>44901</v>
      </c>
      <c r="G56" s="90">
        <v>893120.94784000004</v>
      </c>
      <c r="H56" s="102">
        <v>-7.0199379999999998</v>
      </c>
      <c r="I56" s="90">
        <v>-62.69653936000001</v>
      </c>
      <c r="J56" s="91">
        <f t="shared" si="0"/>
        <v>6.5378211737321364E-3</v>
      </c>
      <c r="K56" s="91">
        <f>I56/'סכום נכסי הקרן'!$C$42</f>
        <v>-7.7183292678255786E-5</v>
      </c>
    </row>
    <row r="57" spans="2:11">
      <c r="B57" s="86" t="s">
        <v>2114</v>
      </c>
      <c r="C57" s="87" t="s">
        <v>2115</v>
      </c>
      <c r="D57" s="88" t="s">
        <v>545</v>
      </c>
      <c r="E57" s="88" t="s">
        <v>129</v>
      </c>
      <c r="F57" s="101">
        <v>44879</v>
      </c>
      <c r="G57" s="90">
        <v>561816.13378000003</v>
      </c>
      <c r="H57" s="102">
        <v>-7.0812819999999999</v>
      </c>
      <c r="I57" s="90">
        <v>-39.783784826000002</v>
      </c>
      <c r="J57" s="91">
        <f t="shared" si="0"/>
        <v>4.1485427020644741E-3</v>
      </c>
      <c r="K57" s="91">
        <f>I57/'סכום נכסי הקרן'!$C$42</f>
        <v>-4.897628384945534E-5</v>
      </c>
    </row>
    <row r="58" spans="2:11">
      <c r="B58" s="86" t="s">
        <v>2116</v>
      </c>
      <c r="C58" s="87" t="s">
        <v>2117</v>
      </c>
      <c r="D58" s="88" t="s">
        <v>545</v>
      </c>
      <c r="E58" s="88" t="s">
        <v>129</v>
      </c>
      <c r="F58" s="101">
        <v>44889</v>
      </c>
      <c r="G58" s="90">
        <v>446944.70883999998</v>
      </c>
      <c r="H58" s="102">
        <v>-6.9649400000000004</v>
      </c>
      <c r="I58" s="90">
        <v>-31.129432390999998</v>
      </c>
      <c r="J58" s="91">
        <f t="shared" si="0"/>
        <v>3.2460908415303442E-3</v>
      </c>
      <c r="K58" s="91">
        <f>I58/'סכום נכסי הקרן'!$C$42</f>
        <v>-3.8322244188734571E-5</v>
      </c>
    </row>
    <row r="59" spans="2:11">
      <c r="B59" s="86" t="s">
        <v>2118</v>
      </c>
      <c r="C59" s="87" t="s">
        <v>2119</v>
      </c>
      <c r="D59" s="88" t="s">
        <v>545</v>
      </c>
      <c r="E59" s="88" t="s">
        <v>129</v>
      </c>
      <c r="F59" s="101">
        <v>44879</v>
      </c>
      <c r="G59" s="90">
        <v>3105000</v>
      </c>
      <c r="H59" s="102">
        <v>-6.9797529999999997</v>
      </c>
      <c r="I59" s="90">
        <v>-216.72132999999999</v>
      </c>
      <c r="J59" s="91">
        <f t="shared" si="0"/>
        <v>2.2599099001903659E-2</v>
      </c>
      <c r="K59" s="91">
        <f>I59/'סכום נכסי הקרן'!$C$42</f>
        <v>-2.6679727483783173E-4</v>
      </c>
    </row>
    <row r="60" spans="2:11">
      <c r="B60" s="86" t="s">
        <v>2118</v>
      </c>
      <c r="C60" s="87" t="s">
        <v>2120</v>
      </c>
      <c r="D60" s="88" t="s">
        <v>545</v>
      </c>
      <c r="E60" s="88" t="s">
        <v>129</v>
      </c>
      <c r="F60" s="101">
        <v>44879</v>
      </c>
      <c r="G60" s="90">
        <v>468624.43687500001</v>
      </c>
      <c r="H60" s="102">
        <v>-6.9797529999999997</v>
      </c>
      <c r="I60" s="90">
        <v>-32.708828623000002</v>
      </c>
      <c r="J60" s="91">
        <f t="shared" si="0"/>
        <v>3.4107858985891106E-3</v>
      </c>
      <c r="K60" s="91">
        <f>I60/'סכום נכסי הקרן'!$C$42</f>
        <v>-4.0266578004823376E-5</v>
      </c>
    </row>
    <row r="61" spans="2:11">
      <c r="B61" s="86" t="s">
        <v>2121</v>
      </c>
      <c r="C61" s="87" t="s">
        <v>2122</v>
      </c>
      <c r="D61" s="88" t="s">
        <v>545</v>
      </c>
      <c r="E61" s="88" t="s">
        <v>129</v>
      </c>
      <c r="F61" s="101">
        <v>44889</v>
      </c>
      <c r="G61" s="90">
        <v>1399517.7296250002</v>
      </c>
      <c r="H61" s="102">
        <v>-6.7497509999999998</v>
      </c>
      <c r="I61" s="90">
        <v>-94.463961706000006</v>
      </c>
      <c r="J61" s="91">
        <f t="shared" si="0"/>
        <v>9.8504398376750932E-3</v>
      </c>
      <c r="K61" s="91">
        <f>I61/'סכום נכסי הקרן'!$C$42</f>
        <v>-1.1629094170631979E-4</v>
      </c>
    </row>
    <row r="62" spans="2:11">
      <c r="B62" s="86" t="s">
        <v>2123</v>
      </c>
      <c r="C62" s="87" t="s">
        <v>2124</v>
      </c>
      <c r="D62" s="88" t="s">
        <v>545</v>
      </c>
      <c r="E62" s="88" t="s">
        <v>129</v>
      </c>
      <c r="F62" s="101">
        <v>44910</v>
      </c>
      <c r="G62" s="90">
        <v>2711600</v>
      </c>
      <c r="H62" s="102">
        <v>-6.4800120000000003</v>
      </c>
      <c r="I62" s="90">
        <v>-175.71199999999999</v>
      </c>
      <c r="J62" s="91">
        <f t="shared" si="0"/>
        <v>1.8322759849353523E-2</v>
      </c>
      <c r="K62" s="91">
        <f>I62/'סכום נכסי הקרן'!$C$42</f>
        <v>-2.1631226956896714E-4</v>
      </c>
    </row>
    <row r="63" spans="2:11">
      <c r="B63" s="86" t="s">
        <v>2125</v>
      </c>
      <c r="C63" s="87" t="s">
        <v>2126</v>
      </c>
      <c r="D63" s="88" t="s">
        <v>545</v>
      </c>
      <c r="E63" s="88" t="s">
        <v>129</v>
      </c>
      <c r="F63" s="101">
        <v>44907</v>
      </c>
      <c r="G63" s="90">
        <v>280773.04304999998</v>
      </c>
      <c r="H63" s="102">
        <v>-6.3767969999999998</v>
      </c>
      <c r="I63" s="90">
        <v>-17.904325969000002</v>
      </c>
      <c r="J63" s="91">
        <f t="shared" si="0"/>
        <v>1.8670134367290276E-3</v>
      </c>
      <c r="K63" s="91">
        <f>I63/'סכום נכסי הקרן'!$C$42</f>
        <v>-2.2041325495452715E-5</v>
      </c>
    </row>
    <row r="64" spans="2:11">
      <c r="B64" s="86" t="s">
        <v>2127</v>
      </c>
      <c r="C64" s="87" t="s">
        <v>2128</v>
      </c>
      <c r="D64" s="88" t="s">
        <v>545</v>
      </c>
      <c r="E64" s="88" t="s">
        <v>129</v>
      </c>
      <c r="F64" s="101">
        <v>44882</v>
      </c>
      <c r="G64" s="90">
        <v>898659.23048000003</v>
      </c>
      <c r="H64" s="102">
        <v>-6.4340130000000002</v>
      </c>
      <c r="I64" s="90">
        <v>-57.819847510000002</v>
      </c>
      <c r="J64" s="91">
        <f t="shared" si="0"/>
        <v>6.0292932779319082E-3</v>
      </c>
      <c r="K64" s="91">
        <f>I64/'סכום נכסי הקרן'!$C$42</f>
        <v>-7.1179785336344096E-5</v>
      </c>
    </row>
    <row r="65" spans="2:11">
      <c r="B65" s="86" t="s">
        <v>2129</v>
      </c>
      <c r="C65" s="87" t="s">
        <v>2130</v>
      </c>
      <c r="D65" s="88" t="s">
        <v>545</v>
      </c>
      <c r="E65" s="88" t="s">
        <v>129</v>
      </c>
      <c r="F65" s="101">
        <v>44903</v>
      </c>
      <c r="G65" s="90">
        <v>1123887.1410000001</v>
      </c>
      <c r="H65" s="102">
        <v>-6.2626980000000003</v>
      </c>
      <c r="I65" s="90">
        <v>-70.385654143000011</v>
      </c>
      <c r="J65" s="91">
        <f t="shared" si="0"/>
        <v>7.3396207299549505E-3</v>
      </c>
      <c r="K65" s="91">
        <f>I65/'סכום נכסי הקרן'!$C$42</f>
        <v>-8.6649065475145166E-5</v>
      </c>
    </row>
    <row r="66" spans="2:11">
      <c r="B66" s="86" t="s">
        <v>2131</v>
      </c>
      <c r="C66" s="87" t="s">
        <v>2132</v>
      </c>
      <c r="D66" s="88" t="s">
        <v>545</v>
      </c>
      <c r="E66" s="88" t="s">
        <v>129</v>
      </c>
      <c r="F66" s="101">
        <v>44907</v>
      </c>
      <c r="G66" s="90">
        <v>112408.58832000001</v>
      </c>
      <c r="H66" s="102">
        <v>-6.2827580000000003</v>
      </c>
      <c r="I66" s="90">
        <v>-7.0623592940000002</v>
      </c>
      <c r="J66" s="91">
        <f t="shared" si="0"/>
        <v>7.3644323275480277E-4</v>
      </c>
      <c r="K66" s="91">
        <f>I66/'סכום נכסי הקרן'!$C$42</f>
        <v>-8.6941982755681375E-6</v>
      </c>
    </row>
    <row r="67" spans="2:11">
      <c r="B67" s="86" t="s">
        <v>2131</v>
      </c>
      <c r="C67" s="87" t="s">
        <v>2133</v>
      </c>
      <c r="D67" s="88" t="s">
        <v>545</v>
      </c>
      <c r="E67" s="88" t="s">
        <v>129</v>
      </c>
      <c r="F67" s="101">
        <v>44907</v>
      </c>
      <c r="G67" s="90">
        <v>372801.40994900005</v>
      </c>
      <c r="H67" s="102">
        <v>-6.2827580000000003</v>
      </c>
      <c r="I67" s="90">
        <v>-23.422209477999999</v>
      </c>
      <c r="J67" s="91">
        <f t="shared" si="0"/>
        <v>2.4424030197519007E-3</v>
      </c>
      <c r="K67" s="91">
        <f>I67/'סכום נכסי הקרן'!$C$42</f>
        <v>-2.8834179171063747E-5</v>
      </c>
    </row>
    <row r="68" spans="2:11">
      <c r="B68" s="86" t="s">
        <v>2134</v>
      </c>
      <c r="C68" s="87" t="s">
        <v>2135</v>
      </c>
      <c r="D68" s="88" t="s">
        <v>545</v>
      </c>
      <c r="E68" s="88" t="s">
        <v>129</v>
      </c>
      <c r="F68" s="101">
        <v>44894</v>
      </c>
      <c r="G68" s="90">
        <v>449819.84600000002</v>
      </c>
      <c r="H68" s="102">
        <v>-6.2759939999999999</v>
      </c>
      <c r="I68" s="90">
        <v>-28.230667035999996</v>
      </c>
      <c r="J68" s="91">
        <f t="shared" si="0"/>
        <v>2.9438156328975189E-3</v>
      </c>
      <c r="K68" s="91">
        <f>I68/'סכום נכסי הקרן'!$C$42</f>
        <v>-3.475368590650033E-5</v>
      </c>
    </row>
    <row r="69" spans="2:11">
      <c r="B69" s="86" t="s">
        <v>2136</v>
      </c>
      <c r="C69" s="87" t="s">
        <v>2137</v>
      </c>
      <c r="D69" s="88" t="s">
        <v>545</v>
      </c>
      <c r="E69" s="88" t="s">
        <v>129</v>
      </c>
      <c r="F69" s="101">
        <v>44903</v>
      </c>
      <c r="G69" s="90">
        <v>562357.61675000004</v>
      </c>
      <c r="H69" s="102">
        <v>-6.1844599999999996</v>
      </c>
      <c r="I69" s="90">
        <v>-34.778780820999998</v>
      </c>
      <c r="J69" s="91">
        <f t="shared" si="0"/>
        <v>3.6266347707412426E-3</v>
      </c>
      <c r="K69" s="91">
        <f>I69/'סכום נכסי הקרן'!$C$42</f>
        <v>-4.281481635990812E-5</v>
      </c>
    </row>
    <row r="70" spans="2:11">
      <c r="B70" s="86" t="s">
        <v>2138</v>
      </c>
      <c r="C70" s="87" t="s">
        <v>2139</v>
      </c>
      <c r="D70" s="88" t="s">
        <v>545</v>
      </c>
      <c r="E70" s="88" t="s">
        <v>129</v>
      </c>
      <c r="F70" s="101">
        <v>44902</v>
      </c>
      <c r="G70" s="90">
        <v>247473.78743999999</v>
      </c>
      <c r="H70" s="102">
        <v>-6.2131920000000003</v>
      </c>
      <c r="I70" s="90">
        <v>-15.376021539999998</v>
      </c>
      <c r="J70" s="91">
        <f t="shared" si="0"/>
        <v>1.6033688656204865E-3</v>
      </c>
      <c r="K70" s="91">
        <f>I70/'סכום נכסי הקרן'!$C$42</f>
        <v>-1.8928827378088719E-5</v>
      </c>
    </row>
    <row r="71" spans="2:11">
      <c r="B71" s="86" t="s">
        <v>2138</v>
      </c>
      <c r="C71" s="87" t="s">
        <v>2140</v>
      </c>
      <c r="D71" s="88" t="s">
        <v>545</v>
      </c>
      <c r="E71" s="88" t="s">
        <v>129</v>
      </c>
      <c r="F71" s="101">
        <v>44902</v>
      </c>
      <c r="G71" s="90">
        <v>403313.57855999999</v>
      </c>
      <c r="H71" s="102">
        <v>-6.2131920000000003</v>
      </c>
      <c r="I71" s="90">
        <v>-25.058646959999997</v>
      </c>
      <c r="J71" s="91">
        <f t="shared" si="0"/>
        <v>2.613046180100464E-3</v>
      </c>
      <c r="K71" s="91">
        <f>I71/'סכום נכסי הקרן'!$C$42</f>
        <v>-3.0848734271108963E-5</v>
      </c>
    </row>
    <row r="72" spans="2:11">
      <c r="B72" s="86" t="s">
        <v>2141</v>
      </c>
      <c r="C72" s="87" t="s">
        <v>2142</v>
      </c>
      <c r="D72" s="88" t="s">
        <v>545</v>
      </c>
      <c r="E72" s="88" t="s">
        <v>129</v>
      </c>
      <c r="F72" s="101">
        <v>44882</v>
      </c>
      <c r="G72" s="90">
        <v>606391.09513699997</v>
      </c>
      <c r="H72" s="102">
        <v>-6.2648060000000001</v>
      </c>
      <c r="I72" s="90">
        <v>-37.989226017</v>
      </c>
      <c r="J72" s="91">
        <f t="shared" si="0"/>
        <v>3.9614110884419046E-3</v>
      </c>
      <c r="K72" s="91">
        <f>I72/'סכום נכסי הקרן'!$C$42</f>
        <v>-4.6767071679257671E-5</v>
      </c>
    </row>
    <row r="73" spans="2:11">
      <c r="B73" s="86" t="s">
        <v>2143</v>
      </c>
      <c r="C73" s="87" t="s">
        <v>2144</v>
      </c>
      <c r="D73" s="88" t="s">
        <v>545</v>
      </c>
      <c r="E73" s="88" t="s">
        <v>129</v>
      </c>
      <c r="F73" s="101">
        <v>44894</v>
      </c>
      <c r="G73" s="90">
        <v>756093.25372000004</v>
      </c>
      <c r="H73" s="102">
        <v>-6.2134239999999998</v>
      </c>
      <c r="I73" s="90">
        <v>-46.979276732999999</v>
      </c>
      <c r="J73" s="91">
        <f t="shared" si="0"/>
        <v>4.8988686343282226E-3</v>
      </c>
      <c r="K73" s="91">
        <f>I73/'סכום נכסי הקרן'!$C$42</f>
        <v>-5.7834376552675978E-5</v>
      </c>
    </row>
    <row r="74" spans="2:11">
      <c r="B74" s="86" t="s">
        <v>2145</v>
      </c>
      <c r="C74" s="87" t="s">
        <v>2146</v>
      </c>
      <c r="D74" s="88" t="s">
        <v>545</v>
      </c>
      <c r="E74" s="88" t="s">
        <v>129</v>
      </c>
      <c r="F74" s="101">
        <v>44902</v>
      </c>
      <c r="G74" s="90">
        <v>562606.04449999996</v>
      </c>
      <c r="H74" s="102">
        <v>-6.1819249999999997</v>
      </c>
      <c r="I74" s="90">
        <v>-34.779885</v>
      </c>
      <c r="J74" s="91">
        <f t="shared" si="0"/>
        <v>3.6267499114638327E-3</v>
      </c>
      <c r="K74" s="91">
        <f>I74/'סכום נכסי הקרן'!$C$42</f>
        <v>-4.2816175672109344E-5</v>
      </c>
    </row>
    <row r="75" spans="2:11">
      <c r="B75" s="86" t="s">
        <v>2147</v>
      </c>
      <c r="C75" s="87" t="s">
        <v>2148</v>
      </c>
      <c r="D75" s="88" t="s">
        <v>545</v>
      </c>
      <c r="E75" s="88" t="s">
        <v>129</v>
      </c>
      <c r="F75" s="101">
        <v>44894</v>
      </c>
      <c r="G75" s="90">
        <v>1406929.1575</v>
      </c>
      <c r="H75" s="102">
        <v>-6.1821659999999996</v>
      </c>
      <c r="I75" s="90">
        <v>-86.978695737999999</v>
      </c>
      <c r="J75" s="91">
        <f t="shared" si="0"/>
        <v>9.0698970703046063E-3</v>
      </c>
      <c r="K75" s="91">
        <f>I75/'סכום נכסי הקרן'!$C$42</f>
        <v>-1.0707611932728231E-4</v>
      </c>
    </row>
    <row r="76" spans="2:11">
      <c r="B76" s="86" t="s">
        <v>2149</v>
      </c>
      <c r="C76" s="87" t="s">
        <v>2150</v>
      </c>
      <c r="D76" s="88" t="s">
        <v>545</v>
      </c>
      <c r="E76" s="88" t="s">
        <v>129</v>
      </c>
      <c r="F76" s="101">
        <v>44902</v>
      </c>
      <c r="G76" s="90">
        <v>3330236</v>
      </c>
      <c r="H76" s="102">
        <v>-6.2074040000000004</v>
      </c>
      <c r="I76" s="90">
        <v>-206.72120000000001</v>
      </c>
      <c r="J76" s="91">
        <f t="shared" ref="J76:J139" si="1">IFERROR(I76/$I$11,0)</f>
        <v>2.1556313190733589E-2</v>
      </c>
      <c r="K76" s="91">
        <f>I76/'סכום נכסי הקרן'!$C$42</f>
        <v>-2.5448650029605475E-4</v>
      </c>
    </row>
    <row r="77" spans="2:11">
      <c r="B77" s="86" t="s">
        <v>2151</v>
      </c>
      <c r="C77" s="87" t="s">
        <v>2152</v>
      </c>
      <c r="D77" s="88" t="s">
        <v>545</v>
      </c>
      <c r="E77" s="88" t="s">
        <v>129</v>
      </c>
      <c r="F77" s="101">
        <v>44882</v>
      </c>
      <c r="G77" s="90">
        <v>450482.32</v>
      </c>
      <c r="H77" s="102">
        <v>-6.1616669999999996</v>
      </c>
      <c r="I77" s="90">
        <v>-27.757218994999999</v>
      </c>
      <c r="J77" s="91">
        <f t="shared" si="1"/>
        <v>2.8944457847574381E-3</v>
      </c>
      <c r="K77" s="91">
        <f>I77/'סכום נכסי הקרן'!$C$42</f>
        <v>-3.417084227446785E-5</v>
      </c>
    </row>
    <row r="78" spans="2:11">
      <c r="B78" s="86" t="s">
        <v>2153</v>
      </c>
      <c r="C78" s="87" t="s">
        <v>2154</v>
      </c>
      <c r="D78" s="88" t="s">
        <v>545</v>
      </c>
      <c r="E78" s="88" t="s">
        <v>129</v>
      </c>
      <c r="F78" s="101">
        <v>44882</v>
      </c>
      <c r="G78" s="90">
        <v>675723.48</v>
      </c>
      <c r="H78" s="102">
        <v>-6.1616669999999996</v>
      </c>
      <c r="I78" s="90">
        <v>-41.635828492000002</v>
      </c>
      <c r="J78" s="91">
        <f t="shared" si="1"/>
        <v>4.341668677084019E-3</v>
      </c>
      <c r="K78" s="91">
        <f>I78/'סכום נכסי הקרן'!$C$42</f>
        <v>-5.125626341108625E-5</v>
      </c>
    </row>
    <row r="79" spans="2:11">
      <c r="B79" s="86" t="s">
        <v>2155</v>
      </c>
      <c r="C79" s="87" t="s">
        <v>2156</v>
      </c>
      <c r="D79" s="88" t="s">
        <v>545</v>
      </c>
      <c r="E79" s="88" t="s">
        <v>129</v>
      </c>
      <c r="F79" s="101">
        <v>44886</v>
      </c>
      <c r="G79" s="90">
        <v>1368640.8101960002</v>
      </c>
      <c r="H79" s="102">
        <v>-5.696332</v>
      </c>
      <c r="I79" s="90">
        <v>-77.962319562000005</v>
      </c>
      <c r="J79" s="91">
        <f t="shared" si="1"/>
        <v>8.1296943784891339E-3</v>
      </c>
      <c r="K79" s="91">
        <f>I79/'סכום נכסי הקרן'!$C$42</f>
        <v>-9.5976406194894524E-5</v>
      </c>
    </row>
    <row r="80" spans="2:11">
      <c r="B80" s="86" t="s">
        <v>2157</v>
      </c>
      <c r="C80" s="87" t="s">
        <v>2158</v>
      </c>
      <c r="D80" s="88" t="s">
        <v>545</v>
      </c>
      <c r="E80" s="88" t="s">
        <v>129</v>
      </c>
      <c r="F80" s="101">
        <v>44887</v>
      </c>
      <c r="G80" s="90">
        <v>226499.86060000001</v>
      </c>
      <c r="H80" s="102">
        <v>-5.5612750000000002</v>
      </c>
      <c r="I80" s="90">
        <v>-12.596280635999999</v>
      </c>
      <c r="J80" s="91">
        <f t="shared" si="1"/>
        <v>1.3135051965061583E-3</v>
      </c>
      <c r="K80" s="91">
        <f>I80/'סכום נכסי הקרן'!$C$42</f>
        <v>-1.5506795509133085E-5</v>
      </c>
    </row>
    <row r="81" spans="2:11">
      <c r="B81" s="86" t="s">
        <v>2157</v>
      </c>
      <c r="C81" s="87" t="s">
        <v>2159</v>
      </c>
      <c r="D81" s="88" t="s">
        <v>545</v>
      </c>
      <c r="E81" s="88" t="s">
        <v>129</v>
      </c>
      <c r="F81" s="101">
        <v>44887</v>
      </c>
      <c r="G81" s="90">
        <v>884984.35375999997</v>
      </c>
      <c r="H81" s="102">
        <v>-5.5612750000000002</v>
      </c>
      <c r="I81" s="90">
        <v>-49.216415626</v>
      </c>
      <c r="J81" s="91">
        <f t="shared" si="1"/>
        <v>5.1321512711776556E-3</v>
      </c>
      <c r="K81" s="91">
        <f>I81/'סכום נכסי הקרן'!$C$42</f>
        <v>-6.0588432002991482E-5</v>
      </c>
    </row>
    <row r="82" spans="2:11">
      <c r="B82" s="86" t="s">
        <v>2160</v>
      </c>
      <c r="C82" s="87" t="s">
        <v>2161</v>
      </c>
      <c r="D82" s="88" t="s">
        <v>545</v>
      </c>
      <c r="E82" s="88" t="s">
        <v>129</v>
      </c>
      <c r="F82" s="101">
        <v>44886</v>
      </c>
      <c r="G82" s="90">
        <v>253852.40700000001</v>
      </c>
      <c r="H82" s="102">
        <v>-5.5356240000000003</v>
      </c>
      <c r="I82" s="90">
        <v>-14.052314202000002</v>
      </c>
      <c r="J82" s="91">
        <f t="shared" si="1"/>
        <v>1.4653363370225479E-3</v>
      </c>
      <c r="K82" s="91">
        <f>I82/'סכום נכסי הקרן'!$C$42</f>
        <v>-1.7299262302693327E-5</v>
      </c>
    </row>
    <row r="83" spans="2:11">
      <c r="B83" s="86" t="s">
        <v>2160</v>
      </c>
      <c r="C83" s="87" t="s">
        <v>2162</v>
      </c>
      <c r="D83" s="88" t="s">
        <v>545</v>
      </c>
      <c r="E83" s="88" t="s">
        <v>129</v>
      </c>
      <c r="F83" s="101">
        <v>44886</v>
      </c>
      <c r="G83" s="90">
        <v>474872.76270000002</v>
      </c>
      <c r="H83" s="102">
        <v>-5.5356240000000003</v>
      </c>
      <c r="I83" s="90">
        <v>-26.287169558000002</v>
      </c>
      <c r="J83" s="91">
        <f t="shared" si="1"/>
        <v>2.7411531081000199E-3</v>
      </c>
      <c r="K83" s="91">
        <f>I83/'סכום נכסי הקרן'!$C$42</f>
        <v>-3.2361121082426038E-5</v>
      </c>
    </row>
    <row r="84" spans="2:11">
      <c r="B84" s="86" t="s">
        <v>2163</v>
      </c>
      <c r="C84" s="87" t="s">
        <v>2164</v>
      </c>
      <c r="D84" s="88" t="s">
        <v>545</v>
      </c>
      <c r="E84" s="88" t="s">
        <v>129</v>
      </c>
      <c r="F84" s="101">
        <v>44887</v>
      </c>
      <c r="G84" s="90">
        <v>9494662.5</v>
      </c>
      <c r="H84" s="102">
        <v>-5.4841439999999997</v>
      </c>
      <c r="I84" s="90">
        <v>-520.70100000000002</v>
      </c>
      <c r="J84" s="91">
        <f t="shared" si="1"/>
        <v>5.4297255601883934E-2</v>
      </c>
      <c r="K84" s="91">
        <f>I84/'סכום נכסי הקרן'!$C$42</f>
        <v>-6.4101492827371362E-4</v>
      </c>
    </row>
    <row r="85" spans="2:11">
      <c r="B85" s="86" t="s">
        <v>2165</v>
      </c>
      <c r="C85" s="87" t="s">
        <v>2166</v>
      </c>
      <c r="D85" s="88" t="s">
        <v>545</v>
      </c>
      <c r="E85" s="88" t="s">
        <v>129</v>
      </c>
      <c r="F85" s="101">
        <v>44887</v>
      </c>
      <c r="G85" s="90">
        <v>566663.69775000005</v>
      </c>
      <c r="H85" s="102">
        <v>-5.5941349999999996</v>
      </c>
      <c r="I85" s="90">
        <v>-31.699932905999997</v>
      </c>
      <c r="J85" s="91">
        <f t="shared" si="1"/>
        <v>3.3055810523883252E-3</v>
      </c>
      <c r="K85" s="91">
        <f>I85/'סכום נכסי הקרן'!$C$42</f>
        <v>-3.9024565380172344E-5</v>
      </c>
    </row>
    <row r="86" spans="2:11">
      <c r="B86" s="86" t="s">
        <v>2167</v>
      </c>
      <c r="C86" s="87" t="s">
        <v>2168</v>
      </c>
      <c r="D86" s="88" t="s">
        <v>545</v>
      </c>
      <c r="E86" s="88" t="s">
        <v>129</v>
      </c>
      <c r="F86" s="101">
        <v>44886</v>
      </c>
      <c r="G86" s="90">
        <v>135796.94792999999</v>
      </c>
      <c r="H86" s="102">
        <v>-5.44313</v>
      </c>
      <c r="I86" s="90">
        <v>-7.3916041379999999</v>
      </c>
      <c r="J86" s="91">
        <f t="shared" si="1"/>
        <v>7.7077597160160811E-4</v>
      </c>
      <c r="K86" s="91">
        <f>I86/'סכום נכסי הקרן'!$C$42</f>
        <v>-9.0995189107525329E-6</v>
      </c>
    </row>
    <row r="87" spans="2:11">
      <c r="B87" s="86" t="s">
        <v>2167</v>
      </c>
      <c r="C87" s="87" t="s">
        <v>2169</v>
      </c>
      <c r="D87" s="88" t="s">
        <v>545</v>
      </c>
      <c r="E87" s="88" t="s">
        <v>129</v>
      </c>
      <c r="F87" s="101">
        <v>44886</v>
      </c>
      <c r="G87" s="90">
        <v>775267.26017999987</v>
      </c>
      <c r="H87" s="102">
        <v>-5.44313</v>
      </c>
      <c r="I87" s="90">
        <v>-42.198803289000004</v>
      </c>
      <c r="J87" s="91">
        <f t="shared" si="1"/>
        <v>4.4003741269489664E-3</v>
      </c>
      <c r="K87" s="91">
        <f>I87/'סכום נכסי הקרן'!$C$42</f>
        <v>-5.1949319981207811E-5</v>
      </c>
    </row>
    <row r="88" spans="2:11">
      <c r="B88" s="86" t="s">
        <v>2170</v>
      </c>
      <c r="C88" s="87" t="s">
        <v>2171</v>
      </c>
      <c r="D88" s="88" t="s">
        <v>545</v>
      </c>
      <c r="E88" s="88" t="s">
        <v>129</v>
      </c>
      <c r="F88" s="101">
        <v>44852</v>
      </c>
      <c r="G88" s="90">
        <v>401128.00699999998</v>
      </c>
      <c r="H88" s="102">
        <v>-4.3928710000000004</v>
      </c>
      <c r="I88" s="90">
        <v>-17.621035492000001</v>
      </c>
      <c r="J88" s="91">
        <f t="shared" si="1"/>
        <v>1.8374726917731916E-3</v>
      </c>
      <c r="K88" s="91">
        <f>I88/'סכום נכסי הקרן'!$C$42</f>
        <v>-2.1692577509958578E-5</v>
      </c>
    </row>
    <row r="89" spans="2:11">
      <c r="B89" s="86" t="s">
        <v>2172</v>
      </c>
      <c r="C89" s="87" t="s">
        <v>2173</v>
      </c>
      <c r="D89" s="88" t="s">
        <v>545</v>
      </c>
      <c r="E89" s="88" t="s">
        <v>129</v>
      </c>
      <c r="F89" s="101">
        <v>44852</v>
      </c>
      <c r="G89" s="90">
        <v>308310.42862800002</v>
      </c>
      <c r="H89" s="102">
        <v>-4.3506479999999996</v>
      </c>
      <c r="I89" s="90">
        <v>-13.413501775999997</v>
      </c>
      <c r="J89" s="91">
        <f t="shared" si="1"/>
        <v>1.3987227496159906E-3</v>
      </c>
      <c r="K89" s="91">
        <f>I89/'סכום נכסי הקרן'!$C$42</f>
        <v>-1.6512844951021735E-5</v>
      </c>
    </row>
    <row r="90" spans="2:11">
      <c r="B90" s="86" t="s">
        <v>2172</v>
      </c>
      <c r="C90" s="87" t="s">
        <v>2174</v>
      </c>
      <c r="D90" s="88" t="s">
        <v>545</v>
      </c>
      <c r="E90" s="88" t="s">
        <v>129</v>
      </c>
      <c r="F90" s="101">
        <v>44852</v>
      </c>
      <c r="G90" s="90">
        <v>1579375.7539810003</v>
      </c>
      <c r="H90" s="102">
        <v>-4.3506479999999996</v>
      </c>
      <c r="I90" s="90">
        <v>-68.713081103000007</v>
      </c>
      <c r="J90" s="91">
        <f t="shared" si="1"/>
        <v>7.1652094538757795E-3</v>
      </c>
      <c r="K90" s="91">
        <f>I90/'סכום נכסי הקרן'!$C$42</f>
        <v>-8.4590025282658211E-5</v>
      </c>
    </row>
    <row r="91" spans="2:11">
      <c r="B91" s="86" t="s">
        <v>2175</v>
      </c>
      <c r="C91" s="87" t="s">
        <v>2176</v>
      </c>
      <c r="D91" s="88" t="s">
        <v>545</v>
      </c>
      <c r="E91" s="88" t="s">
        <v>129</v>
      </c>
      <c r="F91" s="101">
        <v>44852</v>
      </c>
      <c r="G91" s="90">
        <v>974562.18903000001</v>
      </c>
      <c r="H91" s="102">
        <v>-4.3506479999999996</v>
      </c>
      <c r="I91" s="90">
        <v>-42.399771283</v>
      </c>
      <c r="J91" s="91">
        <f t="shared" si="1"/>
        <v>4.4213305117802139E-3</v>
      </c>
      <c r="K91" s="91">
        <f>I91/'סכום נכסי הקרן'!$C$42</f>
        <v>-5.219672393138117E-5</v>
      </c>
    </row>
    <row r="92" spans="2:11">
      <c r="B92" s="86" t="s">
        <v>2177</v>
      </c>
      <c r="C92" s="87" t="s">
        <v>2178</v>
      </c>
      <c r="D92" s="88" t="s">
        <v>545</v>
      </c>
      <c r="E92" s="88" t="s">
        <v>129</v>
      </c>
      <c r="F92" s="101">
        <v>44865</v>
      </c>
      <c r="G92" s="90">
        <v>112240.81321999998</v>
      </c>
      <c r="H92" s="102">
        <v>-4.1592159999999998</v>
      </c>
      <c r="I92" s="90">
        <v>-4.6683382170000005</v>
      </c>
      <c r="J92" s="91">
        <f t="shared" si="1"/>
        <v>4.8680135702541794E-4</v>
      </c>
      <c r="K92" s="91">
        <f>I92/'סכום נכסי הקרן'!$C$42</f>
        <v>-5.7470112162789993E-6</v>
      </c>
    </row>
    <row r="93" spans="2:11">
      <c r="B93" s="86" t="s">
        <v>2177</v>
      </c>
      <c r="C93" s="87" t="s">
        <v>2179</v>
      </c>
      <c r="D93" s="88" t="s">
        <v>545</v>
      </c>
      <c r="E93" s="88" t="s">
        <v>129</v>
      </c>
      <c r="F93" s="101">
        <v>44865</v>
      </c>
      <c r="G93" s="90">
        <v>772118.78044</v>
      </c>
      <c r="H93" s="102">
        <v>-4.1592159999999998</v>
      </c>
      <c r="I93" s="90">
        <v>-32.114090295000004</v>
      </c>
      <c r="J93" s="91">
        <f t="shared" si="1"/>
        <v>3.3487682358389853E-3</v>
      </c>
      <c r="K93" s="91">
        <f>I93/'סכום נכסי הקרן'!$C$42</f>
        <v>-3.9534418576159808E-5</v>
      </c>
    </row>
    <row r="94" spans="2:11">
      <c r="B94" s="86" t="s">
        <v>2177</v>
      </c>
      <c r="C94" s="87" t="s">
        <v>2180</v>
      </c>
      <c r="D94" s="88" t="s">
        <v>545</v>
      </c>
      <c r="E94" s="88" t="s">
        <v>129</v>
      </c>
      <c r="F94" s="101">
        <v>44865</v>
      </c>
      <c r="G94" s="90">
        <v>412865.56737000006</v>
      </c>
      <c r="H94" s="102">
        <v>-4.1592159999999998</v>
      </c>
      <c r="I94" s="90">
        <v>-17.171972041</v>
      </c>
      <c r="J94" s="91">
        <f t="shared" si="1"/>
        <v>1.7906456010235846E-3</v>
      </c>
      <c r="K94" s="91">
        <f>I94/'סכום נכסי הקרן'!$C$42</f>
        <v>-2.1139752806658389E-5</v>
      </c>
    </row>
    <row r="95" spans="2:11">
      <c r="B95" s="86" t="s">
        <v>2181</v>
      </c>
      <c r="C95" s="87" t="s">
        <v>2182</v>
      </c>
      <c r="D95" s="88" t="s">
        <v>545</v>
      </c>
      <c r="E95" s="88" t="s">
        <v>129</v>
      </c>
      <c r="F95" s="101">
        <v>44865</v>
      </c>
      <c r="G95" s="90">
        <v>1529132.4239100001</v>
      </c>
      <c r="H95" s="102">
        <v>-4.0991989999999996</v>
      </c>
      <c r="I95" s="90">
        <v>-62.682188384</v>
      </c>
      <c r="J95" s="91">
        <f t="shared" si="1"/>
        <v>6.5363246937714505E-3</v>
      </c>
      <c r="K95" s="91">
        <f>I95/'סכום נכסי הקרן'!$C$42</f>
        <v>-7.716562574492686E-5</v>
      </c>
    </row>
    <row r="96" spans="2:11">
      <c r="B96" s="86" t="s">
        <v>2183</v>
      </c>
      <c r="C96" s="87" t="s">
        <v>2184</v>
      </c>
      <c r="D96" s="88" t="s">
        <v>545</v>
      </c>
      <c r="E96" s="88" t="s">
        <v>129</v>
      </c>
      <c r="F96" s="101">
        <v>44865</v>
      </c>
      <c r="G96" s="90">
        <v>592405.15998500003</v>
      </c>
      <c r="H96" s="102">
        <v>-4.0482399999999998</v>
      </c>
      <c r="I96" s="90">
        <v>-23.981979829000004</v>
      </c>
      <c r="J96" s="91">
        <f t="shared" si="1"/>
        <v>2.5007743188786616E-3</v>
      </c>
      <c r="K96" s="91">
        <f>I96/'סכום נכסי הקרן'!$C$42</f>
        <v>-2.9523290871244888E-5</v>
      </c>
    </row>
    <row r="97" spans="2:11">
      <c r="B97" s="86" t="s">
        <v>2185</v>
      </c>
      <c r="C97" s="87" t="s">
        <v>2186</v>
      </c>
      <c r="D97" s="88" t="s">
        <v>545</v>
      </c>
      <c r="E97" s="88" t="s">
        <v>129</v>
      </c>
      <c r="F97" s="101">
        <v>44867</v>
      </c>
      <c r="G97" s="90">
        <v>921898.81839999999</v>
      </c>
      <c r="H97" s="102">
        <v>-3.786864</v>
      </c>
      <c r="I97" s="90">
        <v>-34.911054851999999</v>
      </c>
      <c r="J97" s="91">
        <f t="shared" si="1"/>
        <v>3.6404279397013531E-3</v>
      </c>
      <c r="K97" s="91">
        <f>I97/'סכום נכסי הקרן'!$C$42</f>
        <v>-4.2977653820358441E-5</v>
      </c>
    </row>
    <row r="98" spans="2:11">
      <c r="B98" s="86" t="s">
        <v>2187</v>
      </c>
      <c r="C98" s="87" t="s">
        <v>2188</v>
      </c>
      <c r="D98" s="88" t="s">
        <v>545</v>
      </c>
      <c r="E98" s="88" t="s">
        <v>129</v>
      </c>
      <c r="F98" s="101">
        <v>44853</v>
      </c>
      <c r="G98" s="90">
        <v>557940.86927999998</v>
      </c>
      <c r="H98" s="102">
        <v>-3.7877869999999998</v>
      </c>
      <c r="I98" s="90">
        <v>-21.133613701999998</v>
      </c>
      <c r="J98" s="91">
        <f t="shared" si="1"/>
        <v>2.2037546019096767E-3</v>
      </c>
      <c r="K98" s="91">
        <f>I98/'סכום נכסי הקרן'!$C$42</f>
        <v>-2.6016777135730293E-5</v>
      </c>
    </row>
    <row r="99" spans="2:11">
      <c r="B99" s="86" t="s">
        <v>2189</v>
      </c>
      <c r="C99" s="87" t="s">
        <v>2190</v>
      </c>
      <c r="D99" s="88" t="s">
        <v>545</v>
      </c>
      <c r="E99" s="88" t="s">
        <v>129</v>
      </c>
      <c r="F99" s="101">
        <v>44853</v>
      </c>
      <c r="G99" s="90">
        <v>464950.72439999995</v>
      </c>
      <c r="H99" s="102">
        <v>-3.7877869999999998</v>
      </c>
      <c r="I99" s="90">
        <v>-17.611344752000001</v>
      </c>
      <c r="J99" s="91">
        <f t="shared" si="1"/>
        <v>1.8364621682928231E-3</v>
      </c>
      <c r="K99" s="91">
        <f>I99/'סכום נכסי הקרן'!$C$42</f>
        <v>-2.1680647613518936E-5</v>
      </c>
    </row>
    <row r="100" spans="2:11">
      <c r="B100" s="86" t="s">
        <v>2189</v>
      </c>
      <c r="C100" s="87" t="s">
        <v>2191</v>
      </c>
      <c r="D100" s="88" t="s">
        <v>545</v>
      </c>
      <c r="E100" s="88" t="s">
        <v>129</v>
      </c>
      <c r="F100" s="101">
        <v>44853</v>
      </c>
      <c r="G100" s="90">
        <v>662679.58464000002</v>
      </c>
      <c r="H100" s="102">
        <v>-3.7877869999999998</v>
      </c>
      <c r="I100" s="90">
        <v>-25.100893519999996</v>
      </c>
      <c r="J100" s="91">
        <f t="shared" si="1"/>
        <v>2.6174515341647357E-3</v>
      </c>
      <c r="K100" s="91">
        <f>I100/'סכום נכסי הקרן'!$C$42</f>
        <v>-3.090074238253608E-5</v>
      </c>
    </row>
    <row r="101" spans="2:11">
      <c r="B101" s="86" t="s">
        <v>2192</v>
      </c>
      <c r="C101" s="87" t="s">
        <v>2193</v>
      </c>
      <c r="D101" s="88" t="s">
        <v>545</v>
      </c>
      <c r="E101" s="88" t="s">
        <v>129</v>
      </c>
      <c r="F101" s="101">
        <v>44865</v>
      </c>
      <c r="G101" s="90">
        <v>288176.19</v>
      </c>
      <c r="H101" s="102">
        <v>-3.762165</v>
      </c>
      <c r="I101" s="90">
        <v>-10.841663030000001</v>
      </c>
      <c r="J101" s="91">
        <f t="shared" si="1"/>
        <v>1.1305385407160838E-3</v>
      </c>
      <c r="K101" s="91">
        <f>I101/'סכום נכסי הקרן'!$C$42</f>
        <v>-1.3346753414230476E-5</v>
      </c>
    </row>
    <row r="102" spans="2:11">
      <c r="B102" s="86" t="s">
        <v>2192</v>
      </c>
      <c r="C102" s="87" t="s">
        <v>2194</v>
      </c>
      <c r="D102" s="88" t="s">
        <v>545</v>
      </c>
      <c r="E102" s="88" t="s">
        <v>129</v>
      </c>
      <c r="F102" s="101">
        <v>44865</v>
      </c>
      <c r="G102" s="90">
        <v>206644.76639999999</v>
      </c>
      <c r="H102" s="102">
        <v>-3.762165</v>
      </c>
      <c r="I102" s="90">
        <v>-7.7743165410000001</v>
      </c>
      <c r="J102" s="91">
        <f t="shared" si="1"/>
        <v>8.1068415915589017E-4</v>
      </c>
      <c r="K102" s="91">
        <f>I102/'סכום נכסי הקרן'!$C$42</f>
        <v>-9.5706613966676854E-6</v>
      </c>
    </row>
    <row r="103" spans="2:11">
      <c r="B103" s="86" t="s">
        <v>2195</v>
      </c>
      <c r="C103" s="87" t="s">
        <v>2196</v>
      </c>
      <c r="D103" s="88" t="s">
        <v>545</v>
      </c>
      <c r="E103" s="88" t="s">
        <v>129</v>
      </c>
      <c r="F103" s="101">
        <v>44867</v>
      </c>
      <c r="G103" s="90">
        <v>345165.45295499993</v>
      </c>
      <c r="H103" s="102">
        <v>-3.8130950000000001</v>
      </c>
      <c r="I103" s="90">
        <v>-13.161486729000002</v>
      </c>
      <c r="J103" s="91">
        <f t="shared" si="1"/>
        <v>1.3724433197272838E-3</v>
      </c>
      <c r="K103" s="91">
        <f>I103/'סכום נכסי הקרן'!$C$42</f>
        <v>-1.6202598941744628E-5</v>
      </c>
    </row>
    <row r="104" spans="2:11">
      <c r="B104" s="86" t="s">
        <v>2197</v>
      </c>
      <c r="C104" s="87" t="s">
        <v>2198</v>
      </c>
      <c r="D104" s="88" t="s">
        <v>545</v>
      </c>
      <c r="E104" s="88" t="s">
        <v>129</v>
      </c>
      <c r="F104" s="101">
        <v>44859</v>
      </c>
      <c r="G104" s="90">
        <v>518866.19864999992</v>
      </c>
      <c r="H104" s="102">
        <v>-3.5439050000000001</v>
      </c>
      <c r="I104" s="90">
        <v>-18.388125133000003</v>
      </c>
      <c r="J104" s="91">
        <f t="shared" si="1"/>
        <v>1.9174626712564931E-3</v>
      </c>
      <c r="K104" s="91">
        <f>I104/'סכום נכסי הקרן'!$C$42</f>
        <v>-2.2636911995978626E-5</v>
      </c>
    </row>
    <row r="105" spans="2:11">
      <c r="B105" s="86" t="s">
        <v>2199</v>
      </c>
      <c r="C105" s="87" t="s">
        <v>2200</v>
      </c>
      <c r="D105" s="88" t="s">
        <v>545</v>
      </c>
      <c r="E105" s="88" t="s">
        <v>129</v>
      </c>
      <c r="F105" s="101">
        <v>44867</v>
      </c>
      <c r="G105" s="90">
        <v>276346.59067800001</v>
      </c>
      <c r="H105" s="102">
        <v>-3.7326169999999999</v>
      </c>
      <c r="I105" s="90">
        <v>-10.314961053000001</v>
      </c>
      <c r="J105" s="91">
        <f t="shared" si="1"/>
        <v>1.075615519882272E-3</v>
      </c>
      <c r="K105" s="91">
        <f>I105/'סכום נכסי הקרן'!$C$42</f>
        <v>-1.2698350914507453E-5</v>
      </c>
    </row>
    <row r="106" spans="2:11">
      <c r="B106" s="86" t="s">
        <v>2199</v>
      </c>
      <c r="C106" s="87" t="s">
        <v>2201</v>
      </c>
      <c r="D106" s="88" t="s">
        <v>545</v>
      </c>
      <c r="E106" s="88" t="s">
        <v>129</v>
      </c>
      <c r="F106" s="101">
        <v>44867</v>
      </c>
      <c r="G106" s="90">
        <v>461466.13892</v>
      </c>
      <c r="H106" s="102">
        <v>-3.7326169999999999</v>
      </c>
      <c r="I106" s="90">
        <v>-17.224765605000002</v>
      </c>
      <c r="J106" s="91">
        <f t="shared" si="1"/>
        <v>1.7961507674024517E-3</v>
      </c>
      <c r="K106" s="91">
        <f>I106/'סכום נכסי הקרן'!$C$42</f>
        <v>-2.12047449281269E-5</v>
      </c>
    </row>
    <row r="107" spans="2:11">
      <c r="B107" s="86" t="s">
        <v>2202</v>
      </c>
      <c r="C107" s="87" t="s">
        <v>2203</v>
      </c>
      <c r="D107" s="88" t="s">
        <v>545</v>
      </c>
      <c r="E107" s="88" t="s">
        <v>129</v>
      </c>
      <c r="F107" s="101">
        <v>44853</v>
      </c>
      <c r="G107" s="90">
        <v>577180.47250000003</v>
      </c>
      <c r="H107" s="102">
        <v>-3.6337640000000002</v>
      </c>
      <c r="I107" s="90">
        <v>-20.973374833999998</v>
      </c>
      <c r="J107" s="91">
        <f t="shared" si="1"/>
        <v>2.1870453373352807E-3</v>
      </c>
      <c r="K107" s="91">
        <f>I107/'סכום נכסי הקרן'!$C$42</f>
        <v>-2.5819513242483149E-5</v>
      </c>
    </row>
    <row r="108" spans="2:11">
      <c r="B108" s="86" t="s">
        <v>2202</v>
      </c>
      <c r="C108" s="87" t="s">
        <v>2204</v>
      </c>
      <c r="D108" s="88" t="s">
        <v>545</v>
      </c>
      <c r="E108" s="88" t="s">
        <v>129</v>
      </c>
      <c r="F108" s="101">
        <v>44853</v>
      </c>
      <c r="G108" s="90">
        <v>620825.00939999998</v>
      </c>
      <c r="H108" s="102">
        <v>-3.6337640000000002</v>
      </c>
      <c r="I108" s="90">
        <v>-22.559314197999996</v>
      </c>
      <c r="J108" s="91">
        <f t="shared" si="1"/>
        <v>2.3524226940451719E-3</v>
      </c>
      <c r="K108" s="91">
        <f>I108/'סכום נכסי הקרן'!$C$42</f>
        <v>-2.7771902056141885E-5</v>
      </c>
    </row>
    <row r="109" spans="2:11">
      <c r="B109" s="86" t="s">
        <v>2205</v>
      </c>
      <c r="C109" s="87" t="s">
        <v>2206</v>
      </c>
      <c r="D109" s="88" t="s">
        <v>545</v>
      </c>
      <c r="E109" s="88" t="s">
        <v>129</v>
      </c>
      <c r="F109" s="101">
        <v>44853</v>
      </c>
      <c r="G109" s="90">
        <v>634989.609925</v>
      </c>
      <c r="H109" s="102">
        <v>-3.618897</v>
      </c>
      <c r="I109" s="90">
        <v>-22.979622157999998</v>
      </c>
      <c r="J109" s="91">
        <f t="shared" si="1"/>
        <v>2.3962512419750327E-3</v>
      </c>
      <c r="K109" s="91">
        <f>I109/'סכום נכסי הקרן'!$C$42</f>
        <v>-2.828932698298526E-5</v>
      </c>
    </row>
    <row r="110" spans="2:11">
      <c r="B110" s="86" t="s">
        <v>2207</v>
      </c>
      <c r="C110" s="87" t="s">
        <v>2208</v>
      </c>
      <c r="D110" s="88" t="s">
        <v>545</v>
      </c>
      <c r="E110" s="88" t="s">
        <v>129</v>
      </c>
      <c r="F110" s="101">
        <v>44867</v>
      </c>
      <c r="G110" s="90">
        <v>461837.12436000002</v>
      </c>
      <c r="H110" s="102">
        <v>-3.6492909999999998</v>
      </c>
      <c r="I110" s="90">
        <v>-16.853780165</v>
      </c>
      <c r="J110" s="91">
        <f t="shared" si="1"/>
        <v>1.7574654350135041E-3</v>
      </c>
      <c r="K110" s="91">
        <f>I110/'סכום נכסי הקרן'!$C$42</f>
        <v>-2.0748039054291063E-5</v>
      </c>
    </row>
    <row r="111" spans="2:11">
      <c r="B111" s="86" t="s">
        <v>2209</v>
      </c>
      <c r="C111" s="87" t="s">
        <v>2210</v>
      </c>
      <c r="D111" s="88" t="s">
        <v>545</v>
      </c>
      <c r="E111" s="88" t="s">
        <v>129</v>
      </c>
      <c r="F111" s="101">
        <v>44859</v>
      </c>
      <c r="G111" s="90">
        <v>138296.27825999999</v>
      </c>
      <c r="H111" s="102">
        <v>-3.395391</v>
      </c>
      <c r="I111" s="90">
        <v>-4.6956994940000003</v>
      </c>
      <c r="J111" s="91">
        <f t="shared" si="1"/>
        <v>4.896545150774726E-4</v>
      </c>
      <c r="K111" s="91">
        <f>I111/'סכום נכסי הקרן'!$C$42</f>
        <v>-5.7806946296268369E-6</v>
      </c>
    </row>
    <row r="112" spans="2:11">
      <c r="B112" s="86" t="s">
        <v>2209</v>
      </c>
      <c r="C112" s="87" t="s">
        <v>2211</v>
      </c>
      <c r="D112" s="88" t="s">
        <v>545</v>
      </c>
      <c r="E112" s="88" t="s">
        <v>129</v>
      </c>
      <c r="F112" s="101">
        <v>44859</v>
      </c>
      <c r="G112" s="90">
        <v>288673.04550000001</v>
      </c>
      <c r="H112" s="102">
        <v>-3.395391</v>
      </c>
      <c r="I112" s="90">
        <v>-9.8015788169999993</v>
      </c>
      <c r="J112" s="91">
        <f t="shared" si="1"/>
        <v>1.0220814446844928E-3</v>
      </c>
      <c r="K112" s="91">
        <f>I112/'סכום נכסי הקרן'!$C$42</f>
        <v>-1.2066345834458557E-5</v>
      </c>
    </row>
    <row r="113" spans="2:11">
      <c r="B113" s="86" t="s">
        <v>2212</v>
      </c>
      <c r="C113" s="87" t="s">
        <v>2213</v>
      </c>
      <c r="D113" s="88" t="s">
        <v>545</v>
      </c>
      <c r="E113" s="88" t="s">
        <v>129</v>
      </c>
      <c r="F113" s="101">
        <v>44854</v>
      </c>
      <c r="G113" s="90">
        <v>578008.56499999994</v>
      </c>
      <c r="H113" s="102">
        <v>-3.535428</v>
      </c>
      <c r="I113" s="90">
        <v>-20.435075291</v>
      </c>
      <c r="J113" s="91">
        <f t="shared" si="1"/>
        <v>2.1309129544962845E-3</v>
      </c>
      <c r="K113" s="91">
        <f>I113/'סכום נכסי הקרן'!$C$42</f>
        <v>-2.5156833426339305E-5</v>
      </c>
    </row>
    <row r="114" spans="2:11">
      <c r="B114" s="86" t="s">
        <v>2212</v>
      </c>
      <c r="C114" s="87" t="s">
        <v>2214</v>
      </c>
      <c r="D114" s="88" t="s">
        <v>545</v>
      </c>
      <c r="E114" s="88" t="s">
        <v>129</v>
      </c>
      <c r="F114" s="101">
        <v>44854</v>
      </c>
      <c r="G114" s="90">
        <v>621715.71959999995</v>
      </c>
      <c r="H114" s="102">
        <v>-3.535428</v>
      </c>
      <c r="I114" s="90">
        <v>-21.980310169999999</v>
      </c>
      <c r="J114" s="91">
        <f t="shared" si="1"/>
        <v>2.292045760444437E-3</v>
      </c>
      <c r="K114" s="91">
        <f>I114/'סכום נכסי הקרן'!$C$42</f>
        <v>-2.7059112517657019E-5</v>
      </c>
    </row>
    <row r="115" spans="2:11">
      <c r="B115" s="86" t="s">
        <v>2215</v>
      </c>
      <c r="C115" s="87" t="s">
        <v>2216</v>
      </c>
      <c r="D115" s="88" t="s">
        <v>545</v>
      </c>
      <c r="E115" s="88" t="s">
        <v>129</v>
      </c>
      <c r="F115" s="101">
        <v>44854</v>
      </c>
      <c r="G115" s="90">
        <v>520461.10480499995</v>
      </c>
      <c r="H115" s="102">
        <v>-3.48502</v>
      </c>
      <c r="I115" s="90">
        <v>-18.138171474</v>
      </c>
      <c r="J115" s="91">
        <f t="shared" si="1"/>
        <v>1.8913981971891314E-3</v>
      </c>
      <c r="K115" s="91">
        <f>I115/'סכום נכסי הקרן'!$C$42</f>
        <v>-2.2329203682002585E-5</v>
      </c>
    </row>
    <row r="116" spans="2:11">
      <c r="B116" s="86" t="s">
        <v>2217</v>
      </c>
      <c r="C116" s="87" t="s">
        <v>2218</v>
      </c>
      <c r="D116" s="88" t="s">
        <v>545</v>
      </c>
      <c r="E116" s="88" t="s">
        <v>129</v>
      </c>
      <c r="F116" s="101">
        <v>44854</v>
      </c>
      <c r="G116" s="90">
        <v>462923.58171999996</v>
      </c>
      <c r="H116" s="102">
        <v>-3.4198580000000001</v>
      </c>
      <c r="I116" s="90">
        <v>-15.831330513000001</v>
      </c>
      <c r="J116" s="91">
        <f t="shared" si="1"/>
        <v>1.6508472220761346E-3</v>
      </c>
      <c r="K116" s="91">
        <f>I116/'סכום נכסי הקרן'!$C$42</f>
        <v>-1.9489340702760603E-5</v>
      </c>
    </row>
    <row r="117" spans="2:11">
      <c r="B117" s="86" t="s">
        <v>2219</v>
      </c>
      <c r="C117" s="87" t="s">
        <v>2220</v>
      </c>
      <c r="D117" s="88" t="s">
        <v>545</v>
      </c>
      <c r="E117" s="88" t="s">
        <v>129</v>
      </c>
      <c r="F117" s="101">
        <v>44867</v>
      </c>
      <c r="G117" s="90">
        <v>926933.62080000003</v>
      </c>
      <c r="H117" s="102">
        <v>-3.2848290000000002</v>
      </c>
      <c r="I117" s="90">
        <v>-30.448188249999994</v>
      </c>
      <c r="J117" s="91">
        <f t="shared" si="1"/>
        <v>3.1750525926098256E-3</v>
      </c>
      <c r="K117" s="91">
        <f>I117/'סכום נכסי הקרן'!$C$42</f>
        <v>-3.7483590788453017E-5</v>
      </c>
    </row>
    <row r="118" spans="2:11">
      <c r="B118" s="86" t="s">
        <v>2221</v>
      </c>
      <c r="C118" s="87" t="s">
        <v>2222</v>
      </c>
      <c r="D118" s="88" t="s">
        <v>545</v>
      </c>
      <c r="E118" s="88" t="s">
        <v>129</v>
      </c>
      <c r="F118" s="101">
        <v>44837</v>
      </c>
      <c r="G118" s="90">
        <v>579499.13150000002</v>
      </c>
      <c r="H118" s="102">
        <v>-3.247404</v>
      </c>
      <c r="I118" s="90">
        <v>-18.818678149</v>
      </c>
      <c r="J118" s="91">
        <f t="shared" si="1"/>
        <v>1.9623595452012595E-3</v>
      </c>
      <c r="K118" s="91">
        <f>I118/'סכום נכסי הקרן'!$C$42</f>
        <v>-2.3166949216320567E-5</v>
      </c>
    </row>
    <row r="119" spans="2:11">
      <c r="B119" s="86" t="s">
        <v>2223</v>
      </c>
      <c r="C119" s="87" t="s">
        <v>2224</v>
      </c>
      <c r="D119" s="88" t="s">
        <v>545</v>
      </c>
      <c r="E119" s="88" t="s">
        <v>129</v>
      </c>
      <c r="F119" s="101">
        <v>44868</v>
      </c>
      <c r="G119" s="90">
        <v>408083.984</v>
      </c>
      <c r="H119" s="102">
        <v>-2.6852269999999998</v>
      </c>
      <c r="I119" s="90">
        <v>-10.957982434</v>
      </c>
      <c r="J119" s="91">
        <f t="shared" si="1"/>
        <v>1.1426680054385382E-3</v>
      </c>
      <c r="K119" s="91">
        <f>I119/'סכום נכסי הקרן'!$C$42</f>
        <v>-1.3489949748425917E-5</v>
      </c>
    </row>
    <row r="120" spans="2:11">
      <c r="B120" s="86" t="s">
        <v>2225</v>
      </c>
      <c r="C120" s="87" t="s">
        <v>2226</v>
      </c>
      <c r="D120" s="88" t="s">
        <v>545</v>
      </c>
      <c r="E120" s="88" t="s">
        <v>129</v>
      </c>
      <c r="F120" s="101">
        <v>44868</v>
      </c>
      <c r="G120" s="90">
        <v>582977.12</v>
      </c>
      <c r="H120" s="102">
        <v>-2.6852269999999998</v>
      </c>
      <c r="I120" s="90">
        <v>-15.654260619999999</v>
      </c>
      <c r="J120" s="91">
        <f t="shared" si="1"/>
        <v>1.6323828649121971E-3</v>
      </c>
      <c r="K120" s="91">
        <f>I120/'סכום נכסי הקרן'!$C$42</f>
        <v>-1.9271356783465594E-5</v>
      </c>
    </row>
    <row r="121" spans="2:11">
      <c r="B121" s="86" t="s">
        <v>2227</v>
      </c>
      <c r="C121" s="87" t="s">
        <v>2228</v>
      </c>
      <c r="D121" s="88" t="s">
        <v>545</v>
      </c>
      <c r="E121" s="88" t="s">
        <v>129</v>
      </c>
      <c r="F121" s="101">
        <v>44868</v>
      </c>
      <c r="G121" s="90">
        <v>261364.06302</v>
      </c>
      <c r="H121" s="102">
        <v>-2.6502330000000001</v>
      </c>
      <c r="I121" s="90">
        <v>-6.9267563220000001</v>
      </c>
      <c r="J121" s="91">
        <f t="shared" si="1"/>
        <v>7.223029310633155E-4</v>
      </c>
      <c r="K121" s="91">
        <f>I121/'סכום נכסי הקרן'!$C$42</f>
        <v>-8.5272626841821352E-6</v>
      </c>
    </row>
    <row r="122" spans="2:11">
      <c r="B122" s="86" t="s">
        <v>2227</v>
      </c>
      <c r="C122" s="87" t="s">
        <v>2229</v>
      </c>
      <c r="D122" s="88" t="s">
        <v>545</v>
      </c>
      <c r="E122" s="88" t="s">
        <v>129</v>
      </c>
      <c r="F122" s="101">
        <v>44868</v>
      </c>
      <c r="G122" s="90">
        <v>641493.44842000003</v>
      </c>
      <c r="H122" s="102">
        <v>-2.6502330000000001</v>
      </c>
      <c r="I122" s="90">
        <v>-17.001070262000002</v>
      </c>
      <c r="J122" s="91">
        <f t="shared" si="1"/>
        <v>1.7728244376742162E-3</v>
      </c>
      <c r="K122" s="91">
        <f>I122/'סכום נכסי הקרן'!$C$42</f>
        <v>-2.0929362214730329E-5</v>
      </c>
    </row>
    <row r="123" spans="2:11">
      <c r="B123" s="86" t="s">
        <v>2230</v>
      </c>
      <c r="C123" s="87" t="s">
        <v>2231</v>
      </c>
      <c r="D123" s="88" t="s">
        <v>545</v>
      </c>
      <c r="E123" s="88" t="s">
        <v>129</v>
      </c>
      <c r="F123" s="101">
        <v>44868</v>
      </c>
      <c r="G123" s="90">
        <v>408315.84989999997</v>
      </c>
      <c r="H123" s="102">
        <v>-2.6269170000000002</v>
      </c>
      <c r="I123" s="90">
        <v>-10.726116534000003</v>
      </c>
      <c r="J123" s="91">
        <f t="shared" si="1"/>
        <v>1.1184896726954463E-3</v>
      </c>
      <c r="K123" s="91">
        <f>I123/'סכום נכסי הקרן'!$C$42</f>
        <v>-1.3204508577278524E-5</v>
      </c>
    </row>
    <row r="124" spans="2:11">
      <c r="B124" s="86" t="s">
        <v>2232</v>
      </c>
      <c r="C124" s="87" t="s">
        <v>2233</v>
      </c>
      <c r="D124" s="88" t="s">
        <v>545</v>
      </c>
      <c r="E124" s="88" t="s">
        <v>129</v>
      </c>
      <c r="F124" s="101">
        <v>44916</v>
      </c>
      <c r="G124" s="90">
        <v>1446000</v>
      </c>
      <c r="H124" s="102">
        <v>4.5128630000000003</v>
      </c>
      <c r="I124" s="90">
        <v>65.256</v>
      </c>
      <c r="J124" s="91">
        <f t="shared" si="1"/>
        <v>-6.8047146280812562E-3</v>
      </c>
      <c r="K124" s="91">
        <f>I124/'סכום נכסי הקרן'!$C$42</f>
        <v>8.0334146005921743E-5</v>
      </c>
    </row>
    <row r="125" spans="2:11">
      <c r="B125" s="86" t="s">
        <v>2234</v>
      </c>
      <c r="C125" s="87" t="s">
        <v>2235</v>
      </c>
      <c r="D125" s="88" t="s">
        <v>545</v>
      </c>
      <c r="E125" s="88" t="s">
        <v>129</v>
      </c>
      <c r="F125" s="101">
        <v>44951</v>
      </c>
      <c r="G125" s="90">
        <v>383738.06449999998</v>
      </c>
      <c r="H125" s="102">
        <v>-8.2331059999999994</v>
      </c>
      <c r="I125" s="90">
        <v>-31.593563165999999</v>
      </c>
      <c r="J125" s="91">
        <f t="shared" si="1"/>
        <v>3.2944891110225781E-3</v>
      </c>
      <c r="K125" s="91">
        <f>I125/'סכום נכסי הקרן'!$C$42</f>
        <v>-3.8893617693771527E-5</v>
      </c>
    </row>
    <row r="126" spans="2:11">
      <c r="B126" s="86" t="s">
        <v>2234</v>
      </c>
      <c r="C126" s="87" t="s">
        <v>2236</v>
      </c>
      <c r="D126" s="88" t="s">
        <v>545</v>
      </c>
      <c r="E126" s="88" t="s">
        <v>129</v>
      </c>
      <c r="F126" s="101">
        <v>44951</v>
      </c>
      <c r="G126" s="90">
        <v>147412.53810000001</v>
      </c>
      <c r="H126" s="102">
        <v>-8.2331059999999994</v>
      </c>
      <c r="I126" s="90">
        <v>-12.136631115999998</v>
      </c>
      <c r="J126" s="91">
        <f t="shared" si="1"/>
        <v>1.2655742198521413E-3</v>
      </c>
      <c r="K126" s="91">
        <f>I126/'סכום נכסי הקרן'!$C$42</f>
        <v>-1.4940938704375946E-5</v>
      </c>
    </row>
    <row r="127" spans="2:11">
      <c r="B127" s="86" t="s">
        <v>2237</v>
      </c>
      <c r="C127" s="87" t="s">
        <v>2238</v>
      </c>
      <c r="D127" s="88" t="s">
        <v>545</v>
      </c>
      <c r="E127" s="88" t="s">
        <v>129</v>
      </c>
      <c r="F127" s="101">
        <v>44951</v>
      </c>
      <c r="G127" s="90">
        <v>438557.78799999994</v>
      </c>
      <c r="H127" s="102">
        <v>-8.2331059999999994</v>
      </c>
      <c r="I127" s="90">
        <v>-36.106929332999997</v>
      </c>
      <c r="J127" s="91">
        <f t="shared" si="1"/>
        <v>3.7651304126419221E-3</v>
      </c>
      <c r="K127" s="91">
        <f>I127/'סכום נכסי הקרן'!$C$42</f>
        <v>-4.4449848793409345E-5</v>
      </c>
    </row>
    <row r="128" spans="2:11">
      <c r="B128" s="86" t="s">
        <v>2239</v>
      </c>
      <c r="C128" s="87" t="s">
        <v>2240</v>
      </c>
      <c r="D128" s="88" t="s">
        <v>545</v>
      </c>
      <c r="E128" s="88" t="s">
        <v>129</v>
      </c>
      <c r="F128" s="101">
        <v>44951</v>
      </c>
      <c r="G128" s="90">
        <v>750013.88608999993</v>
      </c>
      <c r="H128" s="102">
        <v>-8.1840799999999998</v>
      </c>
      <c r="I128" s="90">
        <v>-61.381739348000004</v>
      </c>
      <c r="J128" s="91">
        <f t="shared" si="1"/>
        <v>6.4007174763762173E-3</v>
      </c>
      <c r="K128" s="91">
        <f>I128/'סכום נכסי הקרן'!$C$42</f>
        <v>-7.5564693068524944E-5</v>
      </c>
    </row>
    <row r="129" spans="2:11">
      <c r="B129" s="86" t="s">
        <v>2239</v>
      </c>
      <c r="C129" s="87" t="s">
        <v>2241</v>
      </c>
      <c r="D129" s="88" t="s">
        <v>545</v>
      </c>
      <c r="E129" s="88" t="s">
        <v>129</v>
      </c>
      <c r="F129" s="101">
        <v>44951</v>
      </c>
      <c r="G129" s="90">
        <v>822668.49412499997</v>
      </c>
      <c r="H129" s="102">
        <v>-8.1840799999999998</v>
      </c>
      <c r="I129" s="90">
        <v>-67.327850873999992</v>
      </c>
      <c r="J129" s="91">
        <f t="shared" si="1"/>
        <v>7.0207614888988159E-3</v>
      </c>
      <c r="K129" s="91">
        <f>I129/'סכום נכסי הקרן'!$C$42</f>
        <v>-8.2884721747836844E-5</v>
      </c>
    </row>
    <row r="130" spans="2:11">
      <c r="B130" s="86" t="s">
        <v>2242</v>
      </c>
      <c r="C130" s="87" t="s">
        <v>2243</v>
      </c>
      <c r="D130" s="88" t="s">
        <v>545</v>
      </c>
      <c r="E130" s="88" t="s">
        <v>129</v>
      </c>
      <c r="F130" s="101">
        <v>44950</v>
      </c>
      <c r="G130" s="90">
        <v>445176.95796000003</v>
      </c>
      <c r="H130" s="102">
        <v>-7.5238060000000004</v>
      </c>
      <c r="I130" s="90">
        <v>-33.494252288000006</v>
      </c>
      <c r="J130" s="91">
        <f t="shared" si="1"/>
        <v>3.4926876992276224E-3</v>
      </c>
      <c r="K130" s="91">
        <f>I130/'סכום נכסי הקרן'!$C$42</f>
        <v>-4.1233482801020147E-5</v>
      </c>
    </row>
    <row r="131" spans="2:11">
      <c r="B131" s="86" t="s">
        <v>2244</v>
      </c>
      <c r="C131" s="87" t="s">
        <v>2245</v>
      </c>
      <c r="D131" s="88" t="s">
        <v>545</v>
      </c>
      <c r="E131" s="88" t="s">
        <v>129</v>
      </c>
      <c r="F131" s="101">
        <v>44950</v>
      </c>
      <c r="G131" s="90">
        <v>662964.23075999995</v>
      </c>
      <c r="H131" s="102">
        <v>-7.4013200000000001</v>
      </c>
      <c r="I131" s="90">
        <v>-49.068103298000004</v>
      </c>
      <c r="J131" s="91">
        <f t="shared" si="1"/>
        <v>5.1166856731044309E-3</v>
      </c>
      <c r="K131" s="91">
        <f>I131/'סכום נכסי הקרן'!$C$42</f>
        <v>-6.0405850413374745E-5</v>
      </c>
    </row>
    <row r="132" spans="2:11">
      <c r="B132" s="86" t="s">
        <v>2246</v>
      </c>
      <c r="C132" s="87" t="s">
        <v>2247</v>
      </c>
      <c r="D132" s="88" t="s">
        <v>545</v>
      </c>
      <c r="E132" s="88" t="s">
        <v>129</v>
      </c>
      <c r="F132" s="101">
        <v>44950</v>
      </c>
      <c r="G132" s="90">
        <v>386752.32119999995</v>
      </c>
      <c r="H132" s="102">
        <v>-7.3948809999999998</v>
      </c>
      <c r="I132" s="90">
        <v>-28.599873667000001</v>
      </c>
      <c r="J132" s="91">
        <f t="shared" si="1"/>
        <v>2.9823154760192289E-3</v>
      </c>
      <c r="K132" s="91">
        <f>I132/'סכום נכסי הקרן'!$C$42</f>
        <v>-3.5208201957148683E-5</v>
      </c>
    </row>
    <row r="133" spans="2:11">
      <c r="B133" s="86" t="s">
        <v>2248</v>
      </c>
      <c r="C133" s="87" t="s">
        <v>2249</v>
      </c>
      <c r="D133" s="88" t="s">
        <v>545</v>
      </c>
      <c r="E133" s="88" t="s">
        <v>129</v>
      </c>
      <c r="F133" s="101">
        <v>44952</v>
      </c>
      <c r="G133" s="90">
        <v>519851.29748800001</v>
      </c>
      <c r="H133" s="102">
        <v>-7.2813369999999997</v>
      </c>
      <c r="I133" s="90">
        <v>-37.852126724000001</v>
      </c>
      <c r="J133" s="91">
        <f t="shared" si="1"/>
        <v>3.9471147545480601E-3</v>
      </c>
      <c r="K133" s="91">
        <f>I133/'סכום נכסי הקרן'!$C$42</f>
        <v>-4.6598294024771181E-5</v>
      </c>
    </row>
    <row r="134" spans="2:11">
      <c r="B134" s="86" t="s">
        <v>2250</v>
      </c>
      <c r="C134" s="87" t="s">
        <v>2251</v>
      </c>
      <c r="D134" s="88" t="s">
        <v>545</v>
      </c>
      <c r="E134" s="88" t="s">
        <v>129</v>
      </c>
      <c r="F134" s="101">
        <v>44952</v>
      </c>
      <c r="G134" s="90">
        <v>1051015.0009999999</v>
      </c>
      <c r="H134" s="102">
        <v>-7.2556409999999998</v>
      </c>
      <c r="I134" s="90">
        <v>-76.257877737000001</v>
      </c>
      <c r="J134" s="91">
        <f t="shared" si="1"/>
        <v>7.9519599139296904E-3</v>
      </c>
      <c r="K134" s="91">
        <f>I134/'סכום נכסי הקרן'!$C$42</f>
        <v>-9.3878133569723652E-5</v>
      </c>
    </row>
    <row r="135" spans="2:11">
      <c r="B135" s="86" t="s">
        <v>2252</v>
      </c>
      <c r="C135" s="87" t="s">
        <v>2253</v>
      </c>
      <c r="D135" s="88" t="s">
        <v>545</v>
      </c>
      <c r="E135" s="88" t="s">
        <v>129</v>
      </c>
      <c r="F135" s="101">
        <v>44952</v>
      </c>
      <c r="G135" s="90">
        <v>531245.85028799996</v>
      </c>
      <c r="H135" s="102">
        <v>-7.2139110000000004</v>
      </c>
      <c r="I135" s="90">
        <v>-38.323604236999998</v>
      </c>
      <c r="J135" s="91">
        <f t="shared" si="1"/>
        <v>3.9962791214955048E-3</v>
      </c>
      <c r="K135" s="91">
        <f>I135/'סכום נכסי הקרן'!$C$42</f>
        <v>-4.7178711815745962E-5</v>
      </c>
    </row>
    <row r="136" spans="2:11">
      <c r="B136" s="86" t="s">
        <v>2254</v>
      </c>
      <c r="C136" s="87" t="s">
        <v>2255</v>
      </c>
      <c r="D136" s="88" t="s">
        <v>545</v>
      </c>
      <c r="E136" s="88" t="s">
        <v>129</v>
      </c>
      <c r="F136" s="101">
        <v>44949</v>
      </c>
      <c r="G136" s="90">
        <v>665694.64980000001</v>
      </c>
      <c r="H136" s="102">
        <v>-7.5505560000000003</v>
      </c>
      <c r="I136" s="90">
        <v>-50.263648838000002</v>
      </c>
      <c r="J136" s="91">
        <f t="shared" si="1"/>
        <v>5.2413538449901627E-3</v>
      </c>
      <c r="K136" s="91">
        <f>I136/'סכום נכסי הקרן'!$C$42</f>
        <v>-6.1877640439841097E-5</v>
      </c>
    </row>
    <row r="137" spans="2:11">
      <c r="B137" s="86" t="s">
        <v>2256</v>
      </c>
      <c r="C137" s="87" t="s">
        <v>2257</v>
      </c>
      <c r="D137" s="88" t="s">
        <v>545</v>
      </c>
      <c r="E137" s="88" t="s">
        <v>129</v>
      </c>
      <c r="F137" s="101">
        <v>44949</v>
      </c>
      <c r="G137" s="90">
        <v>1644548.8263699999</v>
      </c>
      <c r="H137" s="102">
        <v>-7.348668</v>
      </c>
      <c r="I137" s="90">
        <v>-120.852426111</v>
      </c>
      <c r="J137" s="91">
        <f t="shared" si="1"/>
        <v>1.2602155691379043E-2</v>
      </c>
      <c r="K137" s="91">
        <f>I137/'סכום נכסי הקרן'!$C$42</f>
        <v>-1.4877676297000953E-4</v>
      </c>
    </row>
    <row r="138" spans="2:11">
      <c r="B138" s="86" t="s">
        <v>2258</v>
      </c>
      <c r="C138" s="87" t="s">
        <v>2259</v>
      </c>
      <c r="D138" s="88" t="s">
        <v>545</v>
      </c>
      <c r="E138" s="88" t="s">
        <v>129</v>
      </c>
      <c r="F138" s="101">
        <v>44949</v>
      </c>
      <c r="G138" s="90">
        <v>932722.30881900003</v>
      </c>
      <c r="H138" s="102">
        <v>-7.4723850000000001</v>
      </c>
      <c r="I138" s="90">
        <v>-69.696603285999998</v>
      </c>
      <c r="J138" s="91">
        <f t="shared" si="1"/>
        <v>7.2677684183495815E-3</v>
      </c>
      <c r="K138" s="91">
        <f>I138/'סכום נכסי הקרן'!$C$42</f>
        <v>-8.580080152774195E-5</v>
      </c>
    </row>
    <row r="139" spans="2:11">
      <c r="B139" s="86" t="s">
        <v>2260</v>
      </c>
      <c r="C139" s="87" t="s">
        <v>2261</v>
      </c>
      <c r="D139" s="88" t="s">
        <v>545</v>
      </c>
      <c r="E139" s="88" t="s">
        <v>129</v>
      </c>
      <c r="F139" s="101">
        <v>44949</v>
      </c>
      <c r="G139" s="90">
        <v>598557.25439999998</v>
      </c>
      <c r="H139" s="102">
        <v>-7.3007439999999999</v>
      </c>
      <c r="I139" s="90">
        <v>-43.699133121999999</v>
      </c>
      <c r="J139" s="91">
        <f t="shared" si="1"/>
        <v>4.5568243592887013E-3</v>
      </c>
      <c r="K139" s="91">
        <f>I139/'סכום נכסי הקרן'!$C$42</f>
        <v>-5.3796318201467431E-5</v>
      </c>
    </row>
    <row r="140" spans="2:11">
      <c r="B140" s="86" t="s">
        <v>2262</v>
      </c>
      <c r="C140" s="87" t="s">
        <v>2263</v>
      </c>
      <c r="D140" s="88" t="s">
        <v>545</v>
      </c>
      <c r="E140" s="88" t="s">
        <v>129</v>
      </c>
      <c r="F140" s="101">
        <v>44949</v>
      </c>
      <c r="G140" s="90">
        <v>389882.51085000002</v>
      </c>
      <c r="H140" s="102">
        <v>-7.205025</v>
      </c>
      <c r="I140" s="90">
        <v>-28.091133450000001</v>
      </c>
      <c r="J140" s="91">
        <f t="shared" ref="J140:J203" si="2">IFERROR(I140/$I$11,0)</f>
        <v>2.929265457683549E-3</v>
      </c>
      <c r="K140" s="91">
        <f>I140/'סכום נכסי הקרן'!$C$42</f>
        <v>-3.4581911487742617E-5</v>
      </c>
    </row>
    <row r="141" spans="2:11">
      <c r="B141" s="86" t="s">
        <v>2262</v>
      </c>
      <c r="C141" s="87" t="s">
        <v>2264</v>
      </c>
      <c r="D141" s="88" t="s">
        <v>545</v>
      </c>
      <c r="E141" s="88" t="s">
        <v>129</v>
      </c>
      <c r="F141" s="101">
        <v>44949</v>
      </c>
      <c r="G141" s="90">
        <v>6658740</v>
      </c>
      <c r="H141" s="102">
        <v>-7.205025</v>
      </c>
      <c r="I141" s="90">
        <v>-479.76390000000004</v>
      </c>
      <c r="J141" s="91">
        <f t="shared" si="2"/>
        <v>5.0028448393332613E-2</v>
      </c>
      <c r="K141" s="91">
        <f>I141/'סכום נכסי הקרן'!$C$42</f>
        <v>-5.9061884257340992E-4</v>
      </c>
    </row>
    <row r="142" spans="2:11">
      <c r="B142" s="86" t="s">
        <v>2265</v>
      </c>
      <c r="C142" s="87" t="s">
        <v>2266</v>
      </c>
      <c r="D142" s="88" t="s">
        <v>545</v>
      </c>
      <c r="E142" s="88" t="s">
        <v>129</v>
      </c>
      <c r="F142" s="101">
        <v>44949</v>
      </c>
      <c r="G142" s="90">
        <v>667936.11271500005</v>
      </c>
      <c r="H142" s="102">
        <v>-7.3417870000000001</v>
      </c>
      <c r="I142" s="90">
        <v>-49.038447950999995</v>
      </c>
      <c r="J142" s="91">
        <f t="shared" si="2"/>
        <v>5.1135932957976421E-3</v>
      </c>
      <c r="K142" s="91">
        <f>I142/'סכום נכסי הקרן'!$C$42</f>
        <v>-6.0369342858885425E-5</v>
      </c>
    </row>
    <row r="143" spans="2:11">
      <c r="B143" s="86" t="s">
        <v>2267</v>
      </c>
      <c r="C143" s="87" t="s">
        <v>2268</v>
      </c>
      <c r="D143" s="88" t="s">
        <v>545</v>
      </c>
      <c r="E143" s="88" t="s">
        <v>129</v>
      </c>
      <c r="F143" s="101">
        <v>44959</v>
      </c>
      <c r="G143" s="90">
        <v>692825.90878399997</v>
      </c>
      <c r="H143" s="102">
        <v>-6.1505979999999996</v>
      </c>
      <c r="I143" s="90">
        <v>-42.612937297999999</v>
      </c>
      <c r="J143" s="91">
        <f t="shared" si="2"/>
        <v>4.4435588723980924E-3</v>
      </c>
      <c r="K143" s="91">
        <f>I143/'סכום נכסי הקרן'!$C$42</f>
        <v>-5.2459144394978545E-5</v>
      </c>
    </row>
    <row r="144" spans="2:11">
      <c r="B144" s="86" t="s">
        <v>2269</v>
      </c>
      <c r="C144" s="87" t="s">
        <v>2270</v>
      </c>
      <c r="D144" s="88" t="s">
        <v>545</v>
      </c>
      <c r="E144" s="88" t="s">
        <v>129</v>
      </c>
      <c r="F144" s="101">
        <v>44959</v>
      </c>
      <c r="G144" s="90">
        <v>133853.02434</v>
      </c>
      <c r="H144" s="102">
        <v>-6.1380140000000001</v>
      </c>
      <c r="I144" s="90">
        <v>-8.2159168040000008</v>
      </c>
      <c r="J144" s="91">
        <f t="shared" si="2"/>
        <v>8.5673300936737475E-4</v>
      </c>
      <c r="K144" s="91">
        <f>I144/'סכום נכסי הקרן'!$C$42</f>
        <v>-1.0114298456924144E-5</v>
      </c>
    </row>
    <row r="145" spans="2:11">
      <c r="B145" s="86" t="s">
        <v>2271</v>
      </c>
      <c r="C145" s="87" t="s">
        <v>2272</v>
      </c>
      <c r="D145" s="88" t="s">
        <v>545</v>
      </c>
      <c r="E145" s="88" t="s">
        <v>129</v>
      </c>
      <c r="F145" s="101">
        <v>44959</v>
      </c>
      <c r="G145" s="90">
        <v>559243.98895000003</v>
      </c>
      <c r="H145" s="102">
        <v>-6.0531459999999999</v>
      </c>
      <c r="I145" s="90">
        <v>-33.851854653000004</v>
      </c>
      <c r="J145" s="91">
        <f t="shared" si="2"/>
        <v>3.5299774816867362E-3</v>
      </c>
      <c r="K145" s="91">
        <f>I145/'סכום נכסי הקרן'!$C$42</f>
        <v>-4.1673713287135945E-5</v>
      </c>
    </row>
    <row r="146" spans="2:11">
      <c r="B146" s="86" t="s">
        <v>2271</v>
      </c>
      <c r="C146" s="87" t="s">
        <v>2273</v>
      </c>
      <c r="D146" s="88" t="s">
        <v>545</v>
      </c>
      <c r="E146" s="88" t="s">
        <v>129</v>
      </c>
      <c r="F146" s="101">
        <v>44959</v>
      </c>
      <c r="G146" s="90">
        <v>401021.48431199999</v>
      </c>
      <c r="H146" s="102">
        <v>-6.0531459999999999</v>
      </c>
      <c r="I146" s="90">
        <v>-24.274415583000003</v>
      </c>
      <c r="J146" s="91">
        <f t="shared" si="2"/>
        <v>2.531268707946606E-3</v>
      </c>
      <c r="K146" s="91">
        <f>I146/'סכום נכסי הקרן'!$C$42</f>
        <v>-2.9883297254706755E-5</v>
      </c>
    </row>
    <row r="147" spans="2:11">
      <c r="B147" s="86" t="s">
        <v>2274</v>
      </c>
      <c r="C147" s="87" t="s">
        <v>2275</v>
      </c>
      <c r="D147" s="88" t="s">
        <v>545</v>
      </c>
      <c r="E147" s="88" t="s">
        <v>129</v>
      </c>
      <c r="F147" s="101">
        <v>44944</v>
      </c>
      <c r="G147" s="90">
        <v>732037.60045499995</v>
      </c>
      <c r="H147" s="102">
        <v>-6.9058479999999998</v>
      </c>
      <c r="I147" s="90">
        <v>-50.553400479000004</v>
      </c>
      <c r="J147" s="91">
        <f t="shared" si="2"/>
        <v>5.2715683422015032E-3</v>
      </c>
      <c r="K147" s="91">
        <f>I147/'סכום נכסי הקרן'!$C$42</f>
        <v>-6.2234342515260214E-5</v>
      </c>
    </row>
    <row r="148" spans="2:11">
      <c r="B148" s="86" t="s">
        <v>2274</v>
      </c>
      <c r="C148" s="87" t="s">
        <v>2276</v>
      </c>
      <c r="D148" s="88" t="s">
        <v>545</v>
      </c>
      <c r="E148" s="88" t="s">
        <v>129</v>
      </c>
      <c r="F148" s="101">
        <v>44944</v>
      </c>
      <c r="G148" s="90">
        <v>67125.178050000002</v>
      </c>
      <c r="H148" s="102">
        <v>-6.9058479999999998</v>
      </c>
      <c r="I148" s="90">
        <v>-4.6355624440000005</v>
      </c>
      <c r="J148" s="91">
        <f t="shared" si="2"/>
        <v>4.8338359035293157E-4</v>
      </c>
      <c r="K148" s="91">
        <f>I148/'סכום נכסי הקרן'!$C$42</f>
        <v>-5.7066622256323317E-6</v>
      </c>
    </row>
    <row r="149" spans="2:11">
      <c r="B149" s="86" t="s">
        <v>2277</v>
      </c>
      <c r="C149" s="87" t="s">
        <v>2278</v>
      </c>
      <c r="D149" s="88" t="s">
        <v>545</v>
      </c>
      <c r="E149" s="88" t="s">
        <v>129</v>
      </c>
      <c r="F149" s="101">
        <v>44958</v>
      </c>
      <c r="G149" s="90">
        <v>302084.36433000001</v>
      </c>
      <c r="H149" s="102">
        <v>-5.5955769999999996</v>
      </c>
      <c r="I149" s="90">
        <v>-16.903362234999999</v>
      </c>
      <c r="J149" s="91">
        <f t="shared" si="2"/>
        <v>1.7626357157082991E-3</v>
      </c>
      <c r="K149" s="91">
        <f>I149/'סכום נכסי הקרן'!$C$42</f>
        <v>-2.080907762929805E-5</v>
      </c>
    </row>
    <row r="150" spans="2:11">
      <c r="B150" s="86" t="s">
        <v>2277</v>
      </c>
      <c r="C150" s="87" t="s">
        <v>2279</v>
      </c>
      <c r="D150" s="88" t="s">
        <v>545</v>
      </c>
      <c r="E150" s="88" t="s">
        <v>129</v>
      </c>
      <c r="F150" s="101">
        <v>44958</v>
      </c>
      <c r="G150" s="90">
        <v>808841.00555999996</v>
      </c>
      <c r="H150" s="102">
        <v>-5.5955769999999996</v>
      </c>
      <c r="I150" s="90">
        <v>-45.259318673999999</v>
      </c>
      <c r="J150" s="91">
        <f t="shared" si="2"/>
        <v>4.7195161799368475E-3</v>
      </c>
      <c r="K150" s="91">
        <f>I150/'סכום נכסי הקרן'!$C$42</f>
        <v>-5.571700248997266E-5</v>
      </c>
    </row>
    <row r="151" spans="2:11">
      <c r="B151" s="86" t="s">
        <v>2280</v>
      </c>
      <c r="C151" s="87" t="s">
        <v>2281</v>
      </c>
      <c r="D151" s="88" t="s">
        <v>545</v>
      </c>
      <c r="E151" s="88" t="s">
        <v>129</v>
      </c>
      <c r="F151" s="101">
        <v>44958</v>
      </c>
      <c r="G151" s="90">
        <v>565348.52064600005</v>
      </c>
      <c r="H151" s="102">
        <v>-5.5488939999999998</v>
      </c>
      <c r="I151" s="90">
        <v>-31.370591752999999</v>
      </c>
      <c r="J151" s="91">
        <f t="shared" si="2"/>
        <v>3.271238270706208E-3</v>
      </c>
      <c r="K151" s="91">
        <f>I151/'סכום נכסי הקרן'!$C$42</f>
        <v>-3.8619126182690731E-5</v>
      </c>
    </row>
    <row r="152" spans="2:11">
      <c r="B152" s="86" t="s">
        <v>2280</v>
      </c>
      <c r="C152" s="87" t="s">
        <v>2282</v>
      </c>
      <c r="D152" s="88" t="s">
        <v>545</v>
      </c>
      <c r="E152" s="88" t="s">
        <v>129</v>
      </c>
      <c r="F152" s="101">
        <v>44958</v>
      </c>
      <c r="G152" s="90">
        <v>505749.21344999998</v>
      </c>
      <c r="H152" s="102">
        <v>-5.5488939999999998</v>
      </c>
      <c r="I152" s="90">
        <v>-28.063489205000003</v>
      </c>
      <c r="J152" s="91">
        <f t="shared" si="2"/>
        <v>2.9263827925135456E-3</v>
      </c>
      <c r="K152" s="91">
        <f>I152/'סכום נכסי הקרן'!$C$42</f>
        <v>-3.4547879723398288E-5</v>
      </c>
    </row>
    <row r="153" spans="2:11">
      <c r="B153" s="86" t="s">
        <v>2283</v>
      </c>
      <c r="C153" s="87" t="s">
        <v>2284</v>
      </c>
      <c r="D153" s="88" t="s">
        <v>545</v>
      </c>
      <c r="E153" s="88" t="s">
        <v>129</v>
      </c>
      <c r="F153" s="101">
        <v>44958</v>
      </c>
      <c r="G153" s="90">
        <v>415875.00947699999</v>
      </c>
      <c r="H153" s="102">
        <v>-5.5395630000000002</v>
      </c>
      <c r="I153" s="90">
        <v>-23.037657133</v>
      </c>
      <c r="J153" s="91">
        <f t="shared" si="2"/>
        <v>2.4023029681507538E-3</v>
      </c>
      <c r="K153" s="91">
        <f>I153/'סכום נכסי הקרן'!$C$42</f>
        <v>-2.8360771603481463E-5</v>
      </c>
    </row>
    <row r="154" spans="2:11">
      <c r="B154" s="86" t="s">
        <v>2283</v>
      </c>
      <c r="C154" s="87" t="s">
        <v>2285</v>
      </c>
      <c r="D154" s="88" t="s">
        <v>545</v>
      </c>
      <c r="E154" s="88" t="s">
        <v>129</v>
      </c>
      <c r="F154" s="101">
        <v>44958</v>
      </c>
      <c r="G154" s="90">
        <v>673093.46101500001</v>
      </c>
      <c r="H154" s="102">
        <v>-5.5395630000000002</v>
      </c>
      <c r="I154" s="90">
        <v>-37.286434679999999</v>
      </c>
      <c r="J154" s="91">
        <f t="shared" si="2"/>
        <v>3.8881259577049198E-3</v>
      </c>
      <c r="K154" s="91">
        <f>I154/'סכום נכסי הקרן'!$C$42</f>
        <v>-4.5901892356616768E-5</v>
      </c>
    </row>
    <row r="155" spans="2:11">
      <c r="B155" s="86" t="s">
        <v>2286</v>
      </c>
      <c r="C155" s="87" t="s">
        <v>2287</v>
      </c>
      <c r="D155" s="88" t="s">
        <v>545</v>
      </c>
      <c r="E155" s="88" t="s">
        <v>129</v>
      </c>
      <c r="F155" s="101">
        <v>44963</v>
      </c>
      <c r="G155" s="90">
        <v>505972.79842499999</v>
      </c>
      <c r="H155" s="102">
        <v>-5.4761220000000002</v>
      </c>
      <c r="I155" s="90">
        <v>-27.707686939999999</v>
      </c>
      <c r="J155" s="91">
        <f t="shared" si="2"/>
        <v>2.8892807194880773E-3</v>
      </c>
      <c r="K155" s="91">
        <f>I155/'סכום נכסי הקרן'!$C$42</f>
        <v>-3.4109865270999309E-5</v>
      </c>
    </row>
    <row r="156" spans="2:11">
      <c r="B156" s="86" t="s">
        <v>2288</v>
      </c>
      <c r="C156" s="87" t="s">
        <v>2289</v>
      </c>
      <c r="D156" s="88" t="s">
        <v>545</v>
      </c>
      <c r="E156" s="88" t="s">
        <v>129</v>
      </c>
      <c r="F156" s="101">
        <v>44963</v>
      </c>
      <c r="G156" s="90">
        <v>1347020.0321400003</v>
      </c>
      <c r="H156" s="102">
        <v>-5.4690630000000002</v>
      </c>
      <c r="I156" s="90">
        <v>-73.669379297000006</v>
      </c>
      <c r="J156" s="91">
        <f t="shared" si="2"/>
        <v>7.682038478361566E-3</v>
      </c>
      <c r="K156" s="91">
        <f>I156/'סכום נכסי הקרן'!$C$42</f>
        <v>-9.0691532925873884E-5</v>
      </c>
    </row>
    <row r="157" spans="2:11">
      <c r="B157" s="86" t="s">
        <v>2290</v>
      </c>
      <c r="C157" s="87" t="s">
        <v>2291</v>
      </c>
      <c r="D157" s="88" t="s">
        <v>545</v>
      </c>
      <c r="E157" s="88" t="s">
        <v>129</v>
      </c>
      <c r="F157" s="101">
        <v>44963</v>
      </c>
      <c r="G157" s="90">
        <v>450084.83560000005</v>
      </c>
      <c r="H157" s="102">
        <v>-5.3984969999999999</v>
      </c>
      <c r="I157" s="90">
        <v>-24.297818058000001</v>
      </c>
      <c r="J157" s="91">
        <f t="shared" si="2"/>
        <v>2.5337090531097448E-3</v>
      </c>
      <c r="K157" s="91">
        <f>I157/'סכום נכסי הקרן'!$C$42</f>
        <v>-2.9912107139522708E-5</v>
      </c>
    </row>
    <row r="158" spans="2:11">
      <c r="B158" s="86" t="s">
        <v>2292</v>
      </c>
      <c r="C158" s="87" t="s">
        <v>2293</v>
      </c>
      <c r="D158" s="88" t="s">
        <v>545</v>
      </c>
      <c r="E158" s="88" t="s">
        <v>129</v>
      </c>
      <c r="F158" s="101">
        <v>44963</v>
      </c>
      <c r="G158" s="90">
        <v>698247.59600000014</v>
      </c>
      <c r="H158" s="102">
        <v>-5.3054990000000002</v>
      </c>
      <c r="I158" s="90">
        <v>-37.045517163</v>
      </c>
      <c r="J158" s="91">
        <f t="shared" si="2"/>
        <v>3.8630037474546605E-3</v>
      </c>
      <c r="K158" s="91">
        <f>I158/'סכום נכסי הקרן'!$C$42</f>
        <v>-4.5605308088717076E-5</v>
      </c>
    </row>
    <row r="159" spans="2:11">
      <c r="B159" s="86" t="s">
        <v>2294</v>
      </c>
      <c r="C159" s="87" t="s">
        <v>2295</v>
      </c>
      <c r="D159" s="88" t="s">
        <v>545</v>
      </c>
      <c r="E159" s="88" t="s">
        <v>129</v>
      </c>
      <c r="F159" s="101">
        <v>44943</v>
      </c>
      <c r="G159" s="90">
        <v>676915.93319999997</v>
      </c>
      <c r="H159" s="102">
        <v>-6.0165389999999999</v>
      </c>
      <c r="I159" s="90">
        <v>-40.726914032000003</v>
      </c>
      <c r="J159" s="91">
        <f t="shared" si="2"/>
        <v>4.2468895989665042E-3</v>
      </c>
      <c r="K159" s="91">
        <f>I159/'סכום נכסי הקרן'!$C$42</f>
        <v>-5.0137333857688353E-5</v>
      </c>
    </row>
    <row r="160" spans="2:11">
      <c r="B160" s="86" t="s">
        <v>2294</v>
      </c>
      <c r="C160" s="87" t="s">
        <v>2296</v>
      </c>
      <c r="D160" s="88" t="s">
        <v>545</v>
      </c>
      <c r="E160" s="88" t="s">
        <v>129</v>
      </c>
      <c r="F160" s="101">
        <v>44943</v>
      </c>
      <c r="G160" s="90">
        <v>852858.50012999994</v>
      </c>
      <c r="H160" s="102">
        <v>-6.0165389999999999</v>
      </c>
      <c r="I160" s="90">
        <v>-51.312567973999997</v>
      </c>
      <c r="J160" s="91">
        <f t="shared" si="2"/>
        <v>5.3507322222798139E-3</v>
      </c>
      <c r="K160" s="91">
        <f>I160/'סכום נכסי הקרן'!$C$42</f>
        <v>-6.3168924352735375E-5</v>
      </c>
    </row>
    <row r="161" spans="2:11">
      <c r="B161" s="86" t="s">
        <v>2297</v>
      </c>
      <c r="C161" s="87" t="s">
        <v>2298</v>
      </c>
      <c r="D161" s="88" t="s">
        <v>545</v>
      </c>
      <c r="E161" s="88" t="s">
        <v>129</v>
      </c>
      <c r="F161" s="101">
        <v>44943</v>
      </c>
      <c r="G161" s="90">
        <v>338457.96659999999</v>
      </c>
      <c r="H161" s="102">
        <v>-6.0165389999999999</v>
      </c>
      <c r="I161" s="90">
        <v>-20.363457016000002</v>
      </c>
      <c r="J161" s="91">
        <f t="shared" si="2"/>
        <v>2.1234447994832521E-3</v>
      </c>
      <c r="K161" s="91">
        <f>I161/'סכום נכסי הקרן'!$C$42</f>
        <v>-2.5068666928844176E-5</v>
      </c>
    </row>
    <row r="162" spans="2:11">
      <c r="B162" s="86" t="s">
        <v>2299</v>
      </c>
      <c r="C162" s="87" t="s">
        <v>2300</v>
      </c>
      <c r="D162" s="88" t="s">
        <v>545</v>
      </c>
      <c r="E162" s="88" t="s">
        <v>129</v>
      </c>
      <c r="F162" s="101">
        <v>44943</v>
      </c>
      <c r="G162" s="90">
        <v>338457.96659999999</v>
      </c>
      <c r="H162" s="102">
        <v>-6.0165389999999999</v>
      </c>
      <c r="I162" s="90">
        <v>-20.363457016000002</v>
      </c>
      <c r="J162" s="91">
        <f t="shared" si="2"/>
        <v>2.1234447994832521E-3</v>
      </c>
      <c r="K162" s="91">
        <f>I162/'סכום נכסי הקרן'!$C$42</f>
        <v>-2.5068666928844176E-5</v>
      </c>
    </row>
    <row r="163" spans="2:11">
      <c r="B163" s="86" t="s">
        <v>2301</v>
      </c>
      <c r="C163" s="87" t="s">
        <v>2302</v>
      </c>
      <c r="D163" s="88" t="s">
        <v>545</v>
      </c>
      <c r="E163" s="88" t="s">
        <v>129</v>
      </c>
      <c r="F163" s="101">
        <v>44943</v>
      </c>
      <c r="G163" s="90">
        <v>1185994.0785000001</v>
      </c>
      <c r="H163" s="102">
        <v>-5.8921799999999998</v>
      </c>
      <c r="I163" s="90">
        <v>-69.880904172000001</v>
      </c>
      <c r="J163" s="91">
        <f t="shared" si="2"/>
        <v>7.2869868034012636E-3</v>
      </c>
      <c r="K163" s="91">
        <f>I163/'סכום נכסי הקרן'!$C$42</f>
        <v>-8.602768724376722E-5</v>
      </c>
    </row>
    <row r="164" spans="2:11">
      <c r="B164" s="86" t="s">
        <v>2303</v>
      </c>
      <c r="C164" s="87" t="s">
        <v>2304</v>
      </c>
      <c r="D164" s="88" t="s">
        <v>545</v>
      </c>
      <c r="E164" s="88" t="s">
        <v>129</v>
      </c>
      <c r="F164" s="101">
        <v>44964</v>
      </c>
      <c r="G164" s="90">
        <v>664728.33994800004</v>
      </c>
      <c r="H164" s="102">
        <v>-4.55396</v>
      </c>
      <c r="I164" s="90">
        <v>-30.271462639999999</v>
      </c>
      <c r="J164" s="91">
        <f t="shared" si="2"/>
        <v>3.1566241363219201E-3</v>
      </c>
      <c r="K164" s="91">
        <f>I164/'סכום נכסי הקרן'!$C$42</f>
        <v>-3.7266030702687339E-5</v>
      </c>
    </row>
    <row r="165" spans="2:11">
      <c r="B165" s="86" t="s">
        <v>2305</v>
      </c>
      <c r="C165" s="87" t="s">
        <v>2306</v>
      </c>
      <c r="D165" s="88" t="s">
        <v>545</v>
      </c>
      <c r="E165" s="88" t="s">
        <v>129</v>
      </c>
      <c r="F165" s="101">
        <v>44964</v>
      </c>
      <c r="G165" s="90">
        <v>838362.07575099985</v>
      </c>
      <c r="H165" s="102">
        <v>-4.5509069999999996</v>
      </c>
      <c r="I165" s="90">
        <v>-38.153075109</v>
      </c>
      <c r="J165" s="91">
        <f t="shared" si="2"/>
        <v>3.9784968171585012E-3</v>
      </c>
      <c r="K165" s="91">
        <f>I165/'סכום נכסי הקרן'!$C$42</f>
        <v>-4.6968779980098448E-5</v>
      </c>
    </row>
    <row r="166" spans="2:11">
      <c r="B166" s="86" t="s">
        <v>2305</v>
      </c>
      <c r="C166" s="87" t="s">
        <v>2307</v>
      </c>
      <c r="D166" s="88" t="s">
        <v>545</v>
      </c>
      <c r="E166" s="88" t="s">
        <v>129</v>
      </c>
      <c r="F166" s="101">
        <v>44964</v>
      </c>
      <c r="G166" s="90">
        <v>271689.10844400001</v>
      </c>
      <c r="H166" s="102">
        <v>-4.5509069999999996</v>
      </c>
      <c r="I166" s="90">
        <v>-12.364317583999998</v>
      </c>
      <c r="J166" s="91">
        <f t="shared" si="2"/>
        <v>1.2893167330220528E-3</v>
      </c>
      <c r="K166" s="91">
        <f>I166/'סכום נכסי הקרן'!$C$42</f>
        <v>-1.5221234737903662E-5</v>
      </c>
    </row>
    <row r="167" spans="2:11">
      <c r="B167" s="86" t="s">
        <v>2308</v>
      </c>
      <c r="C167" s="87" t="s">
        <v>2309</v>
      </c>
      <c r="D167" s="88" t="s">
        <v>545</v>
      </c>
      <c r="E167" s="88" t="s">
        <v>129</v>
      </c>
      <c r="F167" s="101">
        <v>44964</v>
      </c>
      <c r="G167" s="90">
        <v>226917.21921999997</v>
      </c>
      <c r="H167" s="102">
        <v>-4.5173310000000004</v>
      </c>
      <c r="I167" s="90">
        <v>-10.250602236000001</v>
      </c>
      <c r="J167" s="91">
        <f t="shared" si="2"/>
        <v>1.0689043610082082E-3</v>
      </c>
      <c r="K167" s="91">
        <f>I167/'סכום נכסי הקרן'!$C$42</f>
        <v>-1.2619121255906765E-5</v>
      </c>
    </row>
    <row r="168" spans="2:11">
      <c r="B168" s="86" t="s">
        <v>2308</v>
      </c>
      <c r="C168" s="87" t="s">
        <v>2310</v>
      </c>
      <c r="D168" s="88" t="s">
        <v>545</v>
      </c>
      <c r="E168" s="88" t="s">
        <v>129</v>
      </c>
      <c r="F168" s="101">
        <v>44964</v>
      </c>
      <c r="G168" s="90">
        <v>271776.38664600003</v>
      </c>
      <c r="H168" s="102">
        <v>-4.5173310000000004</v>
      </c>
      <c r="I168" s="90">
        <v>-12.277039382</v>
      </c>
      <c r="J168" s="91">
        <f t="shared" si="2"/>
        <v>1.2802156042697234E-3</v>
      </c>
      <c r="K168" s="91">
        <f>I168/'סכום נכסי הקרן'!$C$42</f>
        <v>-1.5113789907963086E-5</v>
      </c>
    </row>
    <row r="169" spans="2:11">
      <c r="B169" s="86" t="s">
        <v>2308</v>
      </c>
      <c r="C169" s="87" t="s">
        <v>2311</v>
      </c>
      <c r="D169" s="88" t="s">
        <v>545</v>
      </c>
      <c r="E169" s="88" t="s">
        <v>129</v>
      </c>
      <c r="F169" s="101">
        <v>44964</v>
      </c>
      <c r="G169" s="90">
        <v>203396.64320399999</v>
      </c>
      <c r="H169" s="102">
        <v>-4.5173310000000004</v>
      </c>
      <c r="I169" s="90">
        <v>-9.1880999289999998</v>
      </c>
      <c r="J169" s="91">
        <f t="shared" si="2"/>
        <v>9.5810956833300616E-4</v>
      </c>
      <c r="K169" s="91">
        <f>I169/'סכום נכסי הקרן'!$C$42</f>
        <v>-1.1311115624820478E-5</v>
      </c>
    </row>
    <row r="170" spans="2:11">
      <c r="B170" s="86" t="s">
        <v>2312</v>
      </c>
      <c r="C170" s="87" t="s">
        <v>2313</v>
      </c>
      <c r="D170" s="88" t="s">
        <v>545</v>
      </c>
      <c r="E170" s="88" t="s">
        <v>129</v>
      </c>
      <c r="F170" s="101">
        <v>44964</v>
      </c>
      <c r="G170" s="90">
        <v>815543.38825199986</v>
      </c>
      <c r="H170" s="102">
        <v>-4.4898759999999998</v>
      </c>
      <c r="I170" s="90">
        <v>-36.616889831000002</v>
      </c>
      <c r="J170" s="91">
        <f t="shared" si="2"/>
        <v>3.8183076784946289E-3</v>
      </c>
      <c r="K170" s="91">
        <f>I170/'סכום נכסי הקרן'!$C$42</f>
        <v>-4.5077641503713149E-5</v>
      </c>
    </row>
    <row r="171" spans="2:11">
      <c r="B171" s="86" t="s">
        <v>2314</v>
      </c>
      <c r="C171" s="87" t="s">
        <v>2315</v>
      </c>
      <c r="D171" s="88" t="s">
        <v>545</v>
      </c>
      <c r="E171" s="88" t="s">
        <v>129</v>
      </c>
      <c r="F171" s="101">
        <v>44964</v>
      </c>
      <c r="G171" s="90">
        <v>397522.49225500005</v>
      </c>
      <c r="H171" s="102">
        <v>-4.4127720000000004</v>
      </c>
      <c r="I171" s="90">
        <v>-17.541762495</v>
      </c>
      <c r="J171" s="91">
        <f t="shared" si="2"/>
        <v>1.8292063235879252E-3</v>
      </c>
      <c r="K171" s="91">
        <f>I171/'סכום נכסי הקרן'!$C$42</f>
        <v>-2.1594987579295882E-5</v>
      </c>
    </row>
    <row r="172" spans="2:11">
      <c r="B172" s="86" t="s">
        <v>2316</v>
      </c>
      <c r="C172" s="87" t="s">
        <v>2317</v>
      </c>
      <c r="D172" s="88" t="s">
        <v>545</v>
      </c>
      <c r="E172" s="88" t="s">
        <v>129</v>
      </c>
      <c r="F172" s="101">
        <v>44937</v>
      </c>
      <c r="G172" s="90">
        <v>315697.38522</v>
      </c>
      <c r="H172" s="102">
        <v>-5.1493679999999999</v>
      </c>
      <c r="I172" s="90">
        <v>-16.256421098000001</v>
      </c>
      <c r="J172" s="91">
        <f t="shared" si="2"/>
        <v>1.6951744888716648E-3</v>
      </c>
      <c r="K172" s="91">
        <f>I172/'סכום נכסי הקרן'!$C$42</f>
        <v>-2.0012653334873094E-5</v>
      </c>
    </row>
    <row r="173" spans="2:11">
      <c r="B173" s="86" t="s">
        <v>2318</v>
      </c>
      <c r="C173" s="87" t="s">
        <v>2319</v>
      </c>
      <c r="D173" s="88" t="s">
        <v>545</v>
      </c>
      <c r="E173" s="88" t="s">
        <v>129</v>
      </c>
      <c r="F173" s="101">
        <v>44956</v>
      </c>
      <c r="G173" s="90">
        <v>511264.30949999997</v>
      </c>
      <c r="H173" s="102">
        <v>-4.4206649999999996</v>
      </c>
      <c r="I173" s="90">
        <v>-22.601280076999998</v>
      </c>
      <c r="J173" s="91">
        <f t="shared" si="2"/>
        <v>2.3567987794735094E-3</v>
      </c>
      <c r="K173" s="91">
        <f>I173/'סכום נכסי הקרן'!$C$42</f>
        <v>-2.7823564632010053E-5</v>
      </c>
    </row>
    <row r="174" spans="2:11">
      <c r="B174" s="86" t="s">
        <v>2320</v>
      </c>
      <c r="C174" s="87" t="s">
        <v>2321</v>
      </c>
      <c r="D174" s="88" t="s">
        <v>545</v>
      </c>
      <c r="E174" s="88" t="s">
        <v>129</v>
      </c>
      <c r="F174" s="101">
        <v>44956</v>
      </c>
      <c r="G174" s="90">
        <v>1543500</v>
      </c>
      <c r="H174" s="102">
        <v>-4.4206649999999996</v>
      </c>
      <c r="I174" s="90">
        <v>-68.232960000000006</v>
      </c>
      <c r="J174" s="91">
        <f t="shared" si="2"/>
        <v>7.1151437573446618E-3</v>
      </c>
      <c r="K174" s="91">
        <f>I174/'סכום נכסי הקרן'!$C$42</f>
        <v>-8.3998966701241535E-5</v>
      </c>
    </row>
    <row r="175" spans="2:11">
      <c r="B175" s="86" t="s">
        <v>2320</v>
      </c>
      <c r="C175" s="87" t="s">
        <v>2322</v>
      </c>
      <c r="D175" s="88" t="s">
        <v>545</v>
      </c>
      <c r="E175" s="88" t="s">
        <v>129</v>
      </c>
      <c r="F175" s="101">
        <v>44956</v>
      </c>
      <c r="G175" s="90">
        <v>227228.58199999999</v>
      </c>
      <c r="H175" s="102">
        <v>-4.4206649999999996</v>
      </c>
      <c r="I175" s="90">
        <v>-10.045013367999999</v>
      </c>
      <c r="J175" s="91">
        <f t="shared" si="2"/>
        <v>1.0474661242567942E-3</v>
      </c>
      <c r="K175" s="91">
        <f>I175/'סכום נכסי הקרן'!$C$42</f>
        <v>-1.236602872588494E-5</v>
      </c>
    </row>
    <row r="176" spans="2:11">
      <c r="B176" s="86" t="s">
        <v>2323</v>
      </c>
      <c r="C176" s="87" t="s">
        <v>2324</v>
      </c>
      <c r="D176" s="88" t="s">
        <v>545</v>
      </c>
      <c r="E176" s="88" t="s">
        <v>129</v>
      </c>
      <c r="F176" s="101">
        <v>44957</v>
      </c>
      <c r="G176" s="90">
        <v>1762048.3452000001</v>
      </c>
      <c r="H176" s="102">
        <v>-4.3546440000000004</v>
      </c>
      <c r="I176" s="90">
        <v>-76.730936111000005</v>
      </c>
      <c r="J176" s="91">
        <f t="shared" si="2"/>
        <v>8.0012891286761374E-3</v>
      </c>
      <c r="K176" s="91">
        <f>I176/'סכום נכסי הקרן'!$C$42</f>
        <v>-9.4460497497733954E-5</v>
      </c>
    </row>
    <row r="177" spans="2:11">
      <c r="B177" s="86" t="s">
        <v>2325</v>
      </c>
      <c r="C177" s="87" t="s">
        <v>2326</v>
      </c>
      <c r="D177" s="88" t="s">
        <v>545</v>
      </c>
      <c r="E177" s="88" t="s">
        <v>129</v>
      </c>
      <c r="F177" s="101">
        <v>44964</v>
      </c>
      <c r="G177" s="90">
        <v>954854.30039999995</v>
      </c>
      <c r="H177" s="102">
        <v>-4.31846</v>
      </c>
      <c r="I177" s="90">
        <v>-41.235001799999999</v>
      </c>
      <c r="J177" s="91">
        <f t="shared" si="2"/>
        <v>4.2998715817306752E-3</v>
      </c>
      <c r="K177" s="91">
        <f>I177/'סכום נכסי הקרן'!$C$42</f>
        <v>-5.0762821122282174E-5</v>
      </c>
    </row>
    <row r="178" spans="2:11">
      <c r="B178" s="86" t="s">
        <v>2325</v>
      </c>
      <c r="C178" s="87" t="s">
        <v>2327</v>
      </c>
      <c r="D178" s="88" t="s">
        <v>545</v>
      </c>
      <c r="E178" s="88" t="s">
        <v>129</v>
      </c>
      <c r="F178" s="101">
        <v>44964</v>
      </c>
      <c r="G178" s="90">
        <v>1164274.5969100001</v>
      </c>
      <c r="H178" s="102">
        <v>-4.31846</v>
      </c>
      <c r="I178" s="90">
        <v>-50.278733723999999</v>
      </c>
      <c r="J178" s="91">
        <f t="shared" si="2"/>
        <v>5.2429268550494229E-3</v>
      </c>
      <c r="K178" s="91">
        <f>I178/'סכום נכסי הקרן'!$C$42</f>
        <v>-6.1896210861479053E-5</v>
      </c>
    </row>
    <row r="179" spans="2:11">
      <c r="B179" s="86" t="s">
        <v>2328</v>
      </c>
      <c r="C179" s="87" t="s">
        <v>2329</v>
      </c>
      <c r="D179" s="88" t="s">
        <v>545</v>
      </c>
      <c r="E179" s="88" t="s">
        <v>129</v>
      </c>
      <c r="F179" s="101">
        <v>44937</v>
      </c>
      <c r="G179" s="90">
        <v>305780.81166000001</v>
      </c>
      <c r="H179" s="102">
        <v>-5.0574810000000001</v>
      </c>
      <c r="I179" s="90">
        <v>-15.464807365999999</v>
      </c>
      <c r="J179" s="91">
        <f t="shared" si="2"/>
        <v>1.6126272052206533E-3</v>
      </c>
      <c r="K179" s="91">
        <f>I179/'סכום נכסי הקרן'!$C$42</f>
        <v>-1.9038128185817365E-5</v>
      </c>
    </row>
    <row r="180" spans="2:11">
      <c r="B180" s="86" t="s">
        <v>2330</v>
      </c>
      <c r="C180" s="87" t="s">
        <v>2331</v>
      </c>
      <c r="D180" s="88" t="s">
        <v>545</v>
      </c>
      <c r="E180" s="88" t="s">
        <v>129</v>
      </c>
      <c r="F180" s="101">
        <v>44956</v>
      </c>
      <c r="G180" s="90">
        <v>523159.03016999998</v>
      </c>
      <c r="H180" s="102">
        <v>-4.3142209999999999</v>
      </c>
      <c r="I180" s="90">
        <v>-22.570239162</v>
      </c>
      <c r="J180" s="91">
        <f t="shared" si="2"/>
        <v>2.3535619189799226E-3</v>
      </c>
      <c r="K180" s="91">
        <f>I180/'סכום נכסי הקרן'!$C$42</f>
        <v>-2.7785351358169067E-5</v>
      </c>
    </row>
    <row r="181" spans="2:11">
      <c r="B181" s="86" t="s">
        <v>2332</v>
      </c>
      <c r="C181" s="87" t="s">
        <v>2333</v>
      </c>
      <c r="D181" s="88" t="s">
        <v>545</v>
      </c>
      <c r="E181" s="88" t="s">
        <v>129</v>
      </c>
      <c r="F181" s="101">
        <v>44956</v>
      </c>
      <c r="G181" s="90">
        <v>409440.730752</v>
      </c>
      <c r="H181" s="102">
        <v>-4.3111829999999998</v>
      </c>
      <c r="I181" s="90">
        <v>-17.651740896</v>
      </c>
      <c r="J181" s="91">
        <f t="shared" si="2"/>
        <v>1.8406745661105697E-3</v>
      </c>
      <c r="K181" s="91">
        <f>I181/'סכום נכסי הקרן'!$C$42</f>
        <v>-2.1730377749141287E-5</v>
      </c>
    </row>
    <row r="182" spans="2:11">
      <c r="B182" s="86" t="s">
        <v>2334</v>
      </c>
      <c r="C182" s="87" t="s">
        <v>2335</v>
      </c>
      <c r="D182" s="88" t="s">
        <v>545</v>
      </c>
      <c r="E182" s="88" t="s">
        <v>129</v>
      </c>
      <c r="F182" s="101">
        <v>44973</v>
      </c>
      <c r="G182" s="90">
        <v>13338130</v>
      </c>
      <c r="H182" s="102">
        <v>-2.9081399999999999</v>
      </c>
      <c r="I182" s="90">
        <v>-387.89152000000001</v>
      </c>
      <c r="J182" s="91">
        <f t="shared" si="2"/>
        <v>4.0448251505649645E-2</v>
      </c>
      <c r="K182" s="91">
        <f>I182/'סכום נכסי הקרן'!$C$42</f>
        <v>-4.7751829720085373E-4</v>
      </c>
    </row>
    <row r="183" spans="2:11">
      <c r="B183" s="86" t="s">
        <v>2336</v>
      </c>
      <c r="C183" s="87" t="s">
        <v>2337</v>
      </c>
      <c r="D183" s="88" t="s">
        <v>545</v>
      </c>
      <c r="E183" s="88" t="s">
        <v>129</v>
      </c>
      <c r="F183" s="101">
        <v>44972</v>
      </c>
      <c r="G183" s="90">
        <v>484314.67728</v>
      </c>
      <c r="H183" s="102">
        <v>-2.6334499999999998</v>
      </c>
      <c r="I183" s="90">
        <v>-12.754185266</v>
      </c>
      <c r="J183" s="91">
        <f t="shared" si="2"/>
        <v>1.329971053218227E-3</v>
      </c>
      <c r="K183" s="91">
        <f>I183/'סכום נכסי הקרן'!$C$42</f>
        <v>-1.5701185811962423E-5</v>
      </c>
    </row>
    <row r="184" spans="2:11">
      <c r="B184" s="86" t="s">
        <v>2338</v>
      </c>
      <c r="C184" s="87" t="s">
        <v>2339</v>
      </c>
      <c r="D184" s="88" t="s">
        <v>545</v>
      </c>
      <c r="E184" s="88" t="s">
        <v>129</v>
      </c>
      <c r="F184" s="101">
        <v>44972</v>
      </c>
      <c r="G184" s="90">
        <v>276909.93180000002</v>
      </c>
      <c r="H184" s="102">
        <v>-2.5746340000000001</v>
      </c>
      <c r="I184" s="90">
        <v>-7.1294182369999994</v>
      </c>
      <c r="J184" s="91">
        <f t="shared" si="2"/>
        <v>7.4343595327668217E-4</v>
      </c>
      <c r="K184" s="91">
        <f>I184/'סכום נכסי הקרן'!$C$42</f>
        <v>-8.7767519551985884E-6</v>
      </c>
    </row>
    <row r="185" spans="2:11">
      <c r="B185" s="86" t="s">
        <v>2340</v>
      </c>
      <c r="C185" s="87" t="s">
        <v>2341</v>
      </c>
      <c r="D185" s="88" t="s">
        <v>545</v>
      </c>
      <c r="E185" s="88" t="s">
        <v>129</v>
      </c>
      <c r="F185" s="101">
        <v>44972</v>
      </c>
      <c r="G185" s="90">
        <v>578174.18350000004</v>
      </c>
      <c r="H185" s="102">
        <v>-2.5452520000000001</v>
      </c>
      <c r="I185" s="90">
        <v>-14.715988590999999</v>
      </c>
      <c r="J185" s="91">
        <f t="shared" si="2"/>
        <v>1.5345424609515533E-3</v>
      </c>
      <c r="K185" s="91">
        <f>I185/'סכום נכסי הקרן'!$C$42</f>
        <v>-1.8116286258594954E-5</v>
      </c>
    </row>
    <row r="186" spans="2:11">
      <c r="B186" s="86" t="s">
        <v>2340</v>
      </c>
      <c r="C186" s="87" t="s">
        <v>2342</v>
      </c>
      <c r="D186" s="88" t="s">
        <v>545</v>
      </c>
      <c r="E186" s="88" t="s">
        <v>129</v>
      </c>
      <c r="F186" s="101">
        <v>44972</v>
      </c>
      <c r="G186" s="90">
        <v>414595.90776000003</v>
      </c>
      <c r="H186" s="102">
        <v>-2.5452520000000001</v>
      </c>
      <c r="I186" s="90">
        <v>-10.552509646000001</v>
      </c>
      <c r="J186" s="91">
        <f t="shared" si="2"/>
        <v>1.1003864280848467E-3</v>
      </c>
      <c r="K186" s="91">
        <f>I186/'סכום נכסי הקרן'!$C$42</f>
        <v>-1.2990787829941485E-5</v>
      </c>
    </row>
    <row r="187" spans="2:11">
      <c r="B187" s="86" t="s">
        <v>2343</v>
      </c>
      <c r="C187" s="87" t="s">
        <v>2344</v>
      </c>
      <c r="D187" s="88" t="s">
        <v>545</v>
      </c>
      <c r="E187" s="88" t="s">
        <v>129</v>
      </c>
      <c r="F187" s="101">
        <v>44972</v>
      </c>
      <c r="G187" s="90">
        <v>115654.71092</v>
      </c>
      <c r="H187" s="102">
        <v>-2.5276299999999998</v>
      </c>
      <c r="I187" s="90">
        <v>-2.9233234980000002</v>
      </c>
      <c r="J187" s="91">
        <f t="shared" si="2"/>
        <v>3.0483606364861877E-4</v>
      </c>
      <c r="K187" s="91">
        <f>I187/'סכום נכסי הקרן'!$C$42</f>
        <v>-3.5987908653744313E-6</v>
      </c>
    </row>
    <row r="188" spans="2:11">
      <c r="B188" s="86" t="s">
        <v>2345</v>
      </c>
      <c r="C188" s="87" t="s">
        <v>2346</v>
      </c>
      <c r="D188" s="88" t="s">
        <v>545</v>
      </c>
      <c r="E188" s="88" t="s">
        <v>129</v>
      </c>
      <c r="F188" s="101">
        <v>44930</v>
      </c>
      <c r="G188" s="90">
        <v>1048140</v>
      </c>
      <c r="H188" s="102">
        <v>-3.3012769999999998</v>
      </c>
      <c r="I188" s="90">
        <v>-34.601999999999997</v>
      </c>
      <c r="J188" s="91">
        <f t="shared" si="2"/>
        <v>3.6082005572034385E-3</v>
      </c>
      <c r="K188" s="91">
        <f>I188/'סכום נכסי הקרן'!$C$42</f>
        <v>-4.2597188306008697E-5</v>
      </c>
    </row>
    <row r="189" spans="2:11">
      <c r="B189" s="86" t="s">
        <v>2347</v>
      </c>
      <c r="C189" s="87" t="s">
        <v>2348</v>
      </c>
      <c r="D189" s="88" t="s">
        <v>545</v>
      </c>
      <c r="E189" s="88" t="s">
        <v>129</v>
      </c>
      <c r="F189" s="101">
        <v>44973</v>
      </c>
      <c r="G189" s="90">
        <v>579995.98699999996</v>
      </c>
      <c r="H189" s="102">
        <v>-2.1927560000000001</v>
      </c>
      <c r="I189" s="90">
        <v>-12.717895293999998</v>
      </c>
      <c r="J189" s="91">
        <f t="shared" si="2"/>
        <v>1.3261868356241196E-3</v>
      </c>
      <c r="K189" s="91">
        <f>I189/'סכום נכסי הקרן'!$C$42</f>
        <v>-1.5656510626397892E-5</v>
      </c>
    </row>
    <row r="190" spans="2:11">
      <c r="B190" s="86" t="s">
        <v>2349</v>
      </c>
      <c r="C190" s="87" t="s">
        <v>2350</v>
      </c>
      <c r="D190" s="88" t="s">
        <v>545</v>
      </c>
      <c r="E190" s="88" t="s">
        <v>129</v>
      </c>
      <c r="F190" s="101">
        <v>44973</v>
      </c>
      <c r="G190" s="90">
        <v>1438554.3413120001</v>
      </c>
      <c r="H190" s="102">
        <v>-2.1810849999999999</v>
      </c>
      <c r="I190" s="90">
        <v>-31.376086765</v>
      </c>
      <c r="J190" s="91">
        <f t="shared" si="2"/>
        <v>3.271811275311729E-3</v>
      </c>
      <c r="K190" s="91">
        <f>I190/'סכום נכסי הקרן'!$C$42</f>
        <v>-3.8625890880133299E-5</v>
      </c>
    </row>
    <row r="191" spans="2:11">
      <c r="B191" s="86" t="s">
        <v>2351</v>
      </c>
      <c r="C191" s="87" t="s">
        <v>2352</v>
      </c>
      <c r="D191" s="88" t="s">
        <v>545</v>
      </c>
      <c r="E191" s="88" t="s">
        <v>129</v>
      </c>
      <c r="F191" s="101">
        <v>44977</v>
      </c>
      <c r="G191" s="90">
        <v>1012391.773089</v>
      </c>
      <c r="H191" s="102">
        <v>-1.8648169999999999</v>
      </c>
      <c r="I191" s="90">
        <v>-18.879257918</v>
      </c>
      <c r="J191" s="91">
        <f t="shared" si="2"/>
        <v>1.9686766354348028E-3</v>
      </c>
      <c r="K191" s="91">
        <f>I191/'סכום נכסי הקרן'!$C$42</f>
        <v>-2.3241526634609324E-5</v>
      </c>
    </row>
    <row r="192" spans="2:11">
      <c r="B192" s="86" t="s">
        <v>2353</v>
      </c>
      <c r="C192" s="87" t="s">
        <v>2354</v>
      </c>
      <c r="D192" s="88" t="s">
        <v>545</v>
      </c>
      <c r="E192" s="88" t="s">
        <v>129</v>
      </c>
      <c r="F192" s="101">
        <v>44977</v>
      </c>
      <c r="G192" s="90">
        <v>980803.16150299995</v>
      </c>
      <c r="H192" s="102">
        <v>-1.8300339999999999</v>
      </c>
      <c r="I192" s="90">
        <v>-17.949035553000002</v>
      </c>
      <c r="J192" s="91">
        <f t="shared" si="2"/>
        <v>1.8716756281023912E-3</v>
      </c>
      <c r="K192" s="91">
        <f>I192/'סכום נכסי הקרן'!$C$42</f>
        <v>-2.2096365740777589E-5</v>
      </c>
    </row>
    <row r="193" spans="2:11">
      <c r="B193" s="86" t="s">
        <v>2355</v>
      </c>
      <c r="C193" s="87" t="s">
        <v>2356</v>
      </c>
      <c r="D193" s="88" t="s">
        <v>545</v>
      </c>
      <c r="E193" s="88" t="s">
        <v>129</v>
      </c>
      <c r="F193" s="101">
        <v>45013</v>
      </c>
      <c r="G193" s="90">
        <v>582480.26450000005</v>
      </c>
      <c r="H193" s="102">
        <v>-1.6812400000000001</v>
      </c>
      <c r="I193" s="90">
        <v>-9.7928930540000003</v>
      </c>
      <c r="J193" s="91">
        <f t="shared" si="2"/>
        <v>1.0211757174173888E-3</v>
      </c>
      <c r="K193" s="91">
        <f>I193/'סכום נכסי הקרן'!$C$42</f>
        <v>-1.2055653126462131E-5</v>
      </c>
    </row>
    <row r="194" spans="2:11">
      <c r="B194" s="86" t="s">
        <v>2355</v>
      </c>
      <c r="C194" s="87" t="s">
        <v>2357</v>
      </c>
      <c r="D194" s="88" t="s">
        <v>545</v>
      </c>
      <c r="E194" s="88" t="s">
        <v>129</v>
      </c>
      <c r="F194" s="101">
        <v>45013</v>
      </c>
      <c r="G194" s="90">
        <v>156631.38866999999</v>
      </c>
      <c r="H194" s="102">
        <v>-1.6812400000000001</v>
      </c>
      <c r="I194" s="90">
        <v>-2.633350058</v>
      </c>
      <c r="J194" s="91">
        <f t="shared" si="2"/>
        <v>2.745984378529365E-4</v>
      </c>
      <c r="K194" s="91">
        <f>I194/'סכום נכסי הקרן'!$C$42</f>
        <v>-3.2418157417566887E-6</v>
      </c>
    </row>
    <row r="195" spans="2:11">
      <c r="B195" s="86" t="s">
        <v>2358</v>
      </c>
      <c r="C195" s="87" t="s">
        <v>2359</v>
      </c>
      <c r="D195" s="88" t="s">
        <v>545</v>
      </c>
      <c r="E195" s="88" t="s">
        <v>129</v>
      </c>
      <c r="F195" s="101">
        <v>45013</v>
      </c>
      <c r="G195" s="90">
        <v>2464000</v>
      </c>
      <c r="H195" s="102">
        <v>-1.5945800000000001</v>
      </c>
      <c r="I195" s="90">
        <v>-39.290459999999996</v>
      </c>
      <c r="J195" s="91">
        <f t="shared" si="2"/>
        <v>4.0971001579324729E-3</v>
      </c>
      <c r="K195" s="91">
        <f>I195/'סכום נכסי הקרן'!$C$42</f>
        <v>-4.8368970673651885E-5</v>
      </c>
    </row>
    <row r="196" spans="2:11">
      <c r="B196" s="86" t="s">
        <v>2358</v>
      </c>
      <c r="C196" s="87" t="s">
        <v>2360</v>
      </c>
      <c r="D196" s="88" t="s">
        <v>545</v>
      </c>
      <c r="E196" s="88" t="s">
        <v>129</v>
      </c>
      <c r="F196" s="101">
        <v>45013</v>
      </c>
      <c r="G196" s="90">
        <v>198212.22080000001</v>
      </c>
      <c r="H196" s="102">
        <v>-1.5945800000000001</v>
      </c>
      <c r="I196" s="90">
        <v>-3.1606527550000001</v>
      </c>
      <c r="J196" s="91">
        <f t="shared" si="2"/>
        <v>3.2958410010165842E-4</v>
      </c>
      <c r="K196" s="91">
        <f>I196/'סכום נכסי הקרן'!$C$42</f>
        <v>-3.8909577647141837E-6</v>
      </c>
    </row>
    <row r="197" spans="2:11">
      <c r="B197" s="86" t="s">
        <v>2361</v>
      </c>
      <c r="C197" s="87" t="s">
        <v>2362</v>
      </c>
      <c r="D197" s="88" t="s">
        <v>545</v>
      </c>
      <c r="E197" s="88" t="s">
        <v>129</v>
      </c>
      <c r="F197" s="101">
        <v>45013</v>
      </c>
      <c r="G197" s="90">
        <v>233455.83760000003</v>
      </c>
      <c r="H197" s="102">
        <v>-1.479263</v>
      </c>
      <c r="I197" s="90">
        <v>-3.4534254219999996</v>
      </c>
      <c r="J197" s="91">
        <f t="shared" si="2"/>
        <v>3.6011362152248193E-4</v>
      </c>
      <c r="K197" s="91">
        <f>I197/'סכום נכסי הקרן'!$C$42</f>
        <v>-4.2513789087824854E-6</v>
      </c>
    </row>
    <row r="198" spans="2:11">
      <c r="B198" s="86" t="s">
        <v>2363</v>
      </c>
      <c r="C198" s="87" t="s">
        <v>2364</v>
      </c>
      <c r="D198" s="88" t="s">
        <v>545</v>
      </c>
      <c r="E198" s="88" t="s">
        <v>129</v>
      </c>
      <c r="F198" s="101">
        <v>45014</v>
      </c>
      <c r="G198" s="90">
        <v>261720.34710000001</v>
      </c>
      <c r="H198" s="102">
        <v>-1.3965449999999999</v>
      </c>
      <c r="I198" s="90">
        <v>-3.6550437059999994</v>
      </c>
      <c r="J198" s="91">
        <f t="shared" si="2"/>
        <v>3.8113781679070921E-4</v>
      </c>
      <c r="K198" s="91">
        <f>I198/'סכום נכסי הקרן'!$C$42</f>
        <v>-4.4995834059064183E-6</v>
      </c>
    </row>
    <row r="199" spans="2:11">
      <c r="B199" s="86" t="s">
        <v>2363</v>
      </c>
      <c r="C199" s="87" t="s">
        <v>2365</v>
      </c>
      <c r="D199" s="88" t="s">
        <v>545</v>
      </c>
      <c r="E199" s="88" t="s">
        <v>129</v>
      </c>
      <c r="F199" s="101">
        <v>45014</v>
      </c>
      <c r="G199" s="90">
        <v>198550.08254</v>
      </c>
      <c r="H199" s="102">
        <v>-1.3965449999999999</v>
      </c>
      <c r="I199" s="90">
        <v>-2.7728422310000003</v>
      </c>
      <c r="J199" s="91">
        <f t="shared" si="2"/>
        <v>2.8914429463416648E-4</v>
      </c>
      <c r="K199" s="91">
        <f>I199/'סכום נכסי הקרן'!$C$42</f>
        <v>-3.4135391785665651E-6</v>
      </c>
    </row>
    <row r="200" spans="2:11">
      <c r="B200" s="86" t="s">
        <v>2366</v>
      </c>
      <c r="C200" s="87" t="s">
        <v>2367</v>
      </c>
      <c r="D200" s="88" t="s">
        <v>545</v>
      </c>
      <c r="E200" s="88" t="s">
        <v>129</v>
      </c>
      <c r="F200" s="101">
        <v>45012</v>
      </c>
      <c r="G200" s="90">
        <v>817906.96224999998</v>
      </c>
      <c r="H200" s="102">
        <v>-1.3584579999999999</v>
      </c>
      <c r="I200" s="90">
        <v>-11.110921181999998</v>
      </c>
      <c r="J200" s="91">
        <f t="shared" si="2"/>
        <v>1.1586160337534214E-3</v>
      </c>
      <c r="K200" s="91">
        <f>I200/'סכום נכסי הקרן'!$C$42</f>
        <v>-1.3678226745357919E-5</v>
      </c>
    </row>
    <row r="201" spans="2:11">
      <c r="B201" s="86" t="s">
        <v>2368</v>
      </c>
      <c r="C201" s="87" t="s">
        <v>2369</v>
      </c>
      <c r="D201" s="88" t="s">
        <v>545</v>
      </c>
      <c r="E201" s="88" t="s">
        <v>129</v>
      </c>
      <c r="F201" s="101">
        <v>45014</v>
      </c>
      <c r="G201" s="90">
        <v>993313.51560000004</v>
      </c>
      <c r="H201" s="102">
        <v>-1.339064</v>
      </c>
      <c r="I201" s="90">
        <v>-13.301108222</v>
      </c>
      <c r="J201" s="91">
        <f t="shared" si="2"/>
        <v>1.3870026616393169E-3</v>
      </c>
      <c r="K201" s="91">
        <f>I201/'סכום נכסי הקרן'!$C$42</f>
        <v>-1.6374481579421265E-5</v>
      </c>
    </row>
    <row r="202" spans="2:11">
      <c r="B202" s="86" t="s">
        <v>2370</v>
      </c>
      <c r="C202" s="87" t="s">
        <v>2371</v>
      </c>
      <c r="D202" s="88" t="s">
        <v>545</v>
      </c>
      <c r="E202" s="88" t="s">
        <v>129</v>
      </c>
      <c r="F202" s="101">
        <v>45012</v>
      </c>
      <c r="G202" s="90">
        <v>350779.98299999995</v>
      </c>
      <c r="H202" s="102">
        <v>-1.2866740000000001</v>
      </c>
      <c r="I202" s="90">
        <v>-4.5133956140000002</v>
      </c>
      <c r="J202" s="91">
        <f t="shared" si="2"/>
        <v>4.7064437227080396E-4</v>
      </c>
      <c r="K202" s="91">
        <f>I202/'סכום נכסי הקרן'!$C$42</f>
        <v>-5.556267350704346E-6</v>
      </c>
    </row>
    <row r="203" spans="2:11">
      <c r="B203" s="86" t="s">
        <v>2370</v>
      </c>
      <c r="C203" s="87" t="s">
        <v>2372</v>
      </c>
      <c r="D203" s="88" t="s">
        <v>545</v>
      </c>
      <c r="E203" s="88" t="s">
        <v>129</v>
      </c>
      <c r="F203" s="101">
        <v>45012</v>
      </c>
      <c r="G203" s="90">
        <v>4236000</v>
      </c>
      <c r="H203" s="102">
        <v>-1.2866740000000001</v>
      </c>
      <c r="I203" s="90">
        <v>-54.503519999999995</v>
      </c>
      <c r="J203" s="91">
        <f t="shared" si="2"/>
        <v>5.6834758462964213E-3</v>
      </c>
      <c r="K203" s="91">
        <f>I203/'סכום נכסי הקרן'!$C$42</f>
        <v>-6.7097182381952231E-5</v>
      </c>
    </row>
    <row r="204" spans="2:11">
      <c r="B204" s="86" t="s">
        <v>2373</v>
      </c>
      <c r="C204" s="87" t="s">
        <v>2374</v>
      </c>
      <c r="D204" s="88" t="s">
        <v>545</v>
      </c>
      <c r="E204" s="88" t="s">
        <v>129</v>
      </c>
      <c r="F204" s="101">
        <v>44993</v>
      </c>
      <c r="G204" s="90">
        <v>492923.48174999998</v>
      </c>
      <c r="H204" s="102">
        <v>-0.74103200000000002</v>
      </c>
      <c r="I204" s="90">
        <v>-3.6527196239999995</v>
      </c>
      <c r="J204" s="91">
        <f t="shared" ref="J204:J267" si="3">IFERROR(I204/$I$11,0)</f>
        <v>3.8089546796788435E-4</v>
      </c>
      <c r="K204" s="91">
        <f>I204/'סכום נכסי הקרן'!$C$42</f>
        <v>-4.4967223181486987E-6</v>
      </c>
    </row>
    <row r="205" spans="2:11">
      <c r="B205" s="86" t="s">
        <v>2375</v>
      </c>
      <c r="C205" s="87" t="s">
        <v>2376</v>
      </c>
      <c r="D205" s="88" t="s">
        <v>545</v>
      </c>
      <c r="E205" s="88" t="s">
        <v>129</v>
      </c>
      <c r="F205" s="101">
        <v>44993</v>
      </c>
      <c r="G205" s="90">
        <v>330418.18213600002</v>
      </c>
      <c r="H205" s="102">
        <v>-0.38971600000000001</v>
      </c>
      <c r="I205" s="90">
        <v>-1.28769351</v>
      </c>
      <c r="J205" s="91">
        <f t="shared" si="3"/>
        <v>1.3427710653399376E-4</v>
      </c>
      <c r="K205" s="91">
        <f>I205/'סכום נכסי הקרן'!$C$42</f>
        <v>-1.5852298400640223E-6</v>
      </c>
    </row>
    <row r="206" spans="2:11">
      <c r="B206" s="86" t="s">
        <v>2377</v>
      </c>
      <c r="C206" s="87" t="s">
        <v>2378</v>
      </c>
      <c r="D206" s="88" t="s">
        <v>545</v>
      </c>
      <c r="E206" s="88" t="s">
        <v>129</v>
      </c>
      <c r="F206" s="101">
        <v>44993</v>
      </c>
      <c r="G206" s="90">
        <v>413370.52652000001</v>
      </c>
      <c r="H206" s="102">
        <v>-0.30525099999999999</v>
      </c>
      <c r="I206" s="90">
        <v>-1.2618180700000001</v>
      </c>
      <c r="J206" s="91">
        <f t="shared" si="3"/>
        <v>1.3157888744186371E-4</v>
      </c>
      <c r="K206" s="91">
        <f>I206/'סכום נכסי הקרן'!$C$42</f>
        <v>-1.5533755833684317E-6</v>
      </c>
    </row>
    <row r="207" spans="2:11">
      <c r="B207" s="86" t="s">
        <v>2379</v>
      </c>
      <c r="C207" s="87" t="s">
        <v>2380</v>
      </c>
      <c r="D207" s="88" t="s">
        <v>545</v>
      </c>
      <c r="E207" s="88" t="s">
        <v>129</v>
      </c>
      <c r="F207" s="101">
        <v>44993</v>
      </c>
      <c r="G207" s="90">
        <v>952370.34375799994</v>
      </c>
      <c r="H207" s="102">
        <v>-0.30243799999999998</v>
      </c>
      <c r="I207" s="90">
        <v>-2.8803301280000002</v>
      </c>
      <c r="J207" s="91">
        <f t="shared" si="3"/>
        <v>3.0035283430956169E-4</v>
      </c>
      <c r="K207" s="91">
        <f>I207/'סכום נכסי הקרן'!$C$42</f>
        <v>-3.5458633849455568E-6</v>
      </c>
    </row>
    <row r="208" spans="2:11">
      <c r="B208" s="86" t="s">
        <v>2379</v>
      </c>
      <c r="C208" s="87" t="s">
        <v>2381</v>
      </c>
      <c r="D208" s="88" t="s">
        <v>545</v>
      </c>
      <c r="E208" s="88" t="s">
        <v>129</v>
      </c>
      <c r="F208" s="101">
        <v>44993</v>
      </c>
      <c r="G208" s="90">
        <v>974355.53424099996</v>
      </c>
      <c r="H208" s="102">
        <v>-0.30243799999999998</v>
      </c>
      <c r="I208" s="90">
        <v>-2.9468217160000001</v>
      </c>
      <c r="J208" s="91">
        <f t="shared" si="3"/>
        <v>3.0728639262616019E-4</v>
      </c>
      <c r="K208" s="91">
        <f>I208/'סכום נכסי הקרן'!$C$42</f>
        <v>-3.627718615706829E-6</v>
      </c>
    </row>
    <row r="209" spans="2:11">
      <c r="B209" s="86" t="s">
        <v>2382</v>
      </c>
      <c r="C209" s="87" t="s">
        <v>2383</v>
      </c>
      <c r="D209" s="88" t="s">
        <v>545</v>
      </c>
      <c r="E209" s="88" t="s">
        <v>129</v>
      </c>
      <c r="F209" s="101">
        <v>44986</v>
      </c>
      <c r="G209" s="90">
        <v>803675.15703100001</v>
      </c>
      <c r="H209" s="102">
        <v>-0.31822299999999998</v>
      </c>
      <c r="I209" s="90">
        <v>-2.557478809</v>
      </c>
      <c r="J209" s="91">
        <f t="shared" si="3"/>
        <v>2.6668679451100481E-4</v>
      </c>
      <c r="K209" s="91">
        <f>I209/'סכום נכסי הקרן'!$C$42</f>
        <v>-3.1484135719206943E-6</v>
      </c>
    </row>
    <row r="210" spans="2:11">
      <c r="B210" s="86" t="s">
        <v>2382</v>
      </c>
      <c r="C210" s="87" t="s">
        <v>2384</v>
      </c>
      <c r="D210" s="88" t="s">
        <v>545</v>
      </c>
      <c r="E210" s="88" t="s">
        <v>129</v>
      </c>
      <c r="F210" s="101">
        <v>44986</v>
      </c>
      <c r="G210" s="90">
        <v>602441.26859400002</v>
      </c>
      <c r="H210" s="102">
        <v>-0.31822299999999998</v>
      </c>
      <c r="I210" s="90">
        <v>-1.917106413</v>
      </c>
      <c r="J210" s="91">
        <f t="shared" si="3"/>
        <v>1.9991053776096429E-4</v>
      </c>
      <c r="K210" s="91">
        <f>I210/'סכום נכסי הקרן'!$C$42</f>
        <v>-2.3600758013183597E-6</v>
      </c>
    </row>
    <row r="211" spans="2:11">
      <c r="B211" s="86" t="s">
        <v>2385</v>
      </c>
      <c r="C211" s="87" t="s">
        <v>2386</v>
      </c>
      <c r="D211" s="88" t="s">
        <v>545</v>
      </c>
      <c r="E211" s="88" t="s">
        <v>129</v>
      </c>
      <c r="F211" s="101">
        <v>44986</v>
      </c>
      <c r="G211" s="90">
        <v>543530.76814399997</v>
      </c>
      <c r="H211" s="102">
        <v>-0.290101</v>
      </c>
      <c r="I211" s="90">
        <v>-1.576785769</v>
      </c>
      <c r="J211" s="91">
        <f t="shared" si="3"/>
        <v>1.6442284521982119E-4</v>
      </c>
      <c r="K211" s="91">
        <f>I211/'סכום נכסי הקרן'!$C$42</f>
        <v>-1.9411201757218584E-6</v>
      </c>
    </row>
    <row r="212" spans="2:11">
      <c r="B212" s="86" t="s">
        <v>2387</v>
      </c>
      <c r="C212" s="87" t="s">
        <v>2388</v>
      </c>
      <c r="D212" s="88" t="s">
        <v>545</v>
      </c>
      <c r="E212" s="88" t="s">
        <v>129</v>
      </c>
      <c r="F212" s="101">
        <v>44993</v>
      </c>
      <c r="G212" s="90">
        <v>248251.86315300001</v>
      </c>
      <c r="H212" s="102">
        <v>-0.54893000000000003</v>
      </c>
      <c r="I212" s="90">
        <v>-1.3627280639999999</v>
      </c>
      <c r="J212" s="91">
        <f t="shared" si="3"/>
        <v>1.4210150164272478E-4</v>
      </c>
      <c r="K212" s="91">
        <f>I212/'סכום נכסי הקרן'!$C$42</f>
        <v>-1.6776019869397918E-6</v>
      </c>
    </row>
    <row r="213" spans="2:11">
      <c r="B213" s="86" t="s">
        <v>2387</v>
      </c>
      <c r="C213" s="87" t="s">
        <v>2389</v>
      </c>
      <c r="D213" s="88" t="s">
        <v>545</v>
      </c>
      <c r="E213" s="88" t="s">
        <v>129</v>
      </c>
      <c r="F213" s="101">
        <v>44993</v>
      </c>
      <c r="G213" s="90">
        <v>566340.31839599996</v>
      </c>
      <c r="H213" s="102">
        <v>-0.54893000000000003</v>
      </c>
      <c r="I213" s="90">
        <v>-3.1088098829999997</v>
      </c>
      <c r="J213" s="91">
        <f t="shared" si="3"/>
        <v>3.2417806924686887E-4</v>
      </c>
      <c r="K213" s="91">
        <f>I213/'סכום נכסי הקרן'!$C$42</f>
        <v>-3.8271360035180585E-6</v>
      </c>
    </row>
    <row r="214" spans="2:11">
      <c r="B214" s="86" t="s">
        <v>2390</v>
      </c>
      <c r="C214" s="87" t="s">
        <v>2391</v>
      </c>
      <c r="D214" s="88" t="s">
        <v>545</v>
      </c>
      <c r="E214" s="88" t="s">
        <v>129</v>
      </c>
      <c r="F214" s="101">
        <v>44993</v>
      </c>
      <c r="G214" s="90">
        <v>709509.65399999986</v>
      </c>
      <c r="H214" s="102">
        <v>-0.18162600000000001</v>
      </c>
      <c r="I214" s="90">
        <v>-1.2886509829999999</v>
      </c>
      <c r="J214" s="91">
        <f t="shared" si="3"/>
        <v>1.3437694916193743E-4</v>
      </c>
      <c r="K214" s="91">
        <f>I214/'סכום נכסי הקרן'!$C$42</f>
        <v>-1.5864085481641008E-6</v>
      </c>
    </row>
    <row r="215" spans="2:11">
      <c r="B215" s="86" t="s">
        <v>2390</v>
      </c>
      <c r="C215" s="87" t="s">
        <v>2392</v>
      </c>
      <c r="D215" s="88" t="s">
        <v>545</v>
      </c>
      <c r="E215" s="88" t="s">
        <v>129</v>
      </c>
      <c r="F215" s="101">
        <v>44993</v>
      </c>
      <c r="G215" s="90">
        <v>105994.51380000002</v>
      </c>
      <c r="H215" s="102">
        <v>-0.18162600000000001</v>
      </c>
      <c r="I215" s="90">
        <v>-0.19251314400000005</v>
      </c>
      <c r="J215" s="91">
        <f t="shared" si="3"/>
        <v>2.0074736531119187E-5</v>
      </c>
      <c r="K215" s="91">
        <f>I215/'סכום נכסי הקרן'!$C$42</f>
        <v>-2.36995510269631E-7</v>
      </c>
    </row>
    <row r="216" spans="2:11">
      <c r="B216" s="86" t="s">
        <v>2393</v>
      </c>
      <c r="C216" s="87" t="s">
        <v>2394</v>
      </c>
      <c r="D216" s="88" t="s">
        <v>545</v>
      </c>
      <c r="E216" s="88" t="s">
        <v>129</v>
      </c>
      <c r="F216" s="101">
        <v>44980</v>
      </c>
      <c r="G216" s="90">
        <v>477202.44320100005</v>
      </c>
      <c r="H216" s="102">
        <v>-0.173679</v>
      </c>
      <c r="I216" s="90">
        <v>-0.82879844800000002</v>
      </c>
      <c r="J216" s="91">
        <f t="shared" si="3"/>
        <v>8.6424802666982994E-5</v>
      </c>
      <c r="K216" s="91">
        <f>I216/'סכום נכסי הקרן'!$C$42</f>
        <v>-1.0203018194666136E-6</v>
      </c>
    </row>
    <row r="217" spans="2:11">
      <c r="B217" s="86" t="s">
        <v>2393</v>
      </c>
      <c r="C217" s="87" t="s">
        <v>2395</v>
      </c>
      <c r="D217" s="88" t="s">
        <v>545</v>
      </c>
      <c r="E217" s="88" t="s">
        <v>129</v>
      </c>
      <c r="F217" s="101">
        <v>44980</v>
      </c>
      <c r="G217" s="90">
        <v>473231.67716000008</v>
      </c>
      <c r="H217" s="102">
        <v>-0.173679</v>
      </c>
      <c r="I217" s="90">
        <v>-0.82190207799999981</v>
      </c>
      <c r="J217" s="91">
        <f t="shared" si="3"/>
        <v>8.570566833727137E-5</v>
      </c>
      <c r="K217" s="91">
        <f>I217/'סכום נכסי הקרן'!$C$42</f>
        <v>-1.0118119642120642E-6</v>
      </c>
    </row>
    <row r="218" spans="2:11">
      <c r="B218" s="86" t="s">
        <v>2393</v>
      </c>
      <c r="C218" s="87" t="s">
        <v>2396</v>
      </c>
      <c r="D218" s="88" t="s">
        <v>545</v>
      </c>
      <c r="E218" s="88" t="s">
        <v>129</v>
      </c>
      <c r="F218" s="101">
        <v>44980</v>
      </c>
      <c r="G218" s="90">
        <v>425088.48284100002</v>
      </c>
      <c r="H218" s="102">
        <v>-0.173679</v>
      </c>
      <c r="I218" s="90">
        <v>-0.73828766000000012</v>
      </c>
      <c r="J218" s="91">
        <f t="shared" si="3"/>
        <v>7.698658881534083E-5</v>
      </c>
      <c r="K218" s="91">
        <f>I218/'סכום נכסי הקרן'!$C$42</f>
        <v>-9.0887747751640182E-7</v>
      </c>
    </row>
    <row r="219" spans="2:11">
      <c r="B219" s="86" t="s">
        <v>2397</v>
      </c>
      <c r="C219" s="87" t="s">
        <v>2398</v>
      </c>
      <c r="D219" s="88" t="s">
        <v>545</v>
      </c>
      <c r="E219" s="88" t="s">
        <v>129</v>
      </c>
      <c r="F219" s="101">
        <v>44998</v>
      </c>
      <c r="G219" s="90">
        <v>354953.56920000003</v>
      </c>
      <c r="H219" s="102">
        <v>2.3463999999999999E-2</v>
      </c>
      <c r="I219" s="90">
        <v>8.3286198000000006E-2</v>
      </c>
      <c r="J219" s="91">
        <f t="shared" si="3"/>
        <v>-8.6848536509726605E-6</v>
      </c>
      <c r="K219" s="91">
        <f>I219/'סכום נכסי הקרן'!$C$42</f>
        <v>1.0253042770641945E-7</v>
      </c>
    </row>
    <row r="220" spans="2:11">
      <c r="B220" s="86" t="s">
        <v>2399</v>
      </c>
      <c r="C220" s="87" t="s">
        <v>2400</v>
      </c>
      <c r="D220" s="88" t="s">
        <v>545</v>
      </c>
      <c r="E220" s="88" t="s">
        <v>129</v>
      </c>
      <c r="F220" s="101">
        <v>44991</v>
      </c>
      <c r="G220" s="90">
        <v>567451.13187599997</v>
      </c>
      <c r="H220" s="102">
        <v>-1.6331999999999999E-2</v>
      </c>
      <c r="I220" s="90">
        <v>-9.267881800000001E-2</v>
      </c>
      <c r="J220" s="91">
        <f t="shared" si="3"/>
        <v>9.664290004871284E-6</v>
      </c>
      <c r="K220" s="91">
        <f>I220/'סכום נכסי הקרן'!$C$42</f>
        <v>-1.1409332010647678E-7</v>
      </c>
    </row>
    <row r="221" spans="2:11">
      <c r="B221" s="86" t="s">
        <v>2401</v>
      </c>
      <c r="C221" s="87" t="s">
        <v>2402</v>
      </c>
      <c r="D221" s="88" t="s">
        <v>545</v>
      </c>
      <c r="E221" s="88" t="s">
        <v>129</v>
      </c>
      <c r="F221" s="101">
        <v>44991</v>
      </c>
      <c r="G221" s="90">
        <v>497089.03230000002</v>
      </c>
      <c r="H221" s="102">
        <v>-7.5230000000000005E-2</v>
      </c>
      <c r="I221" s="90">
        <v>-0.37395924600000002</v>
      </c>
      <c r="J221" s="91">
        <f t="shared" si="3"/>
        <v>3.8995432627841688E-5</v>
      </c>
      <c r="K221" s="91">
        <f>I221/'סכום נכסי הקרן'!$C$42</f>
        <v>-4.6036681176333832E-7</v>
      </c>
    </row>
    <row r="222" spans="2:11">
      <c r="B222" s="86" t="s">
        <v>2403</v>
      </c>
      <c r="C222" s="87" t="s">
        <v>2404</v>
      </c>
      <c r="D222" s="88" t="s">
        <v>545</v>
      </c>
      <c r="E222" s="88" t="s">
        <v>129</v>
      </c>
      <c r="F222" s="101">
        <v>44980</v>
      </c>
      <c r="G222" s="90">
        <v>355967.15441999992</v>
      </c>
      <c r="H222" s="102">
        <v>-0.180252</v>
      </c>
      <c r="I222" s="90">
        <v>-0.64163919299999994</v>
      </c>
      <c r="J222" s="91">
        <f t="shared" si="3"/>
        <v>6.6908354826488779E-5</v>
      </c>
      <c r="K222" s="91">
        <f>I222/'סכום נכסי הקרן'!$C$42</f>
        <v>-7.8989727555448991E-7</v>
      </c>
    </row>
    <row r="223" spans="2:11">
      <c r="B223" s="86" t="s">
        <v>2405</v>
      </c>
      <c r="C223" s="87" t="s">
        <v>2406</v>
      </c>
      <c r="D223" s="88" t="s">
        <v>545</v>
      </c>
      <c r="E223" s="88" t="s">
        <v>129</v>
      </c>
      <c r="F223" s="101">
        <v>44980</v>
      </c>
      <c r="G223" s="90">
        <v>1009418.2585400001</v>
      </c>
      <c r="H223" s="102">
        <v>-9.6423999999999996E-2</v>
      </c>
      <c r="I223" s="90">
        <v>-0.973323363</v>
      </c>
      <c r="J223" s="91">
        <f t="shared" si="3"/>
        <v>1.0149545982069606E-4</v>
      </c>
      <c r="K223" s="91">
        <f>I223/'סכום נכסי הקרן'!$C$42</f>
        <v>-1.1982208709423925E-6</v>
      </c>
    </row>
    <row r="224" spans="2:11">
      <c r="B224" s="86" t="s">
        <v>2407</v>
      </c>
      <c r="C224" s="87" t="s">
        <v>2408</v>
      </c>
      <c r="D224" s="88" t="s">
        <v>545</v>
      </c>
      <c r="E224" s="88" t="s">
        <v>129</v>
      </c>
      <c r="F224" s="101">
        <v>44998</v>
      </c>
      <c r="G224" s="90">
        <v>594272.30169999995</v>
      </c>
      <c r="H224" s="102">
        <v>0.47483799999999998</v>
      </c>
      <c r="I224" s="90">
        <v>2.8218300300000001</v>
      </c>
      <c r="J224" s="91">
        <f t="shared" si="3"/>
        <v>-2.9425260639787863E-4</v>
      </c>
      <c r="K224" s="91">
        <f>I224/'סכום נכסי הקרן'!$C$42</f>
        <v>3.4738461694543724E-6</v>
      </c>
    </row>
    <row r="225" spans="2:11">
      <c r="B225" s="86" t="s">
        <v>2407</v>
      </c>
      <c r="C225" s="87" t="s">
        <v>2409</v>
      </c>
      <c r="D225" s="88" t="s">
        <v>545</v>
      </c>
      <c r="E225" s="88" t="s">
        <v>129</v>
      </c>
      <c r="F225" s="101">
        <v>44998</v>
      </c>
      <c r="G225" s="90">
        <v>532674.38994000002</v>
      </c>
      <c r="H225" s="102">
        <v>0.47483799999999998</v>
      </c>
      <c r="I225" s="90">
        <v>2.5293398090000001</v>
      </c>
      <c r="J225" s="91">
        <f t="shared" si="3"/>
        <v>-2.6375253766229237E-4</v>
      </c>
      <c r="K225" s="91">
        <f>I225/'סכום נכסי הקרן'!$C$42</f>
        <v>3.113772733768484E-6</v>
      </c>
    </row>
    <row r="226" spans="2:11">
      <c r="B226" s="86" t="s">
        <v>2410</v>
      </c>
      <c r="C226" s="87" t="s">
        <v>2411</v>
      </c>
      <c r="D226" s="88" t="s">
        <v>545</v>
      </c>
      <c r="E226" s="88" t="s">
        <v>129</v>
      </c>
      <c r="F226" s="101">
        <v>44998</v>
      </c>
      <c r="G226" s="90">
        <v>1795000</v>
      </c>
      <c r="H226" s="102">
        <v>0.30236400000000002</v>
      </c>
      <c r="I226" s="90">
        <v>5.4274399999999998</v>
      </c>
      <c r="J226" s="91">
        <f t="shared" si="3"/>
        <v>-5.6595838483868661E-4</v>
      </c>
      <c r="K226" s="91">
        <f>I226/'סכום נכסי הקרן'!$C$42</f>
        <v>6.6815121582441443E-6</v>
      </c>
    </row>
    <row r="227" spans="2:11">
      <c r="B227" s="86" t="s">
        <v>2412</v>
      </c>
      <c r="C227" s="87" t="s">
        <v>2413</v>
      </c>
      <c r="D227" s="88" t="s">
        <v>545</v>
      </c>
      <c r="E227" s="88" t="s">
        <v>129</v>
      </c>
      <c r="F227" s="101">
        <v>44987</v>
      </c>
      <c r="G227" s="90">
        <v>71310.258224999998</v>
      </c>
      <c r="H227" s="102">
        <v>0.42128700000000002</v>
      </c>
      <c r="I227" s="90">
        <v>0.30042069600000004</v>
      </c>
      <c r="J227" s="91">
        <f t="shared" si="3"/>
        <v>-3.1327036665587111E-5</v>
      </c>
      <c r="K227" s="91">
        <f>I227/'סכום נכסי הקרן'!$C$42</f>
        <v>3.6983633774158135E-7</v>
      </c>
    </row>
    <row r="228" spans="2:11">
      <c r="B228" s="86" t="s">
        <v>2412</v>
      </c>
      <c r="C228" s="87" t="s">
        <v>2414</v>
      </c>
      <c r="D228" s="88" t="s">
        <v>545</v>
      </c>
      <c r="E228" s="88" t="s">
        <v>129</v>
      </c>
      <c r="F228" s="101">
        <v>44987</v>
      </c>
      <c r="G228" s="90">
        <v>373578.70305000001</v>
      </c>
      <c r="H228" s="102">
        <v>0.42128700000000002</v>
      </c>
      <c r="I228" s="90">
        <v>1.5738378349999997</v>
      </c>
      <c r="J228" s="91">
        <f t="shared" si="3"/>
        <v>-1.6411544284130551E-4</v>
      </c>
      <c r="K228" s="91">
        <f>I228/'סכום נכסי הקרן'!$C$42</f>
        <v>1.9374910878161968E-6</v>
      </c>
    </row>
    <row r="229" spans="2:11">
      <c r="B229" s="86" t="s">
        <v>2415</v>
      </c>
      <c r="C229" s="87" t="s">
        <v>2416</v>
      </c>
      <c r="D229" s="88" t="s">
        <v>545</v>
      </c>
      <c r="E229" s="88" t="s">
        <v>129</v>
      </c>
      <c r="F229" s="101">
        <v>44987</v>
      </c>
      <c r="G229" s="90">
        <v>427980.56507999991</v>
      </c>
      <c r="H229" s="102">
        <v>0.44897799999999999</v>
      </c>
      <c r="I229" s="90">
        <v>1.921540024</v>
      </c>
      <c r="J229" s="91">
        <f t="shared" si="3"/>
        <v>-2.0037286241504854E-4</v>
      </c>
      <c r="K229" s="91">
        <f>I229/'סכום נכסי הקרן'!$C$42</f>
        <v>2.3655338489064354E-6</v>
      </c>
    </row>
    <row r="230" spans="2:11">
      <c r="B230" s="86" t="s">
        <v>2417</v>
      </c>
      <c r="C230" s="87" t="s">
        <v>2418</v>
      </c>
      <c r="D230" s="88" t="s">
        <v>545</v>
      </c>
      <c r="E230" s="88" t="s">
        <v>129</v>
      </c>
      <c r="F230" s="101">
        <v>45001</v>
      </c>
      <c r="G230" s="90">
        <v>427540.89600000001</v>
      </c>
      <c r="H230" s="102">
        <v>0.31970100000000001</v>
      </c>
      <c r="I230" s="90">
        <v>1.3668541829999998</v>
      </c>
      <c r="J230" s="91">
        <f t="shared" si="3"/>
        <v>-1.4253176188418158E-4</v>
      </c>
      <c r="K230" s="91">
        <f>I230/'סכום נכסי הקרן'!$C$42</f>
        <v>1.6826814929803674E-6</v>
      </c>
    </row>
    <row r="231" spans="2:11">
      <c r="B231" s="86" t="s">
        <v>2419</v>
      </c>
      <c r="C231" s="87" t="s">
        <v>2420</v>
      </c>
      <c r="D231" s="88" t="s">
        <v>545</v>
      </c>
      <c r="E231" s="88" t="s">
        <v>129</v>
      </c>
      <c r="F231" s="101">
        <v>45001</v>
      </c>
      <c r="G231" s="90">
        <v>10694.460467999999</v>
      </c>
      <c r="H231" s="102">
        <v>0.37504900000000002</v>
      </c>
      <c r="I231" s="90">
        <v>4.0109422999999998E-2</v>
      </c>
      <c r="J231" s="91">
        <f t="shared" si="3"/>
        <v>-4.1824993473703377E-6</v>
      </c>
      <c r="K231" s="91">
        <f>I231/'סכום נכסי הקרן'!$C$42</f>
        <v>4.9377164452238493E-8</v>
      </c>
    </row>
    <row r="232" spans="2:11">
      <c r="B232" s="86" t="s">
        <v>2419</v>
      </c>
      <c r="C232" s="87" t="s">
        <v>2421</v>
      </c>
      <c r="D232" s="88" t="s">
        <v>545</v>
      </c>
      <c r="E232" s="88" t="s">
        <v>129</v>
      </c>
      <c r="F232" s="101">
        <v>45001</v>
      </c>
      <c r="G232" s="90">
        <v>901936.67570999998</v>
      </c>
      <c r="H232" s="102">
        <v>0.37504900000000002</v>
      </c>
      <c r="I232" s="90">
        <v>3.382700732</v>
      </c>
      <c r="J232" s="91">
        <f t="shared" si="3"/>
        <v>-3.5273864707400962E-4</v>
      </c>
      <c r="K232" s="91">
        <f>I232/'סכום נכסי הקרן'!$C$42</f>
        <v>4.1643124693334916E-6</v>
      </c>
    </row>
    <row r="233" spans="2:11">
      <c r="B233" s="86" t="s">
        <v>2422</v>
      </c>
      <c r="C233" s="87" t="s">
        <v>2423</v>
      </c>
      <c r="D233" s="88" t="s">
        <v>545</v>
      </c>
      <c r="E233" s="88" t="s">
        <v>129</v>
      </c>
      <c r="F233" s="101">
        <v>45001</v>
      </c>
      <c r="G233" s="90">
        <v>571592.87927999999</v>
      </c>
      <c r="H233" s="102">
        <v>0.37504900000000002</v>
      </c>
      <c r="I233" s="90">
        <v>2.143751001</v>
      </c>
      <c r="J233" s="91">
        <f t="shared" si="3"/>
        <v>-2.2354440657515839E-4</v>
      </c>
      <c r="K233" s="91">
        <f>I233/'סכום נכסי הקרן'!$C$42</f>
        <v>2.639089216542155E-6</v>
      </c>
    </row>
    <row r="234" spans="2:11">
      <c r="B234" s="86" t="s">
        <v>2424</v>
      </c>
      <c r="C234" s="87" t="s">
        <v>2425</v>
      </c>
      <c r="D234" s="88" t="s">
        <v>545</v>
      </c>
      <c r="E234" s="88" t="s">
        <v>129</v>
      </c>
      <c r="F234" s="101">
        <v>44987</v>
      </c>
      <c r="G234" s="90">
        <v>524970.89656000002</v>
      </c>
      <c r="H234" s="102">
        <v>0.68375699999999995</v>
      </c>
      <c r="I234" s="90">
        <v>3.5895269949999995</v>
      </c>
      <c r="J234" s="91">
        <f t="shared" si="3"/>
        <v>-3.7430591594288725E-4</v>
      </c>
      <c r="K234" s="91">
        <f>I234/'סכום נכסי הקרן'!$C$42</f>
        <v>4.4189283086387068E-6</v>
      </c>
    </row>
    <row r="235" spans="2:11">
      <c r="B235" s="86" t="s">
        <v>2426</v>
      </c>
      <c r="C235" s="87" t="s">
        <v>2427</v>
      </c>
      <c r="D235" s="88" t="s">
        <v>545</v>
      </c>
      <c r="E235" s="88" t="s">
        <v>129</v>
      </c>
      <c r="F235" s="101">
        <v>44987</v>
      </c>
      <c r="G235" s="90">
        <v>715869.4044</v>
      </c>
      <c r="H235" s="102">
        <v>0.68375699999999995</v>
      </c>
      <c r="I235" s="90">
        <v>4.894809521</v>
      </c>
      <c r="J235" s="91">
        <f t="shared" si="3"/>
        <v>-5.1041715626486616E-4</v>
      </c>
      <c r="K235" s="91">
        <f>I235/'סכום נכסי הקרן'!$C$42</f>
        <v>6.0258113082504269E-6</v>
      </c>
    </row>
    <row r="236" spans="2:11">
      <c r="B236" s="86" t="s">
        <v>2428</v>
      </c>
      <c r="C236" s="87" t="s">
        <v>2429</v>
      </c>
      <c r="D236" s="88" t="s">
        <v>545</v>
      </c>
      <c r="E236" s="88" t="s">
        <v>129</v>
      </c>
      <c r="F236" s="101">
        <v>44987</v>
      </c>
      <c r="G236" s="90">
        <v>100243.008285</v>
      </c>
      <c r="H236" s="102">
        <v>0.70639799999999997</v>
      </c>
      <c r="I236" s="90">
        <v>0.70811494100000016</v>
      </c>
      <c r="J236" s="91">
        <f t="shared" si="3"/>
        <v>-7.3840261391835177E-5</v>
      </c>
      <c r="K236" s="91">
        <f>I236/'סכום נכסי הקרן'!$C$42</f>
        <v>8.7173300630238858E-7</v>
      </c>
    </row>
    <row r="237" spans="2:11">
      <c r="B237" s="86" t="s">
        <v>2430</v>
      </c>
      <c r="C237" s="87" t="s">
        <v>2431</v>
      </c>
      <c r="D237" s="88" t="s">
        <v>545</v>
      </c>
      <c r="E237" s="88" t="s">
        <v>129</v>
      </c>
      <c r="F237" s="101">
        <v>44987</v>
      </c>
      <c r="G237" s="90">
        <v>596723.45550000004</v>
      </c>
      <c r="H237" s="102">
        <v>0.71132200000000001</v>
      </c>
      <c r="I237" s="90">
        <v>4.2446264339999997</v>
      </c>
      <c r="J237" s="91">
        <f t="shared" si="3"/>
        <v>-4.426178678769795E-4</v>
      </c>
      <c r="K237" s="91">
        <f>I237/'סכום נכסי הקרן'!$C$42</f>
        <v>5.2253959741564131E-6</v>
      </c>
    </row>
    <row r="238" spans="2:11">
      <c r="B238" s="86" t="s">
        <v>2432</v>
      </c>
      <c r="C238" s="87" t="s">
        <v>2433</v>
      </c>
      <c r="D238" s="88" t="s">
        <v>545</v>
      </c>
      <c r="E238" s="88" t="s">
        <v>129</v>
      </c>
      <c r="F238" s="101">
        <v>44987</v>
      </c>
      <c r="G238" s="90">
        <v>811769.14064</v>
      </c>
      <c r="H238" s="102">
        <v>0.73887199999999997</v>
      </c>
      <c r="I238" s="90">
        <v>5.9979331030000003</v>
      </c>
      <c r="J238" s="91">
        <f t="shared" si="3"/>
        <v>-6.2544782279387178E-4</v>
      </c>
      <c r="K238" s="91">
        <f>I238/'סכום נכסי הקרן'!$C$42</f>
        <v>7.3838242250544511E-6</v>
      </c>
    </row>
    <row r="239" spans="2:11">
      <c r="B239" s="86" t="s">
        <v>2434</v>
      </c>
      <c r="C239" s="87" t="s">
        <v>2435</v>
      </c>
      <c r="D239" s="88" t="s">
        <v>545</v>
      </c>
      <c r="E239" s="88" t="s">
        <v>129</v>
      </c>
      <c r="F239" s="101">
        <v>45001</v>
      </c>
      <c r="G239" s="90">
        <v>8113500</v>
      </c>
      <c r="H239" s="102">
        <v>0.48555900000000002</v>
      </c>
      <c r="I239" s="90">
        <v>39.395809999999997</v>
      </c>
      <c r="J239" s="91">
        <f t="shared" si="3"/>
        <v>-4.1080857636402752E-3</v>
      </c>
      <c r="K239" s="91">
        <f>I239/'סכום נכסי הקרן'!$C$42</f>
        <v>4.8498662997449295E-5</v>
      </c>
    </row>
    <row r="240" spans="2:11">
      <c r="B240" s="86" t="s">
        <v>2436</v>
      </c>
      <c r="C240" s="87" t="s">
        <v>2437</v>
      </c>
      <c r="D240" s="88" t="s">
        <v>545</v>
      </c>
      <c r="E240" s="88" t="s">
        <v>129</v>
      </c>
      <c r="F240" s="101">
        <v>45007</v>
      </c>
      <c r="G240" s="90">
        <v>693736.14806000004</v>
      </c>
      <c r="H240" s="102">
        <v>1.0983309999999999</v>
      </c>
      <c r="I240" s="90">
        <v>7.6195183120000003</v>
      </c>
      <c r="J240" s="91">
        <f t="shared" si="3"/>
        <v>-7.9454222932143247E-4</v>
      </c>
      <c r="K240" s="91">
        <f>I240/'סכום נכסי הקרן'!$C$42</f>
        <v>9.3800952643588692E-6</v>
      </c>
    </row>
    <row r="241" spans="2:11">
      <c r="B241" s="86" t="s">
        <v>2438</v>
      </c>
      <c r="C241" s="87" t="s">
        <v>2439</v>
      </c>
      <c r="D241" s="88" t="s">
        <v>545</v>
      </c>
      <c r="E241" s="88" t="s">
        <v>129</v>
      </c>
      <c r="F241" s="101">
        <v>45007</v>
      </c>
      <c r="G241" s="90">
        <v>897321.03300000017</v>
      </c>
      <c r="H241" s="102">
        <v>1.125712</v>
      </c>
      <c r="I241" s="90">
        <v>10.10125317</v>
      </c>
      <c r="J241" s="91">
        <f t="shared" si="3"/>
        <v>-1.0533306547727589E-3</v>
      </c>
      <c r="K241" s="91">
        <f>I241/'סכום נכסי הקרן'!$C$42</f>
        <v>1.2435263378104079E-5</v>
      </c>
    </row>
    <row r="242" spans="2:11">
      <c r="B242" s="86" t="s">
        <v>2440</v>
      </c>
      <c r="C242" s="87" t="s">
        <v>2441</v>
      </c>
      <c r="D242" s="88" t="s">
        <v>545</v>
      </c>
      <c r="E242" s="88" t="s">
        <v>129</v>
      </c>
      <c r="F242" s="101">
        <v>44985</v>
      </c>
      <c r="G242" s="90">
        <v>358978.09875</v>
      </c>
      <c r="H242" s="102">
        <v>0.96260599999999996</v>
      </c>
      <c r="I242" s="90">
        <v>3.4555433509999998</v>
      </c>
      <c r="J242" s="91">
        <f t="shared" si="3"/>
        <v>-3.6033447328243562E-4</v>
      </c>
      <c r="K242" s="91">
        <f>I242/'סכום נכסי הקרן'!$C$42</f>
        <v>4.2539862095290251E-6</v>
      </c>
    </row>
    <row r="243" spans="2:11">
      <c r="B243" s="86" t="s">
        <v>2440</v>
      </c>
      <c r="C243" s="87" t="s">
        <v>2442</v>
      </c>
      <c r="D243" s="88" t="s">
        <v>545</v>
      </c>
      <c r="E243" s="88" t="s">
        <v>129</v>
      </c>
      <c r="F243" s="101">
        <v>44985</v>
      </c>
      <c r="G243" s="90">
        <v>716573.87437500001</v>
      </c>
      <c r="H243" s="102">
        <v>0.96260599999999996</v>
      </c>
      <c r="I243" s="90">
        <v>6.8977803819999997</v>
      </c>
      <c r="J243" s="91">
        <f t="shared" si="3"/>
        <v>-7.1928140043348216E-4</v>
      </c>
      <c r="K243" s="91">
        <f>I243/'סכום נכסי הקרן'!$C$42</f>
        <v>8.4915915214596443E-6</v>
      </c>
    </row>
    <row r="244" spans="2:11">
      <c r="B244" s="86" t="s">
        <v>2443</v>
      </c>
      <c r="C244" s="87" t="s">
        <v>2444</v>
      </c>
      <c r="D244" s="88" t="s">
        <v>545</v>
      </c>
      <c r="E244" s="88" t="s">
        <v>129</v>
      </c>
      <c r="F244" s="101">
        <v>44991</v>
      </c>
      <c r="G244" s="90">
        <v>429944.32462500001</v>
      </c>
      <c r="H244" s="102">
        <v>0.99207100000000004</v>
      </c>
      <c r="I244" s="90">
        <v>4.2653524999999997</v>
      </c>
      <c r="J244" s="91">
        <f t="shared" si="3"/>
        <v>-4.4477912453526038E-4</v>
      </c>
      <c r="K244" s="91">
        <f>I244/'סכום נכסי הקרן'!$C$42</f>
        <v>5.2509110350270207E-6</v>
      </c>
    </row>
    <row r="245" spans="2:11">
      <c r="B245" s="86" t="s">
        <v>2445</v>
      </c>
      <c r="C245" s="87" t="s">
        <v>2446</v>
      </c>
      <c r="D245" s="88" t="s">
        <v>545</v>
      </c>
      <c r="E245" s="88" t="s">
        <v>129</v>
      </c>
      <c r="F245" s="101">
        <v>44985</v>
      </c>
      <c r="G245" s="90">
        <v>160902.44205700001</v>
      </c>
      <c r="H245" s="102">
        <v>0.97363100000000002</v>
      </c>
      <c r="I245" s="90">
        <v>1.5665957069999996</v>
      </c>
      <c r="J245" s="91">
        <f t="shared" si="3"/>
        <v>-1.6336025382665493E-4</v>
      </c>
      <c r="K245" s="91">
        <f>I245/'סכום נכסי הקרן'!$C$42</f>
        <v>1.9285755832166876E-6</v>
      </c>
    </row>
    <row r="246" spans="2:11">
      <c r="B246" s="86" t="s">
        <v>2447</v>
      </c>
      <c r="C246" s="87" t="s">
        <v>2448</v>
      </c>
      <c r="D246" s="88" t="s">
        <v>545</v>
      </c>
      <c r="E246" s="88" t="s">
        <v>129</v>
      </c>
      <c r="F246" s="101">
        <v>44985</v>
      </c>
      <c r="G246" s="90">
        <v>359027.7843</v>
      </c>
      <c r="H246" s="102">
        <v>0.97631100000000004</v>
      </c>
      <c r="I246" s="90">
        <v>3.5052289010000006</v>
      </c>
      <c r="J246" s="91">
        <f t="shared" si="3"/>
        <v>-3.655155445845269E-4</v>
      </c>
      <c r="K246" s="91">
        <f>I246/'סכום נכסי הקרן'!$C$42</f>
        <v>4.3151521747748964E-6</v>
      </c>
    </row>
    <row r="247" spans="2:11">
      <c r="B247" s="86" t="s">
        <v>2449</v>
      </c>
      <c r="C247" s="87" t="s">
        <v>2450</v>
      </c>
      <c r="D247" s="88" t="s">
        <v>545</v>
      </c>
      <c r="E247" s="88" t="s">
        <v>129</v>
      </c>
      <c r="F247" s="101">
        <v>44980</v>
      </c>
      <c r="G247" s="90">
        <v>239398.22938</v>
      </c>
      <c r="H247" s="102">
        <v>0.121252</v>
      </c>
      <c r="I247" s="90">
        <v>0.29027404600000001</v>
      </c>
      <c r="J247" s="91">
        <f t="shared" si="3"/>
        <v>-3.0268972155334856E-5</v>
      </c>
      <c r="K247" s="91">
        <f>I247/'סכום נכסי הקרן'!$C$42</f>
        <v>3.5734518807609481E-7</v>
      </c>
    </row>
    <row r="248" spans="2:11">
      <c r="B248" s="86" t="s">
        <v>2451</v>
      </c>
      <c r="C248" s="87" t="s">
        <v>2452</v>
      </c>
      <c r="D248" s="88" t="s">
        <v>545</v>
      </c>
      <c r="E248" s="88" t="s">
        <v>129</v>
      </c>
      <c r="F248" s="101">
        <v>44985</v>
      </c>
      <c r="G248" s="90">
        <v>1364909.7566279999</v>
      </c>
      <c r="H248" s="102">
        <v>1.0201439999999999</v>
      </c>
      <c r="I248" s="90">
        <v>13.924046104999999</v>
      </c>
      <c r="J248" s="91">
        <f t="shared" si="3"/>
        <v>-1.4519608957455456E-3</v>
      </c>
      <c r="K248" s="91">
        <f>I248/'סכום נכסי הקרן'!$C$42</f>
        <v>1.7141356393163168E-5</v>
      </c>
    </row>
    <row r="249" spans="2:11">
      <c r="B249" s="86" t="s">
        <v>2451</v>
      </c>
      <c r="C249" s="87" t="s">
        <v>2453</v>
      </c>
      <c r="D249" s="88" t="s">
        <v>545</v>
      </c>
      <c r="E249" s="88" t="s">
        <v>129</v>
      </c>
      <c r="F249" s="101">
        <v>44985</v>
      </c>
      <c r="G249" s="90">
        <v>10731.870296000001</v>
      </c>
      <c r="H249" s="102">
        <v>1.0201439999999999</v>
      </c>
      <c r="I249" s="90">
        <v>0.10948054599999998</v>
      </c>
      <c r="J249" s="91">
        <f t="shared" si="3"/>
        <v>-1.1416327584536636E-5</v>
      </c>
      <c r="K249" s="91">
        <f>I249/'סכום נכסי הקרן'!$C$42</f>
        <v>1.3477727974702755E-7</v>
      </c>
    </row>
    <row r="250" spans="2:11">
      <c r="B250" s="86" t="s">
        <v>2454</v>
      </c>
      <c r="C250" s="87" t="s">
        <v>2455</v>
      </c>
      <c r="D250" s="88" t="s">
        <v>545</v>
      </c>
      <c r="E250" s="88" t="s">
        <v>129</v>
      </c>
      <c r="F250" s="101">
        <v>44991</v>
      </c>
      <c r="G250" s="90">
        <v>429310.44026399998</v>
      </c>
      <c r="H250" s="102">
        <v>1.057804</v>
      </c>
      <c r="I250" s="90">
        <v>4.5412635090000002</v>
      </c>
      <c r="J250" s="91">
        <f t="shared" si="3"/>
        <v>-4.7355035904229366E-4</v>
      </c>
      <c r="K250" s="91">
        <f>I250/'סכום נכסי הקרן'!$C$42</f>
        <v>5.5905744419420508E-6</v>
      </c>
    </row>
    <row r="251" spans="2:11">
      <c r="B251" s="86" t="s">
        <v>2456</v>
      </c>
      <c r="C251" s="87" t="s">
        <v>2457</v>
      </c>
      <c r="D251" s="88" t="s">
        <v>545</v>
      </c>
      <c r="E251" s="88" t="s">
        <v>129</v>
      </c>
      <c r="F251" s="101">
        <v>44991</v>
      </c>
      <c r="G251" s="90">
        <v>617021.18342100002</v>
      </c>
      <c r="H251" s="102">
        <v>1.1152489999999999</v>
      </c>
      <c r="I251" s="90">
        <v>6.8813233630000008</v>
      </c>
      <c r="J251" s="91">
        <f t="shared" si="3"/>
        <v>-7.1756530815194632E-4</v>
      </c>
      <c r="K251" s="91">
        <f>I251/'סכום נכסי הקרן'!$C$42</f>
        <v>8.4713319197805933E-6</v>
      </c>
    </row>
    <row r="252" spans="2:11">
      <c r="B252" s="86" t="s">
        <v>2458</v>
      </c>
      <c r="C252" s="87" t="s">
        <v>2459</v>
      </c>
      <c r="D252" s="88" t="s">
        <v>545</v>
      </c>
      <c r="E252" s="88" t="s">
        <v>129</v>
      </c>
      <c r="F252" s="101">
        <v>45007</v>
      </c>
      <c r="G252" s="90">
        <v>215239.947705</v>
      </c>
      <c r="H252" s="102">
        <v>1.1299630000000001</v>
      </c>
      <c r="I252" s="90">
        <v>2.4321327400000001</v>
      </c>
      <c r="J252" s="91">
        <f t="shared" si="3"/>
        <v>-2.5361605420671428E-4</v>
      </c>
      <c r="K252" s="91">
        <f>I252/'סכום נכסי הקרן'!$C$42</f>
        <v>2.9941048584182681E-6</v>
      </c>
    </row>
    <row r="253" spans="2:11">
      <c r="B253" s="86" t="s">
        <v>2458</v>
      </c>
      <c r="C253" s="87" t="s">
        <v>2460</v>
      </c>
      <c r="D253" s="88" t="s">
        <v>545</v>
      </c>
      <c r="E253" s="88" t="s">
        <v>129</v>
      </c>
      <c r="F253" s="101">
        <v>45007</v>
      </c>
      <c r="G253" s="90">
        <v>201265.03523000001</v>
      </c>
      <c r="H253" s="102">
        <v>1.1299630000000001</v>
      </c>
      <c r="I253" s="90">
        <v>2.2742213360000001</v>
      </c>
      <c r="J253" s="91">
        <f t="shared" si="3"/>
        <v>-2.3714949112071989E-4</v>
      </c>
      <c r="K253" s="91">
        <f>I253/'סכום נכסי הקרן'!$C$42</f>
        <v>2.7997062163786688E-6</v>
      </c>
    </row>
    <row r="254" spans="2:11">
      <c r="B254" s="86" t="s">
        <v>2458</v>
      </c>
      <c r="C254" s="87" t="s">
        <v>2461</v>
      </c>
      <c r="D254" s="88" t="s">
        <v>545</v>
      </c>
      <c r="E254" s="88" t="s">
        <v>129</v>
      </c>
      <c r="F254" s="101">
        <v>45007</v>
      </c>
      <c r="G254" s="90">
        <v>479233.69160000002</v>
      </c>
      <c r="H254" s="102">
        <v>1.1299630000000001</v>
      </c>
      <c r="I254" s="90">
        <v>5.4151655569999999</v>
      </c>
      <c r="J254" s="91">
        <f t="shared" si="3"/>
        <v>-5.6467843997792821E-4</v>
      </c>
      <c r="K254" s="91">
        <f>I254/'סכום נכסי הקרן'!$C$42</f>
        <v>6.6664015646419718E-6</v>
      </c>
    </row>
    <row r="255" spans="2:11">
      <c r="B255" s="86" t="s">
        <v>2462</v>
      </c>
      <c r="C255" s="87" t="s">
        <v>2463</v>
      </c>
      <c r="D255" s="88" t="s">
        <v>545</v>
      </c>
      <c r="E255" s="88" t="s">
        <v>129</v>
      </c>
      <c r="F255" s="101">
        <v>45006</v>
      </c>
      <c r="G255" s="90">
        <v>1808750</v>
      </c>
      <c r="H255" s="102">
        <v>1.0602590000000001</v>
      </c>
      <c r="I255" s="90">
        <v>19.177439999999997</v>
      </c>
      <c r="J255" s="91">
        <f t="shared" si="3"/>
        <v>-1.9997702356434745E-3</v>
      </c>
      <c r="K255" s="91">
        <f>I255/'סכום נכסי הקרן'!$C$42</f>
        <v>2.3608607100953224E-5</v>
      </c>
    </row>
    <row r="256" spans="2:11">
      <c r="B256" s="86" t="s">
        <v>2464</v>
      </c>
      <c r="C256" s="87" t="s">
        <v>2465</v>
      </c>
      <c r="D256" s="88" t="s">
        <v>545</v>
      </c>
      <c r="E256" s="88" t="s">
        <v>129</v>
      </c>
      <c r="F256" s="101">
        <v>44984</v>
      </c>
      <c r="G256" s="90">
        <v>360220.23749999999</v>
      </c>
      <c r="H256" s="102">
        <v>1.304114</v>
      </c>
      <c r="I256" s="90">
        <v>4.6976821010000007</v>
      </c>
      <c r="J256" s="91">
        <f t="shared" si="3"/>
        <v>-4.8986125583471546E-4</v>
      </c>
      <c r="K256" s="91">
        <f>I256/'סכום נכסי הקרן'!$C$42</f>
        <v>5.7831353406757879E-6</v>
      </c>
    </row>
    <row r="257" spans="2:11">
      <c r="B257" s="86" t="s">
        <v>2464</v>
      </c>
      <c r="C257" s="87" t="s">
        <v>2466</v>
      </c>
      <c r="D257" s="88" t="s">
        <v>545</v>
      </c>
      <c r="E257" s="88" t="s">
        <v>129</v>
      </c>
      <c r="F257" s="101">
        <v>44984</v>
      </c>
      <c r="G257" s="90">
        <v>8047500</v>
      </c>
      <c r="H257" s="102">
        <v>1.304114</v>
      </c>
      <c r="I257" s="90">
        <v>104.94856</v>
      </c>
      <c r="J257" s="91">
        <f t="shared" si="3"/>
        <v>-1.0943744658392537E-2</v>
      </c>
      <c r="K257" s="91">
        <f>I257/'סכום נכסי הקרן'!$C$42</f>
        <v>1.2919812648877095E-4</v>
      </c>
    </row>
    <row r="258" spans="2:11">
      <c r="B258" s="86" t="s">
        <v>2467</v>
      </c>
      <c r="C258" s="87" t="s">
        <v>2468</v>
      </c>
      <c r="D258" s="88" t="s">
        <v>545</v>
      </c>
      <c r="E258" s="88" t="s">
        <v>129</v>
      </c>
      <c r="F258" s="101">
        <v>44999</v>
      </c>
      <c r="G258" s="90">
        <v>467402.22063499992</v>
      </c>
      <c r="H258" s="102">
        <v>0.52618200000000004</v>
      </c>
      <c r="I258" s="90">
        <v>2.459387623</v>
      </c>
      <c r="J258" s="91">
        <f t="shared" si="3"/>
        <v>-2.5645811778763776E-4</v>
      </c>
      <c r="K258" s="91">
        <f>I258/'סכום נכסי הקרן'!$C$42</f>
        <v>3.0276572942141534E-6</v>
      </c>
    </row>
    <row r="259" spans="2:11">
      <c r="B259" s="86" t="s">
        <v>2469</v>
      </c>
      <c r="C259" s="87" t="s">
        <v>2470</v>
      </c>
      <c r="D259" s="88" t="s">
        <v>545</v>
      </c>
      <c r="E259" s="88" t="s">
        <v>129</v>
      </c>
      <c r="F259" s="101">
        <v>44984</v>
      </c>
      <c r="G259" s="90">
        <v>431756.92427999998</v>
      </c>
      <c r="H259" s="102">
        <v>1.288489</v>
      </c>
      <c r="I259" s="90">
        <v>5.5631383860000003</v>
      </c>
      <c r="J259" s="91">
        <f t="shared" si="3"/>
        <v>-5.8010863603736901E-4</v>
      </c>
      <c r="K259" s="91">
        <f>I259/'סכום נכסי הקרן'!$C$42</f>
        <v>6.8485652101273723E-6</v>
      </c>
    </row>
    <row r="260" spans="2:11">
      <c r="B260" s="86" t="s">
        <v>2471</v>
      </c>
      <c r="C260" s="87" t="s">
        <v>2472</v>
      </c>
      <c r="D260" s="88" t="s">
        <v>545</v>
      </c>
      <c r="E260" s="88" t="s">
        <v>129</v>
      </c>
      <c r="F260" s="101">
        <v>45005</v>
      </c>
      <c r="G260" s="90">
        <v>542119.03605</v>
      </c>
      <c r="H260" s="102">
        <v>1.668776</v>
      </c>
      <c r="I260" s="90">
        <v>9.0467507079999994</v>
      </c>
      <c r="J260" s="91">
        <f t="shared" si="3"/>
        <v>-9.4337006373869153E-4</v>
      </c>
      <c r="K260" s="91">
        <f>I260/'סכום נכסי הקרן'!$C$42</f>
        <v>1.1137106047806298E-5</v>
      </c>
    </row>
    <row r="261" spans="2:11">
      <c r="B261" s="86" t="s">
        <v>2473</v>
      </c>
      <c r="C261" s="87" t="s">
        <v>2474</v>
      </c>
      <c r="D261" s="88" t="s">
        <v>545</v>
      </c>
      <c r="E261" s="88" t="s">
        <v>129</v>
      </c>
      <c r="F261" s="101">
        <v>44984</v>
      </c>
      <c r="G261" s="90">
        <v>1144945.5332750001</v>
      </c>
      <c r="H261" s="102">
        <v>1.3698779999999999</v>
      </c>
      <c r="I261" s="90">
        <v>15.684353501</v>
      </c>
      <c r="J261" s="91">
        <f t="shared" si="3"/>
        <v>-1.6355208670505725E-3</v>
      </c>
      <c r="K261" s="91">
        <f>I261/'סכום נכסי הקרן'!$C$42</f>
        <v>1.9308402969195534E-5</v>
      </c>
    </row>
    <row r="262" spans="2:11">
      <c r="B262" s="86" t="s">
        <v>2475</v>
      </c>
      <c r="C262" s="87" t="s">
        <v>2476</v>
      </c>
      <c r="D262" s="88" t="s">
        <v>545</v>
      </c>
      <c r="E262" s="88" t="s">
        <v>129</v>
      </c>
      <c r="F262" s="101">
        <v>44984</v>
      </c>
      <c r="G262" s="90">
        <v>603348.19550000003</v>
      </c>
      <c r="H262" s="102">
        <v>1.4917100000000001</v>
      </c>
      <c r="I262" s="90">
        <v>9.000206146</v>
      </c>
      <c r="J262" s="91">
        <f t="shared" si="3"/>
        <v>-9.3851652595061024E-4</v>
      </c>
      <c r="K262" s="91">
        <f>I262/'סכום נכסי הקרן'!$C$42</f>
        <v>1.107980683180333E-5</v>
      </c>
    </row>
    <row r="263" spans="2:11">
      <c r="B263" s="86" t="s">
        <v>2477</v>
      </c>
      <c r="C263" s="87" t="s">
        <v>2478</v>
      </c>
      <c r="D263" s="88" t="s">
        <v>545</v>
      </c>
      <c r="E263" s="88" t="s">
        <v>129</v>
      </c>
      <c r="F263" s="101">
        <v>44979</v>
      </c>
      <c r="G263" s="90">
        <v>879243.69227400003</v>
      </c>
      <c r="H263" s="102">
        <v>1.0284199999999999</v>
      </c>
      <c r="I263" s="90">
        <v>9.0423213069999999</v>
      </c>
      <c r="J263" s="91">
        <f t="shared" si="3"/>
        <v>-9.429081780917267E-4</v>
      </c>
      <c r="K263" s="91">
        <f>I263/'סכום נכסי הקרן'!$C$42</f>
        <v>1.113165318298693E-5</v>
      </c>
    </row>
    <row r="264" spans="2:11">
      <c r="B264" s="86" t="s">
        <v>2479</v>
      </c>
      <c r="C264" s="87" t="s">
        <v>2480</v>
      </c>
      <c r="D264" s="88" t="s">
        <v>545</v>
      </c>
      <c r="E264" s="88" t="s">
        <v>129</v>
      </c>
      <c r="F264" s="101">
        <v>44951</v>
      </c>
      <c r="G264" s="90">
        <v>723000</v>
      </c>
      <c r="H264" s="102">
        <v>7.635961</v>
      </c>
      <c r="I264" s="90">
        <v>55.207999999999998</v>
      </c>
      <c r="J264" s="91">
        <f t="shared" si="3"/>
        <v>-5.7569370661258732E-3</v>
      </c>
      <c r="K264" s="91">
        <f>I264/'סכום נכסי הקרן'!$C$42</f>
        <v>6.7964440552515125E-5</v>
      </c>
    </row>
    <row r="265" spans="2:11">
      <c r="B265" s="86" t="s">
        <v>2481</v>
      </c>
      <c r="C265" s="87" t="s">
        <v>2482</v>
      </c>
      <c r="D265" s="88" t="s">
        <v>545</v>
      </c>
      <c r="E265" s="88" t="s">
        <v>129</v>
      </c>
      <c r="F265" s="101">
        <v>44950</v>
      </c>
      <c r="G265" s="90">
        <v>903750</v>
      </c>
      <c r="H265" s="102">
        <v>6.8088519999999999</v>
      </c>
      <c r="I265" s="90">
        <v>61.534999999999997</v>
      </c>
      <c r="J265" s="91">
        <f t="shared" si="3"/>
        <v>-6.4166990719471016E-3</v>
      </c>
      <c r="K265" s="91">
        <f>I265/'סכום נכסי הקרן'!$C$42</f>
        <v>7.5753366349062053E-5</v>
      </c>
    </row>
    <row r="266" spans="2:11">
      <c r="B266" s="86" t="s">
        <v>2483</v>
      </c>
      <c r="C266" s="87" t="s">
        <v>2484</v>
      </c>
      <c r="D266" s="88" t="s">
        <v>545</v>
      </c>
      <c r="E266" s="88" t="s">
        <v>129</v>
      </c>
      <c r="F266" s="101">
        <v>44944</v>
      </c>
      <c r="G266" s="90">
        <v>2169000</v>
      </c>
      <c r="H266" s="102">
        <v>6.6152139999999999</v>
      </c>
      <c r="I266" s="90">
        <v>143.48400000000001</v>
      </c>
      <c r="J266" s="91">
        <f t="shared" si="3"/>
        <v>-1.4962113425518129E-2</v>
      </c>
      <c r="K266" s="91">
        <f>I266/'סכום נכסי הקרן'!$C$42</f>
        <v>1.7663762114615783E-4</v>
      </c>
    </row>
    <row r="267" spans="2:11">
      <c r="B267" s="86" t="s">
        <v>2485</v>
      </c>
      <c r="C267" s="87" t="s">
        <v>2486</v>
      </c>
      <c r="D267" s="88" t="s">
        <v>545</v>
      </c>
      <c r="E267" s="88" t="s">
        <v>129</v>
      </c>
      <c r="F267" s="101">
        <v>44959</v>
      </c>
      <c r="G267" s="90">
        <v>1398018.5406080002</v>
      </c>
      <c r="H267" s="102">
        <v>5.750807</v>
      </c>
      <c r="I267" s="90">
        <v>80.397345774000001</v>
      </c>
      <c r="J267" s="91">
        <f t="shared" si="3"/>
        <v>-8.3836121559281076E-3</v>
      </c>
      <c r="K267" s="91">
        <f>I267/'סכום נכסי הקרן'!$C$42</f>
        <v>9.8974073095149729E-5</v>
      </c>
    </row>
    <row r="268" spans="2:11">
      <c r="B268" s="86" t="s">
        <v>2487</v>
      </c>
      <c r="C268" s="87" t="s">
        <v>2488</v>
      </c>
      <c r="D268" s="88" t="s">
        <v>545</v>
      </c>
      <c r="E268" s="88" t="s">
        <v>129</v>
      </c>
      <c r="F268" s="101">
        <v>44943</v>
      </c>
      <c r="G268" s="90">
        <v>1106345.6076750001</v>
      </c>
      <c r="H268" s="102">
        <v>5.7536189999999996</v>
      </c>
      <c r="I268" s="90">
        <v>63.654912943000006</v>
      </c>
      <c r="J268" s="91">
        <f t="shared" ref="J268:J331" si="4">IFERROR(I268/$I$11,0)</f>
        <v>-6.6377577119724014E-3</v>
      </c>
      <c r="K268" s="91">
        <f>I268/'סכום נכסי הקרן'!$C$42</f>
        <v>7.8363109451348533E-5</v>
      </c>
    </row>
    <row r="269" spans="2:11">
      <c r="B269" s="86" t="s">
        <v>2489</v>
      </c>
      <c r="C269" s="87" t="s">
        <v>2490</v>
      </c>
      <c r="D269" s="88" t="s">
        <v>545</v>
      </c>
      <c r="E269" s="88" t="s">
        <v>129</v>
      </c>
      <c r="F269" s="101">
        <v>44957</v>
      </c>
      <c r="G269" s="90">
        <v>455020.26689999999</v>
      </c>
      <c r="H269" s="102">
        <v>3.9673579999999999</v>
      </c>
      <c r="I269" s="90">
        <v>18.052284005000001</v>
      </c>
      <c r="J269" s="91">
        <f t="shared" si="4"/>
        <v>-1.8824420902154712E-3</v>
      </c>
      <c r="K269" s="91">
        <f>I269/'סכום נכסי הקרן'!$C$42</f>
        <v>2.2223470929846077E-5</v>
      </c>
    </row>
    <row r="270" spans="2:11">
      <c r="B270" s="86" t="s">
        <v>2491</v>
      </c>
      <c r="C270" s="87" t="s">
        <v>2492</v>
      </c>
      <c r="D270" s="88" t="s">
        <v>545</v>
      </c>
      <c r="E270" s="88" t="s">
        <v>129</v>
      </c>
      <c r="F270" s="101">
        <v>44973</v>
      </c>
      <c r="G270" s="90">
        <v>2892000</v>
      </c>
      <c r="H270" s="102">
        <v>1.801936</v>
      </c>
      <c r="I270" s="90">
        <v>52.112000000000002</v>
      </c>
      <c r="J270" s="91">
        <f t="shared" si="4"/>
        <v>-5.4340947759373912E-3</v>
      </c>
      <c r="K270" s="91">
        <f>I270/'סכום נכסי הקרן'!$C$42</f>
        <v>6.4153074302142232E-5</v>
      </c>
    </row>
    <row r="271" spans="2:11">
      <c r="B271" s="86" t="s">
        <v>2493</v>
      </c>
      <c r="C271" s="87" t="s">
        <v>2494</v>
      </c>
      <c r="D271" s="88" t="s">
        <v>545</v>
      </c>
      <c r="E271" s="88" t="s">
        <v>129</v>
      </c>
      <c r="F271" s="101">
        <v>45014</v>
      </c>
      <c r="G271" s="90">
        <v>598710.87749999994</v>
      </c>
      <c r="H271" s="102">
        <v>1.326049</v>
      </c>
      <c r="I271" s="90">
        <v>7.9391988840000005</v>
      </c>
      <c r="J271" s="91">
        <f t="shared" si="4"/>
        <v>-8.278776324200255E-4</v>
      </c>
      <c r="K271" s="91">
        <f>I271/'סכום נכסי הקרן'!$C$42</f>
        <v>9.7736416929831274E-6</v>
      </c>
    </row>
    <row r="272" spans="2:11">
      <c r="B272" s="86" t="s">
        <v>2495</v>
      </c>
      <c r="C272" s="87" t="s">
        <v>2496</v>
      </c>
      <c r="D272" s="88" t="s">
        <v>545</v>
      </c>
      <c r="E272" s="88" t="s">
        <v>129</v>
      </c>
      <c r="F272" s="101">
        <v>45014</v>
      </c>
      <c r="G272" s="90">
        <v>598710.87749999994</v>
      </c>
      <c r="H272" s="102">
        <v>0.95435700000000001</v>
      </c>
      <c r="I272" s="90">
        <v>5.7138382500000002</v>
      </c>
      <c r="J272" s="91">
        <f t="shared" si="4"/>
        <v>-5.9582319974048684E-4</v>
      </c>
      <c r="K272" s="91">
        <f>I272/'סכום נכסי הקרן'!$C$42</f>
        <v>7.0340860032751064E-6</v>
      </c>
    </row>
    <row r="273" spans="2:11">
      <c r="B273" s="86" t="s">
        <v>2497</v>
      </c>
      <c r="C273" s="87" t="s">
        <v>2498</v>
      </c>
      <c r="D273" s="88" t="s">
        <v>545</v>
      </c>
      <c r="E273" s="88" t="s">
        <v>129</v>
      </c>
      <c r="F273" s="101">
        <v>44991</v>
      </c>
      <c r="G273" s="90">
        <v>350894.09609999997</v>
      </c>
      <c r="H273" s="102">
        <v>0.81101900000000005</v>
      </c>
      <c r="I273" s="90">
        <v>2.845817383</v>
      </c>
      <c r="J273" s="91">
        <f t="shared" si="4"/>
        <v>-2.9675394101612139E-4</v>
      </c>
      <c r="K273" s="91">
        <f>I273/'סכום נכסי הקרן'!$C$42</f>
        <v>3.5033760750293013E-6</v>
      </c>
    </row>
    <row r="274" spans="2:11">
      <c r="B274" s="86" t="s">
        <v>2499</v>
      </c>
      <c r="C274" s="87" t="s">
        <v>2500</v>
      </c>
      <c r="D274" s="88" t="s">
        <v>545</v>
      </c>
      <c r="E274" s="88" t="s">
        <v>129</v>
      </c>
      <c r="F274" s="101">
        <v>45014</v>
      </c>
      <c r="G274" s="90">
        <v>598710.87749999994</v>
      </c>
      <c r="H274" s="102">
        <v>0.83665299999999998</v>
      </c>
      <c r="I274" s="90">
        <v>5.0091315329999997</v>
      </c>
      <c r="J274" s="91">
        <f t="shared" si="4"/>
        <v>-5.2233833849129859E-4</v>
      </c>
      <c r="K274" s="91">
        <f>I274/'סכום נכסי הקרן'!$C$42</f>
        <v>6.1665487301533736E-6</v>
      </c>
    </row>
    <row r="275" spans="2:11">
      <c r="B275" s="86" t="s">
        <v>2501</v>
      </c>
      <c r="C275" s="87" t="s">
        <v>2502</v>
      </c>
      <c r="D275" s="88" t="s">
        <v>545</v>
      </c>
      <c r="E275" s="88" t="s">
        <v>129</v>
      </c>
      <c r="F275" s="101">
        <v>45015</v>
      </c>
      <c r="G275" s="90">
        <v>201153.74685</v>
      </c>
      <c r="H275" s="102">
        <v>0.61051200000000005</v>
      </c>
      <c r="I275" s="90">
        <v>1.228067273</v>
      </c>
      <c r="J275" s="91">
        <f t="shared" si="4"/>
        <v>-1.2805944797184866E-4</v>
      </c>
      <c r="K275" s="91">
        <f>I275/'סכום נכסי הקרן'!$C$42</f>
        <v>1.5118262782621697E-6</v>
      </c>
    </row>
    <row r="276" spans="2:11">
      <c r="B276" s="86" t="s">
        <v>2503</v>
      </c>
      <c r="C276" s="87" t="s">
        <v>2504</v>
      </c>
      <c r="D276" s="88" t="s">
        <v>545</v>
      </c>
      <c r="E276" s="88" t="s">
        <v>129</v>
      </c>
      <c r="F276" s="101">
        <v>45015</v>
      </c>
      <c r="G276" s="90">
        <v>598710.87749999994</v>
      </c>
      <c r="H276" s="102">
        <v>0.54006500000000002</v>
      </c>
      <c r="I276" s="90">
        <v>3.2334251260000002</v>
      </c>
      <c r="J276" s="91">
        <f t="shared" si="4"/>
        <v>-3.3717260104354664E-4</v>
      </c>
      <c r="K276" s="91">
        <f>I276/'סכום נכסי הקרן'!$C$42</f>
        <v>3.9805450253049509E-6</v>
      </c>
    </row>
    <row r="277" spans="2:11">
      <c r="B277" s="86" t="s">
        <v>2505</v>
      </c>
      <c r="C277" s="87" t="s">
        <v>2506</v>
      </c>
      <c r="D277" s="88" t="s">
        <v>545</v>
      </c>
      <c r="E277" s="88" t="s">
        <v>129</v>
      </c>
      <c r="F277" s="101">
        <v>44999</v>
      </c>
      <c r="G277" s="90">
        <v>3615000</v>
      </c>
      <c r="H277" s="102">
        <v>0.144952</v>
      </c>
      <c r="I277" s="90">
        <v>5.24</v>
      </c>
      <c r="J277" s="91">
        <f t="shared" si="4"/>
        <v>-5.4641266168851575E-4</v>
      </c>
      <c r="K277" s="91">
        <f>I277/'סכום נכסי הקרן'!$C$42</f>
        <v>6.4507619999851341E-6</v>
      </c>
    </row>
    <row r="278" spans="2:11">
      <c r="B278" s="86" t="s">
        <v>2507</v>
      </c>
      <c r="C278" s="87" t="s">
        <v>2508</v>
      </c>
      <c r="D278" s="88" t="s">
        <v>545</v>
      </c>
      <c r="E278" s="88" t="s">
        <v>129</v>
      </c>
      <c r="F278" s="101">
        <v>44998</v>
      </c>
      <c r="G278" s="90">
        <v>268326.44774999999</v>
      </c>
      <c r="H278" s="102">
        <v>1.4385E-2</v>
      </c>
      <c r="I278" s="90">
        <v>3.8597442000000003E-2</v>
      </c>
      <c r="J278" s="91">
        <f t="shared" si="4"/>
        <v>-4.0248341636618524E-6</v>
      </c>
      <c r="K278" s="91">
        <f>I278/'סכום נכסי הקרן'!$C$42</f>
        <v>4.7515822929433248E-8</v>
      </c>
    </row>
    <row r="279" spans="2:11">
      <c r="B279" s="86" t="s">
        <v>2509</v>
      </c>
      <c r="C279" s="87" t="s">
        <v>2510</v>
      </c>
      <c r="D279" s="88" t="s">
        <v>545</v>
      </c>
      <c r="E279" s="88" t="s">
        <v>129</v>
      </c>
      <c r="F279" s="101">
        <v>44980</v>
      </c>
      <c r="G279" s="90">
        <v>467858.79479999997</v>
      </c>
      <c r="H279" s="102">
        <v>-0.13503899999999999</v>
      </c>
      <c r="I279" s="90">
        <v>-0.63179276300000009</v>
      </c>
      <c r="J279" s="91">
        <f t="shared" si="4"/>
        <v>6.588159642488008E-5</v>
      </c>
      <c r="K279" s="91">
        <f>I279/'סכום נכסי הקרן'!$C$42</f>
        <v>-7.7777571515763631E-7</v>
      </c>
    </row>
    <row r="280" spans="2:11">
      <c r="B280" s="86" t="s">
        <v>2511</v>
      </c>
      <c r="C280" s="87" t="s">
        <v>2512</v>
      </c>
      <c r="D280" s="88" t="s">
        <v>545</v>
      </c>
      <c r="E280" s="88" t="s">
        <v>129</v>
      </c>
      <c r="F280" s="101">
        <v>44999</v>
      </c>
      <c r="G280" s="90">
        <v>3615000</v>
      </c>
      <c r="H280" s="102">
        <v>-0.186999</v>
      </c>
      <c r="I280" s="90">
        <v>-6.76</v>
      </c>
      <c r="J280" s="91">
        <f t="shared" si="4"/>
        <v>7.0491404446839051E-4</v>
      </c>
      <c r="K280" s="91">
        <f>I280/'סכום נכסי הקרן'!$C$42</f>
        <v>-8.3219754045609732E-6</v>
      </c>
    </row>
    <row r="281" spans="2:11">
      <c r="B281" s="86" t="s">
        <v>2513</v>
      </c>
      <c r="C281" s="87" t="s">
        <v>2514</v>
      </c>
      <c r="D281" s="88" t="s">
        <v>545</v>
      </c>
      <c r="E281" s="88" t="s">
        <v>129</v>
      </c>
      <c r="F281" s="101">
        <v>45000</v>
      </c>
      <c r="G281" s="90">
        <v>717069.77325000009</v>
      </c>
      <c r="H281" s="102">
        <v>-0.42268299999999998</v>
      </c>
      <c r="I281" s="90">
        <v>-3.0309339239999997</v>
      </c>
      <c r="J281" s="91">
        <f t="shared" si="4"/>
        <v>3.1605738030817884E-4</v>
      </c>
      <c r="K281" s="91">
        <f>I281/'סכום נכסי הקרן'!$C$42</f>
        <v>-3.7312659124818755E-6</v>
      </c>
    </row>
    <row r="282" spans="2:11">
      <c r="B282" s="86" t="s">
        <v>2515</v>
      </c>
      <c r="C282" s="87" t="s">
        <v>2516</v>
      </c>
      <c r="D282" s="88" t="s">
        <v>545</v>
      </c>
      <c r="E282" s="88" t="s">
        <v>129</v>
      </c>
      <c r="F282" s="101">
        <v>44986</v>
      </c>
      <c r="G282" s="90">
        <v>419097.61424999998</v>
      </c>
      <c r="H282" s="102">
        <v>-0.58312600000000003</v>
      </c>
      <c r="I282" s="90">
        <v>-2.443866586</v>
      </c>
      <c r="J282" s="91">
        <f t="shared" si="4"/>
        <v>2.5483962711219196E-4</v>
      </c>
      <c r="K282" s="91">
        <f>I282/'סכום נכסי הקרן'!$C$42</f>
        <v>-3.00854994389355E-6</v>
      </c>
    </row>
    <row r="283" spans="2:11">
      <c r="B283" s="86" t="s">
        <v>2517</v>
      </c>
      <c r="C283" s="87" t="s">
        <v>2518</v>
      </c>
      <c r="D283" s="88" t="s">
        <v>545</v>
      </c>
      <c r="E283" s="88" t="s">
        <v>129</v>
      </c>
      <c r="F283" s="101">
        <v>44984</v>
      </c>
      <c r="G283" s="90">
        <v>478968.70199999993</v>
      </c>
      <c r="H283" s="102">
        <v>-1.1100969999999999</v>
      </c>
      <c r="I283" s="90">
        <v>-5.3170163239999999</v>
      </c>
      <c r="J283" s="91">
        <f t="shared" si="4"/>
        <v>5.5444371027445183E-4</v>
      </c>
      <c r="K283" s="91">
        <f>I283/'סכום נכסי הקרן'!$C$42</f>
        <v>-6.5455738275114204E-6</v>
      </c>
    </row>
    <row r="284" spans="2:11">
      <c r="B284" s="86" t="s">
        <v>2519</v>
      </c>
      <c r="C284" s="87" t="s">
        <v>2520</v>
      </c>
      <c r="D284" s="88" t="s">
        <v>545</v>
      </c>
      <c r="E284" s="88" t="s">
        <v>129</v>
      </c>
      <c r="F284" s="101">
        <v>45001</v>
      </c>
      <c r="G284" s="90">
        <v>645362.79592499998</v>
      </c>
      <c r="H284" s="102">
        <v>-1.309129</v>
      </c>
      <c r="I284" s="90">
        <v>-8.4486291330000007</v>
      </c>
      <c r="J284" s="91">
        <f t="shared" si="4"/>
        <v>8.8099960537818078E-4</v>
      </c>
      <c r="K284" s="91">
        <f>I284/'סכום נכסי הקרן'!$C$42</f>
        <v>-1.0400781634183922E-5</v>
      </c>
    </row>
    <row r="285" spans="2:11">
      <c r="B285" s="86" t="s">
        <v>2521</v>
      </c>
      <c r="C285" s="87" t="s">
        <v>2522</v>
      </c>
      <c r="D285" s="88" t="s">
        <v>545</v>
      </c>
      <c r="E285" s="88" t="s">
        <v>129</v>
      </c>
      <c r="F285" s="101">
        <v>45005</v>
      </c>
      <c r="G285" s="90">
        <v>1247701.405455</v>
      </c>
      <c r="H285" s="102">
        <v>-1.4729829999999999</v>
      </c>
      <c r="I285" s="90">
        <v>-18.378428744000001</v>
      </c>
      <c r="J285" s="91">
        <f t="shared" si="4"/>
        <v>1.9164515587140774E-3</v>
      </c>
      <c r="K285" s="91">
        <f>I285/'סכום נכסי הקרן'!$C$42</f>
        <v>-2.2624975145272848E-5</v>
      </c>
    </row>
    <row r="286" spans="2:11">
      <c r="B286" s="86" t="s">
        <v>2523</v>
      </c>
      <c r="C286" s="87" t="s">
        <v>2524</v>
      </c>
      <c r="D286" s="88" t="s">
        <v>545</v>
      </c>
      <c r="E286" s="88" t="s">
        <v>129</v>
      </c>
      <c r="F286" s="101">
        <v>44984</v>
      </c>
      <c r="G286" s="90">
        <v>478968.70199999993</v>
      </c>
      <c r="H286" s="102">
        <v>-1.350622</v>
      </c>
      <c r="I286" s="90">
        <v>-6.4690586100000003</v>
      </c>
      <c r="J286" s="91">
        <f t="shared" si="4"/>
        <v>6.7457548353227288E-4</v>
      </c>
      <c r="K286" s="91">
        <f>I286/'סכום נכסי הקרן'!$C$42</f>
        <v>-7.963808675012338E-6</v>
      </c>
    </row>
    <row r="287" spans="2:11">
      <c r="B287" s="86" t="s">
        <v>2525</v>
      </c>
      <c r="C287" s="87" t="s">
        <v>2526</v>
      </c>
      <c r="D287" s="88" t="s">
        <v>545</v>
      </c>
      <c r="E287" s="88" t="s">
        <v>129</v>
      </c>
      <c r="F287" s="101">
        <v>45001</v>
      </c>
      <c r="G287" s="90">
        <v>107330.5791</v>
      </c>
      <c r="H287" s="102">
        <v>-1.4662980000000001</v>
      </c>
      <c r="I287" s="90">
        <v>-1.5737859650000001</v>
      </c>
      <c r="J287" s="91">
        <f t="shared" si="4"/>
        <v>1.6411003398161819E-4</v>
      </c>
      <c r="K287" s="91">
        <f>I287/'סכום נכסי הקרן'!$C$42</f>
        <v>-1.9374272326587663E-6</v>
      </c>
    </row>
    <row r="288" spans="2:11">
      <c r="B288" s="86" t="s">
        <v>2527</v>
      </c>
      <c r="C288" s="87" t="s">
        <v>2528</v>
      </c>
      <c r="D288" s="88" t="s">
        <v>545</v>
      </c>
      <c r="E288" s="88" t="s">
        <v>129</v>
      </c>
      <c r="F288" s="101">
        <v>45005</v>
      </c>
      <c r="G288" s="90">
        <v>430241.86395000003</v>
      </c>
      <c r="H288" s="102">
        <v>-1.5426500000000001</v>
      </c>
      <c r="I288" s="90">
        <v>-6.6371247460000005</v>
      </c>
      <c r="J288" s="91">
        <f t="shared" si="4"/>
        <v>6.9210095389705614E-4</v>
      </c>
      <c r="K288" s="91">
        <f>I288/'סכום נכסי הקרן'!$C$42</f>
        <v>-8.1707084161560654E-6</v>
      </c>
    </row>
    <row r="289" spans="2:11">
      <c r="B289" s="86" t="s">
        <v>2529</v>
      </c>
      <c r="C289" s="87" t="s">
        <v>2530</v>
      </c>
      <c r="D289" s="88" t="s">
        <v>545</v>
      </c>
      <c r="E289" s="88" t="s">
        <v>129</v>
      </c>
      <c r="F289" s="101">
        <v>44984</v>
      </c>
      <c r="G289" s="90">
        <v>598710.87749999994</v>
      </c>
      <c r="H289" s="102">
        <v>-1.587091</v>
      </c>
      <c r="I289" s="90">
        <v>-9.5020853509999998</v>
      </c>
      <c r="J289" s="91">
        <f t="shared" si="4"/>
        <v>9.9085109699071825E-4</v>
      </c>
      <c r="K289" s="91">
        <f>I289/'סכום נכסי הקרן'!$C$42</f>
        <v>-1.169765097382561E-5</v>
      </c>
    </row>
    <row r="290" spans="2:11">
      <c r="B290" s="86" t="s">
        <v>2531</v>
      </c>
      <c r="C290" s="87" t="s">
        <v>2532</v>
      </c>
      <c r="D290" s="88" t="s">
        <v>545</v>
      </c>
      <c r="E290" s="88" t="s">
        <v>129</v>
      </c>
      <c r="F290" s="101">
        <v>45014</v>
      </c>
      <c r="G290" s="90">
        <v>203561.69835000002</v>
      </c>
      <c r="H290" s="102">
        <v>1.3773169999999999</v>
      </c>
      <c r="I290" s="90">
        <v>2.8036893389999999</v>
      </c>
      <c r="J290" s="91">
        <f t="shared" si="4"/>
        <v>-2.9236094547150862E-4</v>
      </c>
      <c r="K290" s="91">
        <f>I290/'סכום נכסי הקרן'!$C$42</f>
        <v>3.4515138640810376E-6</v>
      </c>
    </row>
    <row r="291" spans="2:11">
      <c r="B291" s="86" t="s">
        <v>2531</v>
      </c>
      <c r="C291" s="87" t="s">
        <v>2533</v>
      </c>
      <c r="D291" s="88" t="s">
        <v>545</v>
      </c>
      <c r="E291" s="88" t="s">
        <v>129</v>
      </c>
      <c r="F291" s="101">
        <v>45014</v>
      </c>
      <c r="G291" s="90">
        <v>1017808.4917500002</v>
      </c>
      <c r="H291" s="102">
        <v>1.3219920000000001</v>
      </c>
      <c r="I291" s="90">
        <v>13.455343795999999</v>
      </c>
      <c r="J291" s="91">
        <f t="shared" si="4"/>
        <v>-1.4030859193714534E-3</v>
      </c>
      <c r="K291" s="91">
        <f>I291/'סכום נכסי הקרן'!$C$42</f>
        <v>1.6564355048849719E-5</v>
      </c>
    </row>
    <row r="292" spans="2:11">
      <c r="B292" s="86" t="s">
        <v>2531</v>
      </c>
      <c r="C292" s="87" t="s">
        <v>2534</v>
      </c>
      <c r="D292" s="88" t="s">
        <v>545</v>
      </c>
      <c r="E292" s="88" t="s">
        <v>129</v>
      </c>
      <c r="F292" s="101">
        <v>45014</v>
      </c>
      <c r="G292" s="90">
        <v>268326.44774999999</v>
      </c>
      <c r="H292" s="102">
        <v>1.3773169999999999</v>
      </c>
      <c r="I292" s="90">
        <v>3.6957050719999995</v>
      </c>
      <c r="J292" s="91">
        <f t="shared" si="4"/>
        <v>-3.8537787122276093E-4</v>
      </c>
      <c r="K292" s="91">
        <f>I292/'סכום נכסי הקרן'!$C$42</f>
        <v>4.5496400461087635E-6</v>
      </c>
    </row>
    <row r="293" spans="2:11">
      <c r="B293" s="92"/>
      <c r="C293" s="87"/>
      <c r="D293" s="87"/>
      <c r="E293" s="87"/>
      <c r="F293" s="87"/>
      <c r="G293" s="90"/>
      <c r="H293" s="102"/>
      <c r="I293" s="87"/>
      <c r="J293" s="91"/>
      <c r="K293" s="87"/>
    </row>
    <row r="294" spans="2:11">
      <c r="B294" s="85" t="s">
        <v>191</v>
      </c>
      <c r="C294" s="80"/>
      <c r="D294" s="81"/>
      <c r="E294" s="81"/>
      <c r="F294" s="99"/>
      <c r="G294" s="83"/>
      <c r="H294" s="100"/>
      <c r="I294" s="83">
        <v>-1816.4256736240002</v>
      </c>
      <c r="J294" s="84">
        <f t="shared" si="4"/>
        <v>0.18941182959622999</v>
      </c>
      <c r="K294" s="84">
        <f>I294/'סכום נכסי הקרן'!$C$42</f>
        <v>-2.2361316242769272E-3</v>
      </c>
    </row>
    <row r="295" spans="2:11">
      <c r="B295" s="86" t="s">
        <v>2535</v>
      </c>
      <c r="C295" s="87" t="s">
        <v>2536</v>
      </c>
      <c r="D295" s="88" t="s">
        <v>545</v>
      </c>
      <c r="E295" s="88" t="s">
        <v>131</v>
      </c>
      <c r="F295" s="101">
        <v>44811</v>
      </c>
      <c r="G295" s="90">
        <v>360968.77515399997</v>
      </c>
      <c r="H295" s="102">
        <v>-8.4125829999999997</v>
      </c>
      <c r="I295" s="90">
        <v>-30.366796993000001</v>
      </c>
      <c r="J295" s="91">
        <f t="shared" si="4"/>
        <v>3.1665653381488445E-3</v>
      </c>
      <c r="K295" s="91">
        <f>I295/'סכום נכסי הקרן'!$C$42</f>
        <v>-3.738339314956245E-5</v>
      </c>
    </row>
    <row r="296" spans="2:11">
      <c r="B296" s="86" t="s">
        <v>2537</v>
      </c>
      <c r="C296" s="87" t="s">
        <v>2538</v>
      </c>
      <c r="D296" s="88" t="s">
        <v>545</v>
      </c>
      <c r="E296" s="88" t="s">
        <v>131</v>
      </c>
      <c r="F296" s="101">
        <v>44811</v>
      </c>
      <c r="G296" s="90">
        <v>2482130.94</v>
      </c>
      <c r="H296" s="102">
        <v>-8.3640539999999994</v>
      </c>
      <c r="I296" s="90">
        <v>-207.60677999999999</v>
      </c>
      <c r="J296" s="91">
        <f t="shared" si="4"/>
        <v>2.1648659016103456E-2</v>
      </c>
      <c r="K296" s="91">
        <f>I296/'סכום נכסי הקרן'!$C$42</f>
        <v>-2.5557670369528123E-4</v>
      </c>
    </row>
    <row r="297" spans="2:11">
      <c r="B297" s="86" t="s">
        <v>2537</v>
      </c>
      <c r="C297" s="87" t="s">
        <v>2539</v>
      </c>
      <c r="D297" s="88" t="s">
        <v>545</v>
      </c>
      <c r="E297" s="88" t="s">
        <v>131</v>
      </c>
      <c r="F297" s="101">
        <v>44811</v>
      </c>
      <c r="G297" s="90">
        <v>950976.79133799998</v>
      </c>
      <c r="H297" s="102">
        <v>-8.3640539999999994</v>
      </c>
      <c r="I297" s="90">
        <v>-79.540215339</v>
      </c>
      <c r="J297" s="91">
        <f t="shared" si="4"/>
        <v>8.2942329722634905E-3</v>
      </c>
      <c r="K297" s="91">
        <f>I297/'סכום נכסי הקרן'!$C$42</f>
        <v>-9.7918892858674778E-5</v>
      </c>
    </row>
    <row r="298" spans="2:11">
      <c r="B298" s="86" t="s">
        <v>2540</v>
      </c>
      <c r="C298" s="87" t="s">
        <v>2534</v>
      </c>
      <c r="D298" s="88" t="s">
        <v>545</v>
      </c>
      <c r="E298" s="88" t="s">
        <v>131</v>
      </c>
      <c r="F298" s="101">
        <v>44811</v>
      </c>
      <c r="G298" s="90">
        <v>576753.56001999998</v>
      </c>
      <c r="H298" s="102">
        <v>-8.3532759999999993</v>
      </c>
      <c r="I298" s="90">
        <v>-48.177817318000002</v>
      </c>
      <c r="J298" s="91">
        <f t="shared" si="4"/>
        <v>5.0238491211968411E-3</v>
      </c>
      <c r="K298" s="91">
        <f>I298/'סכום נכסי הקרן'!$C$42</f>
        <v>-5.9309853663583992E-5</v>
      </c>
    </row>
    <row r="299" spans="2:11">
      <c r="B299" s="86" t="s">
        <v>2541</v>
      </c>
      <c r="C299" s="87" t="s">
        <v>2542</v>
      </c>
      <c r="D299" s="88" t="s">
        <v>545</v>
      </c>
      <c r="E299" s="88" t="s">
        <v>131</v>
      </c>
      <c r="F299" s="101">
        <v>44811</v>
      </c>
      <c r="G299" s="90">
        <v>432694.24257499998</v>
      </c>
      <c r="H299" s="102">
        <v>-8.3209540000000004</v>
      </c>
      <c r="I299" s="90">
        <v>-36.004290438999995</v>
      </c>
      <c r="J299" s="91">
        <f t="shared" si="4"/>
        <v>3.754427513545871E-3</v>
      </c>
      <c r="K299" s="91">
        <f>I299/'סכום נכסי הקרן'!$C$42</f>
        <v>-4.432349400769642E-5</v>
      </c>
    </row>
    <row r="300" spans="2:11">
      <c r="B300" s="86" t="s">
        <v>2543</v>
      </c>
      <c r="C300" s="87" t="s">
        <v>2544</v>
      </c>
      <c r="D300" s="88" t="s">
        <v>545</v>
      </c>
      <c r="E300" s="88" t="s">
        <v>131</v>
      </c>
      <c r="F300" s="101">
        <v>44810</v>
      </c>
      <c r="G300" s="90">
        <v>320653.09440200002</v>
      </c>
      <c r="H300" s="102">
        <v>-7.6175959999999998</v>
      </c>
      <c r="I300" s="90">
        <v>-24.426057390999997</v>
      </c>
      <c r="J300" s="91">
        <f t="shared" si="4"/>
        <v>2.5470814949566318E-3</v>
      </c>
      <c r="K300" s="91">
        <f>I300/'סכום נכסי הקרן'!$C$42</f>
        <v>-3.0069977638801297E-5</v>
      </c>
    </row>
    <row r="301" spans="2:11">
      <c r="B301" s="86" t="s">
        <v>2545</v>
      </c>
      <c r="C301" s="87" t="s">
        <v>2546</v>
      </c>
      <c r="D301" s="88" t="s">
        <v>545</v>
      </c>
      <c r="E301" s="88" t="s">
        <v>131</v>
      </c>
      <c r="F301" s="101">
        <v>44755</v>
      </c>
      <c r="G301" s="90">
        <v>362488.35725299997</v>
      </c>
      <c r="H301" s="102">
        <v>-5.8416990000000002</v>
      </c>
      <c r="I301" s="90">
        <v>-21.175477897</v>
      </c>
      <c r="J301" s="91">
        <f t="shared" si="4"/>
        <v>2.2081200840126151E-3</v>
      </c>
      <c r="K301" s="91">
        <f>I301/'סכום נכסי הקרן'!$C$42</f>
        <v>-2.6068314532345937E-5</v>
      </c>
    </row>
    <row r="302" spans="2:11">
      <c r="B302" s="86" t="s">
        <v>2547</v>
      </c>
      <c r="C302" s="87" t="s">
        <v>2548</v>
      </c>
      <c r="D302" s="88" t="s">
        <v>545</v>
      </c>
      <c r="E302" s="88" t="s">
        <v>131</v>
      </c>
      <c r="F302" s="101">
        <v>44753</v>
      </c>
      <c r="G302" s="90">
        <v>492968.95715899998</v>
      </c>
      <c r="H302" s="102">
        <v>-5.7254940000000003</v>
      </c>
      <c r="I302" s="90">
        <v>-28.224909541000002</v>
      </c>
      <c r="J302" s="91">
        <f t="shared" si="4"/>
        <v>2.943215257293014E-3</v>
      </c>
      <c r="K302" s="91">
        <f>I302/'סכום נכסי הקרן'!$C$42</f>
        <v>-3.4746598076355085E-5</v>
      </c>
    </row>
    <row r="303" spans="2:11">
      <c r="B303" s="86" t="s">
        <v>2549</v>
      </c>
      <c r="C303" s="87" t="s">
        <v>2550</v>
      </c>
      <c r="D303" s="88" t="s">
        <v>545</v>
      </c>
      <c r="E303" s="88" t="s">
        <v>131</v>
      </c>
      <c r="F303" s="101">
        <v>44753</v>
      </c>
      <c r="G303" s="90">
        <v>369549.07834200002</v>
      </c>
      <c r="H303" s="102">
        <v>-5.5726579999999997</v>
      </c>
      <c r="I303" s="90">
        <v>-20.593707880999997</v>
      </c>
      <c r="J303" s="91">
        <f t="shared" si="4"/>
        <v>2.1474547208574371E-3</v>
      </c>
      <c r="K303" s="91">
        <f>I303/'סכום נכסי הקרן'!$C$42</f>
        <v>-2.5352119892662052E-5</v>
      </c>
    </row>
    <row r="304" spans="2:11">
      <c r="B304" s="86" t="s">
        <v>2551</v>
      </c>
      <c r="C304" s="87" t="s">
        <v>2552</v>
      </c>
      <c r="D304" s="88" t="s">
        <v>545</v>
      </c>
      <c r="E304" s="88" t="s">
        <v>131</v>
      </c>
      <c r="F304" s="101">
        <v>44753</v>
      </c>
      <c r="G304" s="90">
        <v>1136501.23</v>
      </c>
      <c r="H304" s="102">
        <v>-5.5675369999999997</v>
      </c>
      <c r="I304" s="90">
        <v>-63.275129999999997</v>
      </c>
      <c r="J304" s="91">
        <f t="shared" si="4"/>
        <v>6.5981550003791694E-3</v>
      </c>
      <c r="K304" s="91">
        <f>I304/'סכום נכסי הקרן'!$C$42</f>
        <v>-7.7895573310709791E-5</v>
      </c>
    </row>
    <row r="305" spans="2:11">
      <c r="B305" s="86" t="s">
        <v>2553</v>
      </c>
      <c r="C305" s="87" t="s">
        <v>2554</v>
      </c>
      <c r="D305" s="88" t="s">
        <v>545</v>
      </c>
      <c r="E305" s="88" t="s">
        <v>131</v>
      </c>
      <c r="F305" s="101">
        <v>44753</v>
      </c>
      <c r="G305" s="90">
        <v>2219717.33</v>
      </c>
      <c r="H305" s="102">
        <v>-5.5675369999999997</v>
      </c>
      <c r="I305" s="90">
        <v>-123.58359</v>
      </c>
      <c r="J305" s="91">
        <f t="shared" si="4"/>
        <v>1.2886953884145465E-2</v>
      </c>
      <c r="K305" s="91">
        <f>I305/'סכום נכסי הקרן'!$C$42</f>
        <v>-1.5213899354842421E-4</v>
      </c>
    </row>
    <row r="306" spans="2:11">
      <c r="B306" s="86" t="s">
        <v>2555</v>
      </c>
      <c r="C306" s="87" t="s">
        <v>2354</v>
      </c>
      <c r="D306" s="88" t="s">
        <v>545</v>
      </c>
      <c r="E306" s="88" t="s">
        <v>131</v>
      </c>
      <c r="F306" s="101">
        <v>44769</v>
      </c>
      <c r="G306" s="90">
        <v>232505.313413</v>
      </c>
      <c r="H306" s="102">
        <v>-5.2355710000000002</v>
      </c>
      <c r="I306" s="90">
        <v>-12.172981073000001</v>
      </c>
      <c r="J306" s="91">
        <f t="shared" si="4"/>
        <v>1.2693646925156211E-3</v>
      </c>
      <c r="K306" s="91">
        <f>I306/'סכום נכסי הקרן'!$C$42</f>
        <v>-1.4985687735161578E-5</v>
      </c>
    </row>
    <row r="307" spans="2:11">
      <c r="B307" s="86" t="s">
        <v>2556</v>
      </c>
      <c r="C307" s="87" t="s">
        <v>2557</v>
      </c>
      <c r="D307" s="88" t="s">
        <v>545</v>
      </c>
      <c r="E307" s="88" t="s">
        <v>131</v>
      </c>
      <c r="F307" s="101">
        <v>44769</v>
      </c>
      <c r="G307" s="90">
        <v>1382960.3400620001</v>
      </c>
      <c r="H307" s="102">
        <v>-5.2050650000000003</v>
      </c>
      <c r="I307" s="90">
        <v>-71.983986381999998</v>
      </c>
      <c r="J307" s="91">
        <f t="shared" si="4"/>
        <v>7.5062903812859703E-3</v>
      </c>
      <c r="K307" s="91">
        <f>I307/'סכום נכסי הקרן'!$C$42</f>
        <v>-8.8616710679475751E-5</v>
      </c>
    </row>
    <row r="308" spans="2:11">
      <c r="B308" s="86" t="s">
        <v>2556</v>
      </c>
      <c r="C308" s="87" t="s">
        <v>2558</v>
      </c>
      <c r="D308" s="88" t="s">
        <v>545</v>
      </c>
      <c r="E308" s="88" t="s">
        <v>131</v>
      </c>
      <c r="F308" s="101">
        <v>44769</v>
      </c>
      <c r="G308" s="90">
        <v>3168765.48</v>
      </c>
      <c r="H308" s="102">
        <v>-5.2050650000000003</v>
      </c>
      <c r="I308" s="90">
        <v>-164.93630999999999</v>
      </c>
      <c r="J308" s="91">
        <f t="shared" si="4"/>
        <v>1.7199100793164532E-2</v>
      </c>
      <c r="K308" s="91">
        <f>I308/'סכום נכסי הקרן'!$C$42</f>
        <v>-2.0304673300873435E-4</v>
      </c>
    </row>
    <row r="309" spans="2:11">
      <c r="B309" s="86" t="s">
        <v>2559</v>
      </c>
      <c r="C309" s="87" t="s">
        <v>2560</v>
      </c>
      <c r="D309" s="88" t="s">
        <v>545</v>
      </c>
      <c r="E309" s="88" t="s">
        <v>131</v>
      </c>
      <c r="F309" s="101">
        <v>44769</v>
      </c>
      <c r="G309" s="90">
        <v>1527514.5833360001</v>
      </c>
      <c r="H309" s="102">
        <v>-5.154261</v>
      </c>
      <c r="I309" s="90">
        <v>-78.732089342000009</v>
      </c>
      <c r="J309" s="91">
        <f t="shared" si="4"/>
        <v>8.2099638354313446E-3</v>
      </c>
      <c r="K309" s="91">
        <f>I309/'סכום נכסי הקרן'!$C$42</f>
        <v>-9.6924040096719126E-5</v>
      </c>
    </row>
    <row r="310" spans="2:11">
      <c r="B310" s="86" t="s">
        <v>2561</v>
      </c>
      <c r="C310" s="87" t="s">
        <v>2562</v>
      </c>
      <c r="D310" s="88" t="s">
        <v>545</v>
      </c>
      <c r="E310" s="88" t="s">
        <v>131</v>
      </c>
      <c r="F310" s="101">
        <v>44784</v>
      </c>
      <c r="G310" s="90">
        <v>629364.87442799995</v>
      </c>
      <c r="H310" s="102">
        <v>-3.5158399999999999</v>
      </c>
      <c r="I310" s="90">
        <v>-22.127458964000002</v>
      </c>
      <c r="J310" s="91">
        <f t="shared" si="4"/>
        <v>2.3073900284203528E-3</v>
      </c>
      <c r="K310" s="91">
        <f>I310/'סכום נכסי הקרן'!$C$42</f>
        <v>-2.7240261725420159E-5</v>
      </c>
    </row>
    <row r="311" spans="2:11">
      <c r="B311" s="86" t="s">
        <v>2563</v>
      </c>
      <c r="C311" s="87" t="s">
        <v>2564</v>
      </c>
      <c r="D311" s="88" t="s">
        <v>545</v>
      </c>
      <c r="E311" s="88" t="s">
        <v>132</v>
      </c>
      <c r="F311" s="101">
        <v>44781</v>
      </c>
      <c r="G311" s="90">
        <v>583465.30371500005</v>
      </c>
      <c r="H311" s="102">
        <v>-1.4801569999999999</v>
      </c>
      <c r="I311" s="90">
        <v>-8.6362027510000008</v>
      </c>
      <c r="J311" s="91">
        <f t="shared" si="4"/>
        <v>9.0055926184267026E-4</v>
      </c>
      <c r="K311" s="91">
        <f>I311/'סכום נכסי הקרן'!$C$42</f>
        <v>-1.0631696284411809E-5</v>
      </c>
    </row>
    <row r="312" spans="2:11">
      <c r="B312" s="86" t="s">
        <v>2563</v>
      </c>
      <c r="C312" s="87" t="s">
        <v>2565</v>
      </c>
      <c r="D312" s="88" t="s">
        <v>545</v>
      </c>
      <c r="E312" s="88" t="s">
        <v>132</v>
      </c>
      <c r="F312" s="101">
        <v>44781</v>
      </c>
      <c r="G312" s="90">
        <v>880736.91</v>
      </c>
      <c r="H312" s="102">
        <v>-1.4801569999999999</v>
      </c>
      <c r="I312" s="90">
        <v>-13.036290000000001</v>
      </c>
      <c r="J312" s="91">
        <f t="shared" si="4"/>
        <v>1.3593881521838512E-3</v>
      </c>
      <c r="K312" s="91">
        <f>I312/'סכום נכסי הקרן'!$C$42</f>
        <v>-1.60484740749592E-5</v>
      </c>
    </row>
    <row r="313" spans="2:11">
      <c r="B313" s="86" t="s">
        <v>2566</v>
      </c>
      <c r="C313" s="87" t="s">
        <v>2567</v>
      </c>
      <c r="D313" s="88" t="s">
        <v>545</v>
      </c>
      <c r="E313" s="88" t="s">
        <v>132</v>
      </c>
      <c r="F313" s="101">
        <v>44781</v>
      </c>
      <c r="G313" s="90">
        <v>3570644.67</v>
      </c>
      <c r="H313" s="102">
        <v>-1.3761319999999999</v>
      </c>
      <c r="I313" s="90">
        <v>-49.136780000000002</v>
      </c>
      <c r="J313" s="91">
        <f t="shared" si="4"/>
        <v>5.1238470890463787E-3</v>
      </c>
      <c r="K313" s="91">
        <f>I313/'סכום נכסי הקרן'!$C$42</f>
        <v>-6.0490395653746092E-5</v>
      </c>
    </row>
    <row r="314" spans="2:11">
      <c r="B314" s="86" t="s">
        <v>2566</v>
      </c>
      <c r="C314" s="87" t="s">
        <v>2568</v>
      </c>
      <c r="D314" s="88" t="s">
        <v>545</v>
      </c>
      <c r="E314" s="88" t="s">
        <v>132</v>
      </c>
      <c r="F314" s="101">
        <v>44781</v>
      </c>
      <c r="G314" s="90">
        <v>146217.50578100001</v>
      </c>
      <c r="H314" s="102">
        <v>-1.3761319999999999</v>
      </c>
      <c r="I314" s="90">
        <v>-2.0121458940000001</v>
      </c>
      <c r="J314" s="91">
        <f t="shared" si="4"/>
        <v>2.0982099115384695E-4</v>
      </c>
      <c r="K314" s="91">
        <f>I314/'סכום נכסי הקרן'!$C$42</f>
        <v>-2.4770752426414726E-6</v>
      </c>
    </row>
    <row r="315" spans="2:11">
      <c r="B315" s="86" t="s">
        <v>2569</v>
      </c>
      <c r="C315" s="87" t="s">
        <v>2570</v>
      </c>
      <c r="D315" s="88" t="s">
        <v>545</v>
      </c>
      <c r="E315" s="88" t="s">
        <v>131</v>
      </c>
      <c r="F315" s="101">
        <v>44896</v>
      </c>
      <c r="G315" s="90">
        <v>195373.51971000002</v>
      </c>
      <c r="H315" s="102">
        <v>3.154093</v>
      </c>
      <c r="I315" s="90">
        <v>6.1622625280000003</v>
      </c>
      <c r="J315" s="91">
        <f t="shared" si="4"/>
        <v>-6.4258363930303083E-4</v>
      </c>
      <c r="K315" s="91">
        <f>I315/'סכום נכסי הקרן'!$C$42</f>
        <v>7.586123845334872E-6</v>
      </c>
    </row>
    <row r="316" spans="2:11">
      <c r="B316" s="86" t="s">
        <v>2571</v>
      </c>
      <c r="C316" s="87" t="s">
        <v>2572</v>
      </c>
      <c r="D316" s="88" t="s">
        <v>545</v>
      </c>
      <c r="E316" s="88" t="s">
        <v>131</v>
      </c>
      <c r="F316" s="101">
        <v>44845</v>
      </c>
      <c r="G316" s="90">
        <v>200508.27287499997</v>
      </c>
      <c r="H316" s="102">
        <v>-10.597344</v>
      </c>
      <c r="I316" s="90">
        <v>-21.248551329000001</v>
      </c>
      <c r="J316" s="91">
        <f t="shared" si="4"/>
        <v>2.2157399787602937E-3</v>
      </c>
      <c r="K316" s="91">
        <f>I316/'סכום נכסי הקרן'!$C$42</f>
        <v>-2.6158272417528018E-5</v>
      </c>
    </row>
    <row r="317" spans="2:11">
      <c r="B317" s="86" t="s">
        <v>2573</v>
      </c>
      <c r="C317" s="87" t="s">
        <v>2574</v>
      </c>
      <c r="D317" s="88" t="s">
        <v>545</v>
      </c>
      <c r="E317" s="88" t="s">
        <v>131</v>
      </c>
      <c r="F317" s="101">
        <v>44854</v>
      </c>
      <c r="G317" s="90">
        <v>282558.53323599999</v>
      </c>
      <c r="H317" s="102">
        <v>-9.6897590000000005</v>
      </c>
      <c r="I317" s="90">
        <v>-27.379239916</v>
      </c>
      <c r="J317" s="91">
        <f t="shared" si="4"/>
        <v>2.8550311750973308E-3</v>
      </c>
      <c r="K317" s="91">
        <f>I317/'סכום נכסי הקרן'!$C$42</f>
        <v>-3.3705526801261254E-5</v>
      </c>
    </row>
    <row r="318" spans="2:11">
      <c r="B318" s="86" t="s">
        <v>2575</v>
      </c>
      <c r="C318" s="87" t="s">
        <v>2576</v>
      </c>
      <c r="D318" s="88" t="s">
        <v>545</v>
      </c>
      <c r="E318" s="88" t="s">
        <v>131</v>
      </c>
      <c r="F318" s="101">
        <v>44860</v>
      </c>
      <c r="G318" s="90">
        <v>217175.74368799999</v>
      </c>
      <c r="H318" s="102">
        <v>-7.1247619999999996</v>
      </c>
      <c r="I318" s="90">
        <v>-15.473253975</v>
      </c>
      <c r="J318" s="91">
        <f t="shared" si="4"/>
        <v>1.6135079941721673E-3</v>
      </c>
      <c r="K318" s="91">
        <f>I318/'סכום נכסי הקרן'!$C$42</f>
        <v>-1.9048526480543689E-5</v>
      </c>
    </row>
    <row r="319" spans="2:11">
      <c r="B319" s="86" t="s">
        <v>2577</v>
      </c>
      <c r="C319" s="87" t="s">
        <v>2578</v>
      </c>
      <c r="D319" s="88" t="s">
        <v>545</v>
      </c>
      <c r="E319" s="88" t="s">
        <v>131</v>
      </c>
      <c r="F319" s="101">
        <v>44861</v>
      </c>
      <c r="G319" s="90">
        <v>219663.42868900002</v>
      </c>
      <c r="H319" s="102">
        <v>-6.7711819999999996</v>
      </c>
      <c r="I319" s="90">
        <v>-14.873811329</v>
      </c>
      <c r="J319" s="91">
        <f t="shared" si="4"/>
        <v>1.5509997781930705E-3</v>
      </c>
      <c r="K319" s="91">
        <f>I319/'סכום נכסי הקרן'!$C$42</f>
        <v>-1.8310575747339997E-5</v>
      </c>
    </row>
    <row r="320" spans="2:11">
      <c r="B320" s="86" t="s">
        <v>2579</v>
      </c>
      <c r="C320" s="87" t="s">
        <v>2580</v>
      </c>
      <c r="D320" s="88" t="s">
        <v>545</v>
      </c>
      <c r="E320" s="88" t="s">
        <v>131</v>
      </c>
      <c r="F320" s="101">
        <v>44888</v>
      </c>
      <c r="G320" s="90">
        <v>599699.79276400001</v>
      </c>
      <c r="H320" s="102">
        <v>-4.2947740000000003</v>
      </c>
      <c r="I320" s="90">
        <v>-25.755753413999997</v>
      </c>
      <c r="J320" s="91">
        <f t="shared" si="4"/>
        <v>2.6857385070108422E-3</v>
      </c>
      <c r="K320" s="91">
        <f>I320/'סכום נכסי הקרן'!$C$42</f>
        <v>-3.1706915153438657E-5</v>
      </c>
    </row>
    <row r="321" spans="2:11">
      <c r="B321" s="86" t="s">
        <v>2581</v>
      </c>
      <c r="C321" s="87" t="s">
        <v>2582</v>
      </c>
      <c r="D321" s="88" t="s">
        <v>545</v>
      </c>
      <c r="E321" s="88" t="s">
        <v>131</v>
      </c>
      <c r="F321" s="101">
        <v>44895</v>
      </c>
      <c r="G321" s="90">
        <v>225532.785083</v>
      </c>
      <c r="H321" s="102">
        <v>-3.9963350000000002</v>
      </c>
      <c r="I321" s="90">
        <v>-9.0130447289999989</v>
      </c>
      <c r="J321" s="91">
        <f t="shared" si="4"/>
        <v>9.3985529776536951E-4</v>
      </c>
      <c r="K321" s="91">
        <f>I321/'סכום נכסי הקרן'!$C$42</f>
        <v>-1.1095611916412119E-5</v>
      </c>
    </row>
    <row r="322" spans="2:11">
      <c r="B322" s="86" t="s">
        <v>2583</v>
      </c>
      <c r="C322" s="87" t="s">
        <v>2584</v>
      </c>
      <c r="D322" s="88" t="s">
        <v>545</v>
      </c>
      <c r="E322" s="88" t="s">
        <v>131</v>
      </c>
      <c r="F322" s="101">
        <v>44880</v>
      </c>
      <c r="G322" s="90">
        <v>322939.88</v>
      </c>
      <c r="H322" s="102">
        <v>-3.5375100000000002</v>
      </c>
      <c r="I322" s="90">
        <v>-11.42403</v>
      </c>
      <c r="J322" s="91">
        <f t="shared" si="4"/>
        <v>1.1912661525781401E-3</v>
      </c>
      <c r="K322" s="91">
        <f>I322/'סכום נכסי הקרן'!$C$42</f>
        <v>-1.4063682940971406E-5</v>
      </c>
    </row>
    <row r="323" spans="2:11">
      <c r="B323" s="86" t="s">
        <v>2585</v>
      </c>
      <c r="C323" s="87" t="s">
        <v>2586</v>
      </c>
      <c r="D323" s="88" t="s">
        <v>545</v>
      </c>
      <c r="E323" s="88" t="s">
        <v>131</v>
      </c>
      <c r="F323" s="101">
        <v>44880</v>
      </c>
      <c r="G323" s="90">
        <v>693914.88768599997</v>
      </c>
      <c r="H323" s="102">
        <v>-3.478154</v>
      </c>
      <c r="I323" s="90">
        <v>-24.135429980000001</v>
      </c>
      <c r="J323" s="91">
        <f t="shared" si="4"/>
        <v>2.516775674879504E-3</v>
      </c>
      <c r="K323" s="91">
        <f>I323/'סכום נכסי הקרן'!$C$42</f>
        <v>-2.9712197436695796E-5</v>
      </c>
    </row>
    <row r="324" spans="2:11">
      <c r="B324" s="86" t="s">
        <v>2587</v>
      </c>
      <c r="C324" s="87" t="s">
        <v>2588</v>
      </c>
      <c r="D324" s="88" t="s">
        <v>545</v>
      </c>
      <c r="E324" s="88" t="s">
        <v>131</v>
      </c>
      <c r="F324" s="101">
        <v>44880</v>
      </c>
      <c r="G324" s="90">
        <v>252464.40282399996</v>
      </c>
      <c r="H324" s="102">
        <v>-3.4241670000000002</v>
      </c>
      <c r="I324" s="90">
        <v>-8.6448036179999992</v>
      </c>
      <c r="J324" s="91">
        <f t="shared" si="4"/>
        <v>9.0145613639043705E-4</v>
      </c>
      <c r="K324" s="91">
        <f>I324/'סכום נכסי הקרן'!$C$42</f>
        <v>-1.0642284480215342E-5</v>
      </c>
    </row>
    <row r="325" spans="2:11">
      <c r="B325" s="86" t="s">
        <v>2589</v>
      </c>
      <c r="C325" s="87" t="s">
        <v>2590</v>
      </c>
      <c r="D325" s="88" t="s">
        <v>545</v>
      </c>
      <c r="E325" s="88" t="s">
        <v>131</v>
      </c>
      <c r="F325" s="101">
        <v>44880</v>
      </c>
      <c r="G325" s="90">
        <v>1376387.811791</v>
      </c>
      <c r="H325" s="102">
        <v>-3.3898410000000001</v>
      </c>
      <c r="I325" s="90">
        <v>-46.657363227000005</v>
      </c>
      <c r="J325" s="91">
        <f t="shared" si="4"/>
        <v>4.865300387067356E-3</v>
      </c>
      <c r="K325" s="91">
        <f>I325/'סכום נכסי הקרן'!$C$42</f>
        <v>-5.7438081245083091E-5</v>
      </c>
    </row>
    <row r="326" spans="2:11">
      <c r="B326" s="86" t="s">
        <v>2589</v>
      </c>
      <c r="C326" s="87" t="s">
        <v>2591</v>
      </c>
      <c r="D326" s="88" t="s">
        <v>545</v>
      </c>
      <c r="E326" s="88" t="s">
        <v>131</v>
      </c>
      <c r="F326" s="101">
        <v>44880</v>
      </c>
      <c r="G326" s="90">
        <v>26091.582114000001</v>
      </c>
      <c r="H326" s="102">
        <v>-3.3898410000000001</v>
      </c>
      <c r="I326" s="90">
        <v>-0.88446323199999999</v>
      </c>
      <c r="J326" s="91">
        <f t="shared" si="4"/>
        <v>9.2229371901287626E-5</v>
      </c>
      <c r="K326" s="91">
        <f>I326/'סכום נכסי הקרן'!$C$42</f>
        <v>-1.0888285891926785E-6</v>
      </c>
    </row>
    <row r="327" spans="2:11">
      <c r="B327" s="86" t="s">
        <v>2592</v>
      </c>
      <c r="C327" s="87" t="s">
        <v>2593</v>
      </c>
      <c r="D327" s="88" t="s">
        <v>545</v>
      </c>
      <c r="E327" s="88" t="s">
        <v>131</v>
      </c>
      <c r="F327" s="101">
        <v>44903</v>
      </c>
      <c r="G327" s="90">
        <v>457487.91365300003</v>
      </c>
      <c r="H327" s="102">
        <v>-2.5326499999999998</v>
      </c>
      <c r="I327" s="90">
        <v>-11.586566383999999</v>
      </c>
      <c r="J327" s="91">
        <f t="shared" si="4"/>
        <v>1.2082149957465878E-3</v>
      </c>
      <c r="K327" s="91">
        <f>I327/'סכום נכסי הקרן'!$C$42</f>
        <v>-1.4263775217597777E-5</v>
      </c>
    </row>
    <row r="328" spans="2:11">
      <c r="B328" s="86" t="s">
        <v>2594</v>
      </c>
      <c r="C328" s="87" t="s">
        <v>2595</v>
      </c>
      <c r="D328" s="88" t="s">
        <v>545</v>
      </c>
      <c r="E328" s="88" t="s">
        <v>131</v>
      </c>
      <c r="F328" s="101">
        <v>44907</v>
      </c>
      <c r="G328" s="90">
        <v>396034.07382699999</v>
      </c>
      <c r="H328" s="102">
        <v>-2.0496029999999998</v>
      </c>
      <c r="I328" s="90">
        <v>-8.1171279720000005</v>
      </c>
      <c r="J328" s="91">
        <f t="shared" si="4"/>
        <v>8.4643158405473733E-4</v>
      </c>
      <c r="K328" s="91">
        <f>I328/'סכום נכסי הקרן'!$C$42</f>
        <v>-9.992683334120991E-6</v>
      </c>
    </row>
    <row r="329" spans="2:11">
      <c r="B329" s="86" t="s">
        <v>2594</v>
      </c>
      <c r="C329" s="87" t="s">
        <v>2596</v>
      </c>
      <c r="D329" s="88" t="s">
        <v>545</v>
      </c>
      <c r="E329" s="88" t="s">
        <v>131</v>
      </c>
      <c r="F329" s="101">
        <v>44907</v>
      </c>
      <c r="G329" s="90">
        <v>76504.174108000007</v>
      </c>
      <c r="H329" s="102">
        <v>-2.0496029999999998</v>
      </c>
      <c r="I329" s="90">
        <v>-1.568032163</v>
      </c>
      <c r="J329" s="91">
        <f t="shared" si="4"/>
        <v>1.635100434729066E-4</v>
      </c>
      <c r="K329" s="91">
        <f>I329/'סכום נכסי הקרן'!$C$42</f>
        <v>-1.9303439488234534E-6</v>
      </c>
    </row>
    <row r="330" spans="2:11">
      <c r="B330" s="86" t="s">
        <v>2597</v>
      </c>
      <c r="C330" s="87" t="s">
        <v>2598</v>
      </c>
      <c r="D330" s="88" t="s">
        <v>545</v>
      </c>
      <c r="E330" s="88" t="s">
        <v>131</v>
      </c>
      <c r="F330" s="101">
        <v>44900</v>
      </c>
      <c r="G330" s="90">
        <v>255829.15795600001</v>
      </c>
      <c r="H330" s="102">
        <v>-1.978361</v>
      </c>
      <c r="I330" s="90">
        <v>-5.0612234860000003</v>
      </c>
      <c r="J330" s="91">
        <f t="shared" si="4"/>
        <v>5.2777034282169627E-4</v>
      </c>
      <c r="K330" s="91">
        <f>I330/'סכום נכסי הקרן'!$C$42</f>
        <v>-6.2306771253666207E-6</v>
      </c>
    </row>
    <row r="331" spans="2:11">
      <c r="B331" s="86" t="s">
        <v>2599</v>
      </c>
      <c r="C331" s="87" t="s">
        <v>2600</v>
      </c>
      <c r="D331" s="88" t="s">
        <v>545</v>
      </c>
      <c r="E331" s="88" t="s">
        <v>131</v>
      </c>
      <c r="F331" s="101">
        <v>44907</v>
      </c>
      <c r="G331" s="90">
        <v>444863.77711000002</v>
      </c>
      <c r="H331" s="102">
        <v>-2.08243</v>
      </c>
      <c r="I331" s="90">
        <v>-9.263977058</v>
      </c>
      <c r="J331" s="91">
        <f t="shared" si="4"/>
        <v>9.6602182482502389E-4</v>
      </c>
      <c r="K331" s="91">
        <f>I331/'סכום נכסי הקרן'!$C$42</f>
        <v>-1.1404525033297801E-5</v>
      </c>
    </row>
    <row r="332" spans="2:11">
      <c r="B332" s="86" t="s">
        <v>2599</v>
      </c>
      <c r="C332" s="87" t="s">
        <v>2601</v>
      </c>
      <c r="D332" s="88" t="s">
        <v>545</v>
      </c>
      <c r="E332" s="88" t="s">
        <v>131</v>
      </c>
      <c r="F332" s="101">
        <v>44907</v>
      </c>
      <c r="G332" s="90">
        <v>1242385.8998380001</v>
      </c>
      <c r="H332" s="102">
        <v>-2.08243</v>
      </c>
      <c r="I332" s="90">
        <v>-25.87181756</v>
      </c>
      <c r="J332" s="91">
        <f t="shared" ref="J332:J395" si="5">IFERROR(I332/$I$11,0)</f>
        <v>2.6978413541372671E-3</v>
      </c>
      <c r="K332" s="91">
        <f>I332/'סכום נכסי הקרן'!$C$42</f>
        <v>-3.1849797249350399E-5</v>
      </c>
    </row>
    <row r="333" spans="2:11">
      <c r="B333" s="86" t="s">
        <v>2602</v>
      </c>
      <c r="C333" s="87" t="s">
        <v>2603</v>
      </c>
      <c r="D333" s="88" t="s">
        <v>545</v>
      </c>
      <c r="E333" s="88" t="s">
        <v>131</v>
      </c>
      <c r="F333" s="101">
        <v>44907</v>
      </c>
      <c r="G333" s="90">
        <v>545252.32999999996</v>
      </c>
      <c r="H333" s="102">
        <v>-2.0747949999999999</v>
      </c>
      <c r="I333" s="90">
        <v>-11.31287</v>
      </c>
      <c r="J333" s="91">
        <f t="shared" si="5"/>
        <v>1.1796746961901066E-3</v>
      </c>
      <c r="K333" s="91">
        <f>I333/'סכום נכסי הקרן'!$C$42</f>
        <v>-1.3926838150147294E-5</v>
      </c>
    </row>
    <row r="334" spans="2:11">
      <c r="B334" s="86" t="s">
        <v>2604</v>
      </c>
      <c r="C334" s="87" t="s">
        <v>2605</v>
      </c>
      <c r="D334" s="88" t="s">
        <v>545</v>
      </c>
      <c r="E334" s="88" t="s">
        <v>131</v>
      </c>
      <c r="F334" s="101">
        <v>44907</v>
      </c>
      <c r="G334" s="90">
        <v>320349.23567000002</v>
      </c>
      <c r="H334" s="102">
        <v>-2.0356879999999999</v>
      </c>
      <c r="I334" s="90">
        <v>-6.5213100539999989</v>
      </c>
      <c r="J334" s="91">
        <f t="shared" si="5"/>
        <v>6.8002411914164457E-4</v>
      </c>
      <c r="K334" s="91">
        <f>I334/'סכום נכסי הקרן'!$C$42</f>
        <v>-8.0281334134473649E-6</v>
      </c>
    </row>
    <row r="335" spans="2:11">
      <c r="B335" s="86" t="s">
        <v>2606</v>
      </c>
      <c r="C335" s="87" t="s">
        <v>2607</v>
      </c>
      <c r="D335" s="88" t="s">
        <v>545</v>
      </c>
      <c r="E335" s="88" t="s">
        <v>131</v>
      </c>
      <c r="F335" s="101">
        <v>44910</v>
      </c>
      <c r="G335" s="90">
        <v>566591.23634399998</v>
      </c>
      <c r="H335" s="102">
        <v>-1.5356620000000001</v>
      </c>
      <c r="I335" s="90">
        <v>-8.7009241419999999</v>
      </c>
      <c r="J335" s="91">
        <f t="shared" si="5"/>
        <v>9.0730822892749708E-4</v>
      </c>
      <c r="K335" s="91">
        <f>I335/'סכום נכסי הקרן'!$C$42</f>
        <v>-1.0711372293886804E-5</v>
      </c>
    </row>
    <row r="336" spans="2:11">
      <c r="B336" s="86" t="s">
        <v>2608</v>
      </c>
      <c r="C336" s="87" t="s">
        <v>2609</v>
      </c>
      <c r="D336" s="88" t="s">
        <v>545</v>
      </c>
      <c r="E336" s="88" t="s">
        <v>132</v>
      </c>
      <c r="F336" s="101">
        <v>44888</v>
      </c>
      <c r="G336" s="90">
        <v>616839.84287099994</v>
      </c>
      <c r="H336" s="102">
        <v>-3.2620960000000001</v>
      </c>
      <c r="I336" s="90">
        <v>-20.121905745999999</v>
      </c>
      <c r="J336" s="91">
        <f t="shared" si="5"/>
        <v>2.098256503228492E-3</v>
      </c>
      <c r="K336" s="91">
        <f>I336/'סכום נכסי הקרן'!$C$42</f>
        <v>-2.477130247205712E-5</v>
      </c>
    </row>
    <row r="337" spans="2:11">
      <c r="B337" s="86" t="s">
        <v>2610</v>
      </c>
      <c r="C337" s="87" t="s">
        <v>2611</v>
      </c>
      <c r="D337" s="88" t="s">
        <v>545</v>
      </c>
      <c r="E337" s="88" t="s">
        <v>132</v>
      </c>
      <c r="F337" s="101">
        <v>44888</v>
      </c>
      <c r="G337" s="90">
        <v>2122077.2999999998</v>
      </c>
      <c r="H337" s="102">
        <v>-3.2620960000000001</v>
      </c>
      <c r="I337" s="90">
        <v>-69.224190000000007</v>
      </c>
      <c r="J337" s="91">
        <f t="shared" si="5"/>
        <v>7.2185064715899879E-3</v>
      </c>
      <c r="K337" s="91">
        <f>I337/'סכום נכסי הקרן'!$C$42</f>
        <v>-8.5219231742700562E-5</v>
      </c>
    </row>
    <row r="338" spans="2:11">
      <c r="B338" s="86" t="s">
        <v>2610</v>
      </c>
      <c r="C338" s="87" t="s">
        <v>2612</v>
      </c>
      <c r="D338" s="88" t="s">
        <v>545</v>
      </c>
      <c r="E338" s="88" t="s">
        <v>132</v>
      </c>
      <c r="F338" s="101">
        <v>44888</v>
      </c>
      <c r="G338" s="90">
        <v>286902.25249799999</v>
      </c>
      <c r="H338" s="102">
        <v>-3.2620960000000001</v>
      </c>
      <c r="I338" s="90">
        <v>-9.359025913</v>
      </c>
      <c r="J338" s="91">
        <f t="shared" si="5"/>
        <v>9.7593325571261851E-4</v>
      </c>
      <c r="K338" s="91">
        <f>I338/'סכום נכסי הקרן'!$C$42</f>
        <v>-1.1521536014590949E-5</v>
      </c>
    </row>
    <row r="339" spans="2:11">
      <c r="B339" s="86" t="s">
        <v>2613</v>
      </c>
      <c r="C339" s="87" t="s">
        <v>2614</v>
      </c>
      <c r="D339" s="88" t="s">
        <v>545</v>
      </c>
      <c r="E339" s="88" t="s">
        <v>132</v>
      </c>
      <c r="F339" s="101">
        <v>44888</v>
      </c>
      <c r="G339" s="90">
        <v>502288.49067899992</v>
      </c>
      <c r="H339" s="102">
        <v>-3.2190159999999999</v>
      </c>
      <c r="I339" s="90">
        <v>-16.168746574</v>
      </c>
      <c r="J339" s="91">
        <f t="shared" si="5"/>
        <v>1.6860320327607651E-3</v>
      </c>
      <c r="K339" s="91">
        <f>I339/'סכום נכסי הקרן'!$C$42</f>
        <v>-1.9904720608196379E-5</v>
      </c>
    </row>
    <row r="340" spans="2:11">
      <c r="B340" s="86" t="s">
        <v>2615</v>
      </c>
      <c r="C340" s="87" t="s">
        <v>2616</v>
      </c>
      <c r="D340" s="88" t="s">
        <v>545</v>
      </c>
      <c r="E340" s="88" t="s">
        <v>132</v>
      </c>
      <c r="F340" s="101">
        <v>44901</v>
      </c>
      <c r="G340" s="90">
        <v>869403.09638</v>
      </c>
      <c r="H340" s="102">
        <v>-1.1645810000000001</v>
      </c>
      <c r="I340" s="90">
        <v>-10.124902255</v>
      </c>
      <c r="J340" s="91">
        <f t="shared" si="5"/>
        <v>1.0557967157424819E-3</v>
      </c>
      <c r="K340" s="91">
        <f>I340/'סכום נכסי הקרן'!$C$42</f>
        <v>-1.2464376854984311E-5</v>
      </c>
    </row>
    <row r="341" spans="2:11">
      <c r="B341" s="86" t="s">
        <v>2617</v>
      </c>
      <c r="C341" s="87" t="s">
        <v>2618</v>
      </c>
      <c r="D341" s="88" t="s">
        <v>545</v>
      </c>
      <c r="E341" s="88" t="s">
        <v>132</v>
      </c>
      <c r="F341" s="101">
        <v>44909</v>
      </c>
      <c r="G341" s="90">
        <v>371814.42269899999</v>
      </c>
      <c r="H341" s="102">
        <v>0.40015200000000001</v>
      </c>
      <c r="I341" s="90">
        <v>1.487824686</v>
      </c>
      <c r="J341" s="91">
        <f t="shared" si="5"/>
        <v>-1.5514623030594277E-4</v>
      </c>
      <c r="K341" s="91">
        <f>I341/'סכום נכסי הקרן'!$C$42</f>
        <v>1.8316036158566055E-6</v>
      </c>
    </row>
    <row r="342" spans="2:11">
      <c r="B342" s="86" t="s">
        <v>2619</v>
      </c>
      <c r="C342" s="87" t="s">
        <v>2620</v>
      </c>
      <c r="D342" s="88" t="s">
        <v>545</v>
      </c>
      <c r="E342" s="88" t="s">
        <v>132</v>
      </c>
      <c r="F342" s="101">
        <v>44908</v>
      </c>
      <c r="G342" s="90">
        <v>521667.56436199998</v>
      </c>
      <c r="H342" s="102">
        <v>0.68601999999999996</v>
      </c>
      <c r="I342" s="90">
        <v>3.578746191</v>
      </c>
      <c r="J342" s="91">
        <f t="shared" si="5"/>
        <v>-3.7318172361296701E-4</v>
      </c>
      <c r="K342" s="91">
        <f>I342/'סכום נכסי הקרן'!$C$42</f>
        <v>4.4056564764302175E-6</v>
      </c>
    </row>
    <row r="343" spans="2:11">
      <c r="B343" s="86" t="s">
        <v>2621</v>
      </c>
      <c r="C343" s="87" t="s">
        <v>2622</v>
      </c>
      <c r="D343" s="88" t="s">
        <v>545</v>
      </c>
      <c r="E343" s="88" t="s">
        <v>133</v>
      </c>
      <c r="F343" s="101">
        <v>44971</v>
      </c>
      <c r="G343" s="90">
        <v>364659.30054999999</v>
      </c>
      <c r="H343" s="102">
        <v>-4.337917</v>
      </c>
      <c r="I343" s="90">
        <v>-15.818617604000002</v>
      </c>
      <c r="J343" s="91">
        <f t="shared" si="5"/>
        <v>1.6495215551974144E-3</v>
      </c>
      <c r="K343" s="91">
        <f>I343/'סכום נכסי הקרן'!$C$42</f>
        <v>-1.9473690330568532E-5</v>
      </c>
    </row>
    <row r="344" spans="2:11">
      <c r="B344" s="86" t="s">
        <v>2623</v>
      </c>
      <c r="C344" s="87" t="s">
        <v>2624</v>
      </c>
      <c r="D344" s="88" t="s">
        <v>545</v>
      </c>
      <c r="E344" s="88" t="s">
        <v>133</v>
      </c>
      <c r="F344" s="101">
        <v>44971</v>
      </c>
      <c r="G344" s="90">
        <v>205182.23062199997</v>
      </c>
      <c r="H344" s="102">
        <v>-4.4007630000000004</v>
      </c>
      <c r="I344" s="90">
        <v>-9.0295838860000011</v>
      </c>
      <c r="J344" s="91">
        <f t="shared" si="5"/>
        <v>9.4157995516965486E-4</v>
      </c>
      <c r="K344" s="91">
        <f>I344/'סכום נכסי הקרן'!$C$42</f>
        <v>-1.1115972635016584E-5</v>
      </c>
    </row>
    <row r="345" spans="2:11">
      <c r="B345" s="86" t="s">
        <v>2625</v>
      </c>
      <c r="C345" s="87" t="s">
        <v>2626</v>
      </c>
      <c r="D345" s="88" t="s">
        <v>545</v>
      </c>
      <c r="E345" s="88" t="s">
        <v>131</v>
      </c>
      <c r="F345" s="101">
        <v>45001</v>
      </c>
      <c r="G345" s="90">
        <v>280796.19210400002</v>
      </c>
      <c r="H345" s="102">
        <v>2.4791850000000002</v>
      </c>
      <c r="I345" s="90">
        <v>6.9614559400000005</v>
      </c>
      <c r="J345" s="91">
        <f t="shared" si="5"/>
        <v>-7.2592131095471915E-4</v>
      </c>
      <c r="K345" s="91">
        <f>I345/'סכום נכסי הקרן'!$C$42</f>
        <v>8.5699800462448086E-6</v>
      </c>
    </row>
    <row r="346" spans="2:11">
      <c r="B346" s="86" t="s">
        <v>2627</v>
      </c>
      <c r="C346" s="87" t="s">
        <v>2628</v>
      </c>
      <c r="D346" s="88" t="s">
        <v>545</v>
      </c>
      <c r="E346" s="88" t="s">
        <v>132</v>
      </c>
      <c r="F346" s="101">
        <v>44973</v>
      </c>
      <c r="G346" s="90">
        <v>481158.69749599998</v>
      </c>
      <c r="H346" s="102">
        <v>2.5248699999999999</v>
      </c>
      <c r="I346" s="90">
        <v>12.148632040999999</v>
      </c>
      <c r="J346" s="91">
        <f t="shared" si="5"/>
        <v>-1.2668256430147318E-3</v>
      </c>
      <c r="K346" s="91">
        <f>I346/'סכום נכסי הקרן'!$C$42</f>
        <v>1.4955712580512334E-5</v>
      </c>
    </row>
    <row r="347" spans="2:11">
      <c r="B347" s="86" t="s">
        <v>2629</v>
      </c>
      <c r="C347" s="87" t="s">
        <v>2630</v>
      </c>
      <c r="D347" s="88" t="s">
        <v>545</v>
      </c>
      <c r="E347" s="88" t="s">
        <v>129</v>
      </c>
      <c r="F347" s="101">
        <v>44971</v>
      </c>
      <c r="G347" s="90">
        <v>627652.02471400006</v>
      </c>
      <c r="H347" s="102">
        <v>-1.5438719999999999</v>
      </c>
      <c r="I347" s="90">
        <v>-9.6901430380000004</v>
      </c>
      <c r="J347" s="91">
        <f t="shared" si="5"/>
        <v>1.0104612308274848E-3</v>
      </c>
      <c r="K347" s="91">
        <f>I347/'סכום נכסי הקרן'!$C$42</f>
        <v>-1.1929161542738722E-5</v>
      </c>
    </row>
    <row r="348" spans="2:11">
      <c r="B348" s="86" t="s">
        <v>2631</v>
      </c>
      <c r="C348" s="87" t="s">
        <v>2632</v>
      </c>
      <c r="D348" s="88" t="s">
        <v>545</v>
      </c>
      <c r="E348" s="88" t="s">
        <v>129</v>
      </c>
      <c r="F348" s="101">
        <v>44971</v>
      </c>
      <c r="G348" s="90">
        <v>1389820.76645</v>
      </c>
      <c r="H348" s="102">
        <v>-1.389672</v>
      </c>
      <c r="I348" s="90">
        <v>-19.313945797999999</v>
      </c>
      <c r="J348" s="91">
        <f t="shared" si="5"/>
        <v>2.0140046815253633E-3</v>
      </c>
      <c r="K348" s="91">
        <f>I348/'סכום נכסי הקרן'!$C$42</f>
        <v>-2.3776654126624226E-5</v>
      </c>
    </row>
    <row r="349" spans="2:11">
      <c r="B349" s="86" t="s">
        <v>2633</v>
      </c>
      <c r="C349" s="87" t="s">
        <v>2634</v>
      </c>
      <c r="D349" s="88" t="s">
        <v>545</v>
      </c>
      <c r="E349" s="88" t="s">
        <v>129</v>
      </c>
      <c r="F349" s="101">
        <v>44971</v>
      </c>
      <c r="G349" s="90">
        <v>806992.70310000004</v>
      </c>
      <c r="H349" s="102">
        <v>-1.3416809999999999</v>
      </c>
      <c r="I349" s="90">
        <v>-10.827270451</v>
      </c>
      <c r="J349" s="91">
        <f t="shared" si="5"/>
        <v>1.1290377225099859E-3</v>
      </c>
      <c r="K349" s="91">
        <f>I349/'סכום נכסי הקרן'!$C$42</f>
        <v>-1.3329035265052044E-5</v>
      </c>
    </row>
    <row r="350" spans="2:11">
      <c r="B350" s="86" t="s">
        <v>2635</v>
      </c>
      <c r="C350" s="87" t="s">
        <v>2636</v>
      </c>
      <c r="D350" s="88" t="s">
        <v>545</v>
      </c>
      <c r="E350" s="88" t="s">
        <v>129</v>
      </c>
      <c r="F350" s="101">
        <v>44971</v>
      </c>
      <c r="G350" s="90">
        <v>1593989.9203339999</v>
      </c>
      <c r="H350" s="102">
        <v>-1.2307410000000001</v>
      </c>
      <c r="I350" s="90">
        <v>-19.617893142</v>
      </c>
      <c r="J350" s="91">
        <f t="shared" si="5"/>
        <v>2.0456994672597515E-3</v>
      </c>
      <c r="K350" s="91">
        <f>I350/'סכום נכסי הקרן'!$C$42</f>
        <v>-2.4150831984767664E-5</v>
      </c>
    </row>
    <row r="351" spans="2:11">
      <c r="B351" s="86" t="s">
        <v>2637</v>
      </c>
      <c r="C351" s="87" t="s">
        <v>2638</v>
      </c>
      <c r="D351" s="88" t="s">
        <v>545</v>
      </c>
      <c r="E351" s="88" t="s">
        <v>129</v>
      </c>
      <c r="F351" s="101">
        <v>44987</v>
      </c>
      <c r="G351" s="90">
        <v>139878.735204</v>
      </c>
      <c r="H351" s="102">
        <v>1.8158749999999999</v>
      </c>
      <c r="I351" s="90">
        <v>2.5400228980000001</v>
      </c>
      <c r="J351" s="91">
        <f t="shared" si="5"/>
        <v>-2.6486654054312165E-4</v>
      </c>
      <c r="K351" s="91">
        <f>I351/'סכום נכסי הקרן'!$C$42</f>
        <v>3.1269242728073503E-6</v>
      </c>
    </row>
    <row r="352" spans="2:11">
      <c r="B352" s="86" t="s">
        <v>2639</v>
      </c>
      <c r="C352" s="87" t="s">
        <v>2640</v>
      </c>
      <c r="D352" s="88" t="s">
        <v>545</v>
      </c>
      <c r="E352" s="88" t="s">
        <v>129</v>
      </c>
      <c r="F352" s="101">
        <v>44987</v>
      </c>
      <c r="G352" s="90">
        <v>626764.33274099999</v>
      </c>
      <c r="H352" s="102">
        <v>1.8305560000000001</v>
      </c>
      <c r="I352" s="90">
        <v>11.473269385</v>
      </c>
      <c r="J352" s="91">
        <f t="shared" si="5"/>
        <v>-1.1964006990319103E-3</v>
      </c>
      <c r="K352" s="91">
        <f>I352/'סכום נכסי הקרן'!$C$42</f>
        <v>1.4124299649685269E-5</v>
      </c>
    </row>
    <row r="353" spans="2:11">
      <c r="B353" s="86" t="s">
        <v>2641</v>
      </c>
      <c r="C353" s="87" t="s">
        <v>2642</v>
      </c>
      <c r="D353" s="88" t="s">
        <v>545</v>
      </c>
      <c r="E353" s="88" t="s">
        <v>129</v>
      </c>
      <c r="F353" s="101">
        <v>44987</v>
      </c>
      <c r="G353" s="90">
        <v>195471.56586199999</v>
      </c>
      <c r="H353" s="102">
        <v>1.8305560000000001</v>
      </c>
      <c r="I353" s="90">
        <v>3.578215616</v>
      </c>
      <c r="J353" s="91">
        <f t="shared" si="5"/>
        <v>-3.7312639672404044E-4</v>
      </c>
      <c r="K353" s="91">
        <f>I353/'סכום נכסי הקרן'!$C$42</f>
        <v>4.4050033060011826E-6</v>
      </c>
    </row>
    <row r="354" spans="2:11">
      <c r="B354" s="86" t="s">
        <v>2643</v>
      </c>
      <c r="C354" s="87" t="s">
        <v>2644</v>
      </c>
      <c r="D354" s="88" t="s">
        <v>545</v>
      </c>
      <c r="E354" s="88" t="s">
        <v>133</v>
      </c>
      <c r="F354" s="101">
        <v>44971</v>
      </c>
      <c r="G354" s="90">
        <v>159478.44</v>
      </c>
      <c r="H354" s="102">
        <v>4.1499839999999999</v>
      </c>
      <c r="I354" s="90">
        <v>6.6183300000000003</v>
      </c>
      <c r="J354" s="91">
        <f t="shared" si="5"/>
        <v>-6.9014108992995315E-4</v>
      </c>
      <c r="K354" s="91">
        <f>I354/'סכום נכסי הקרן'!$C$42</f>
        <v>8.1475709288858043E-6</v>
      </c>
    </row>
    <row r="355" spans="2:11">
      <c r="B355" s="86" t="s">
        <v>2645</v>
      </c>
      <c r="C355" s="87" t="s">
        <v>2646</v>
      </c>
      <c r="D355" s="88" t="s">
        <v>545</v>
      </c>
      <c r="E355" s="88" t="s">
        <v>133</v>
      </c>
      <c r="F355" s="101">
        <v>44971</v>
      </c>
      <c r="G355" s="90">
        <v>1013067.6</v>
      </c>
      <c r="H355" s="102">
        <v>4.1978650000000002</v>
      </c>
      <c r="I355" s="90">
        <v>42.527209999999997</v>
      </c>
      <c r="J355" s="91">
        <f t="shared" si="5"/>
        <v>-4.4346194676119196E-3</v>
      </c>
      <c r="K355" s="91">
        <f>I355/'סכום נכסי הקרן'!$C$42</f>
        <v>5.2353608823165607E-5</v>
      </c>
    </row>
    <row r="356" spans="2:11">
      <c r="B356" s="86" t="s">
        <v>2647</v>
      </c>
      <c r="C356" s="87" t="s">
        <v>2648</v>
      </c>
      <c r="D356" s="88" t="s">
        <v>545</v>
      </c>
      <c r="E356" s="88" t="s">
        <v>129</v>
      </c>
      <c r="F356" s="101">
        <v>44970</v>
      </c>
      <c r="G356" s="90">
        <v>1277011.914387</v>
      </c>
      <c r="H356" s="102">
        <v>1.651397</v>
      </c>
      <c r="I356" s="90">
        <v>21.088537624000001</v>
      </c>
      <c r="J356" s="91">
        <f t="shared" si="5"/>
        <v>-2.1990541935588259E-3</v>
      </c>
      <c r="K356" s="91">
        <f>I356/'סכום נכסי הקרן'!$C$42</f>
        <v>2.5961285713770227E-5</v>
      </c>
    </row>
    <row r="357" spans="2:11">
      <c r="B357" s="86" t="s">
        <v>2649</v>
      </c>
      <c r="C357" s="87" t="s">
        <v>2650</v>
      </c>
      <c r="D357" s="88" t="s">
        <v>545</v>
      </c>
      <c r="E357" s="88" t="s">
        <v>129</v>
      </c>
      <c r="F357" s="101">
        <v>44970</v>
      </c>
      <c r="G357" s="90">
        <v>269948.99497200001</v>
      </c>
      <c r="H357" s="102">
        <v>1.6499220000000001</v>
      </c>
      <c r="I357" s="90">
        <v>4.4539471510000004</v>
      </c>
      <c r="J357" s="91">
        <f t="shared" si="5"/>
        <v>-4.6444525148814727E-4</v>
      </c>
      <c r="K357" s="91">
        <f>I357/'סכום נכסי הקרן'!$C$42</f>
        <v>5.483082639620773E-6</v>
      </c>
    </row>
    <row r="358" spans="2:11">
      <c r="B358" s="86" t="s">
        <v>2651</v>
      </c>
      <c r="C358" s="87" t="s">
        <v>2652</v>
      </c>
      <c r="D358" s="88" t="s">
        <v>545</v>
      </c>
      <c r="E358" s="88" t="s">
        <v>129</v>
      </c>
      <c r="F358" s="101">
        <v>44970</v>
      </c>
      <c r="G358" s="90">
        <v>359796.80449000001</v>
      </c>
      <c r="H358" s="102">
        <v>1.613038</v>
      </c>
      <c r="I358" s="90">
        <v>5.8036588929999988</v>
      </c>
      <c r="J358" s="91">
        <f t="shared" si="5"/>
        <v>-6.0518944718632704E-4</v>
      </c>
      <c r="K358" s="91">
        <f>I358/'סכום נכסי הקרן'!$C$42</f>
        <v>7.1446607343206448E-6</v>
      </c>
    </row>
    <row r="359" spans="2:11">
      <c r="B359" s="86" t="s">
        <v>2653</v>
      </c>
      <c r="C359" s="87" t="s">
        <v>2654</v>
      </c>
      <c r="D359" s="88" t="s">
        <v>545</v>
      </c>
      <c r="E359" s="88" t="s">
        <v>131</v>
      </c>
      <c r="F359" s="101">
        <v>44984</v>
      </c>
      <c r="G359" s="90">
        <v>38214.517889000002</v>
      </c>
      <c r="H359" s="102">
        <v>-2.7607870000000001</v>
      </c>
      <c r="I359" s="90">
        <v>-1.0550215439999999</v>
      </c>
      <c r="J359" s="91">
        <f t="shared" si="5"/>
        <v>1.1001471946484112E-4</v>
      </c>
      <c r="K359" s="91">
        <f>I359/'סכום נכסי הקרן'!$C$42</f>
        <v>-1.2987963521375656E-6</v>
      </c>
    </row>
    <row r="360" spans="2:11">
      <c r="B360" s="86" t="s">
        <v>2655</v>
      </c>
      <c r="C360" s="87" t="s">
        <v>2656</v>
      </c>
      <c r="D360" s="88" t="s">
        <v>545</v>
      </c>
      <c r="E360" s="88" t="s">
        <v>131</v>
      </c>
      <c r="F360" s="101">
        <v>44979</v>
      </c>
      <c r="G360" s="90">
        <v>878249.96451299998</v>
      </c>
      <c r="H360" s="102">
        <v>-2.0747239999999998</v>
      </c>
      <c r="I360" s="90">
        <v>-18.221261414000001</v>
      </c>
      <c r="J360" s="91">
        <f t="shared" si="5"/>
        <v>1.9000625856003793E-3</v>
      </c>
      <c r="K360" s="91">
        <f>I360/'סכום נכסי הקרן'!$C$42</f>
        <v>-2.2431492504050877E-5</v>
      </c>
    </row>
    <row r="361" spans="2:11">
      <c r="B361" s="86" t="s">
        <v>2657</v>
      </c>
      <c r="C361" s="87" t="s">
        <v>2658</v>
      </c>
      <c r="D361" s="88" t="s">
        <v>545</v>
      </c>
      <c r="E361" s="88" t="s">
        <v>131</v>
      </c>
      <c r="F361" s="101">
        <v>44987</v>
      </c>
      <c r="G361" s="90">
        <v>879022.27616200002</v>
      </c>
      <c r="H361" s="102">
        <v>-2.160088</v>
      </c>
      <c r="I361" s="90">
        <v>-18.987653921</v>
      </c>
      <c r="J361" s="91">
        <f t="shared" si="5"/>
        <v>1.9799798698843496E-3</v>
      </c>
      <c r="K361" s="91">
        <f>I361/'סכום נכסי הקרן'!$C$42</f>
        <v>-2.3374968775277772E-5</v>
      </c>
    </row>
    <row r="362" spans="2:11">
      <c r="B362" s="86" t="s">
        <v>2657</v>
      </c>
      <c r="C362" s="87" t="s">
        <v>2659</v>
      </c>
      <c r="D362" s="88" t="s">
        <v>545</v>
      </c>
      <c r="E362" s="88" t="s">
        <v>131</v>
      </c>
      <c r="F362" s="101">
        <v>44987</v>
      </c>
      <c r="G362" s="90">
        <v>1068050.1771790001</v>
      </c>
      <c r="H362" s="102">
        <v>-2.160088</v>
      </c>
      <c r="I362" s="90">
        <v>-23.070822735</v>
      </c>
      <c r="J362" s="91">
        <f t="shared" si="5"/>
        <v>2.4057613851097845E-3</v>
      </c>
      <c r="K362" s="91">
        <f>I362/'סכום נכסי הקרן'!$C$42</f>
        <v>-2.840160049758227E-5</v>
      </c>
    </row>
    <row r="363" spans="2:11">
      <c r="B363" s="86" t="s">
        <v>2657</v>
      </c>
      <c r="C363" s="87" t="s">
        <v>2660</v>
      </c>
      <c r="D363" s="88" t="s">
        <v>545</v>
      </c>
      <c r="E363" s="88" t="s">
        <v>131</v>
      </c>
      <c r="F363" s="101">
        <v>44987</v>
      </c>
      <c r="G363" s="90">
        <v>1839985.29</v>
      </c>
      <c r="H363" s="102">
        <v>-2.160088</v>
      </c>
      <c r="I363" s="90">
        <v>-39.7453</v>
      </c>
      <c r="J363" s="91">
        <f t="shared" si="5"/>
        <v>4.1445296111848407E-3</v>
      </c>
      <c r="K363" s="91">
        <f>I363/'סכום נכסי הקרן'!$C$42</f>
        <v>-4.8928906663742202E-5</v>
      </c>
    </row>
    <row r="364" spans="2:11">
      <c r="B364" s="86" t="s">
        <v>2661</v>
      </c>
      <c r="C364" s="87" t="s">
        <v>2662</v>
      </c>
      <c r="D364" s="88" t="s">
        <v>545</v>
      </c>
      <c r="E364" s="88" t="s">
        <v>131</v>
      </c>
      <c r="F364" s="101">
        <v>44987</v>
      </c>
      <c r="G364" s="90">
        <v>320774.32039299997</v>
      </c>
      <c r="H364" s="102">
        <v>-2.160088</v>
      </c>
      <c r="I364" s="90">
        <v>-6.9290073190000001</v>
      </c>
      <c r="J364" s="91">
        <f t="shared" si="5"/>
        <v>7.2253765878511379E-4</v>
      </c>
      <c r="K364" s="91">
        <f>I364/'סכום נכסי הקרן'!$C$42</f>
        <v>-8.5300337998137538E-6</v>
      </c>
    </row>
    <row r="365" spans="2:11">
      <c r="B365" s="86" t="s">
        <v>2663</v>
      </c>
      <c r="C365" s="87" t="s">
        <v>2664</v>
      </c>
      <c r="D365" s="88" t="s">
        <v>545</v>
      </c>
      <c r="E365" s="88" t="s">
        <v>131</v>
      </c>
      <c r="F365" s="101">
        <v>44987</v>
      </c>
      <c r="G365" s="90">
        <v>898226.77076500002</v>
      </c>
      <c r="H365" s="102">
        <v>-2.1534149999999999</v>
      </c>
      <c r="I365" s="90">
        <v>-19.342546820999999</v>
      </c>
      <c r="J365" s="91">
        <f t="shared" si="5"/>
        <v>2.016987116850639E-3</v>
      </c>
      <c r="K365" s="91">
        <f>I365/'סכום נכסי הקרן'!$C$42</f>
        <v>-2.3811863743480927E-5</v>
      </c>
    </row>
    <row r="366" spans="2:11">
      <c r="B366" s="86" t="s">
        <v>2665</v>
      </c>
      <c r="C366" s="87" t="s">
        <v>2666</v>
      </c>
      <c r="D366" s="88" t="s">
        <v>545</v>
      </c>
      <c r="E366" s="88" t="s">
        <v>131</v>
      </c>
      <c r="F366" s="101">
        <v>44978</v>
      </c>
      <c r="G366" s="90">
        <v>232679.48</v>
      </c>
      <c r="H366" s="102">
        <v>-1.903451</v>
      </c>
      <c r="I366" s="90">
        <v>-4.4289399999999999</v>
      </c>
      <c r="J366" s="91">
        <f t="shared" si="5"/>
        <v>4.6183757516388065E-4</v>
      </c>
      <c r="K366" s="91">
        <f>I366/'סכום נכסי הקרן'!$C$42</f>
        <v>-5.4522973000408696E-6</v>
      </c>
    </row>
    <row r="367" spans="2:11">
      <c r="B367" s="86" t="s">
        <v>2667</v>
      </c>
      <c r="C367" s="87" t="s">
        <v>2668</v>
      </c>
      <c r="D367" s="88" t="s">
        <v>545</v>
      </c>
      <c r="E367" s="88" t="s">
        <v>131</v>
      </c>
      <c r="F367" s="101">
        <v>44991</v>
      </c>
      <c r="G367" s="90">
        <v>411376.63877399993</v>
      </c>
      <c r="H367" s="102">
        <v>-1.965017</v>
      </c>
      <c r="I367" s="90">
        <v>-8.0836207000000009</v>
      </c>
      <c r="J367" s="91">
        <f t="shared" si="5"/>
        <v>8.4293753869606549E-4</v>
      </c>
      <c r="K367" s="91">
        <f>I367/'סכום נכסי הקרן'!$C$42</f>
        <v>-9.9514338232544331E-6</v>
      </c>
    </row>
    <row r="368" spans="2:11">
      <c r="B368" s="86" t="s">
        <v>2669</v>
      </c>
      <c r="C368" s="87" t="s">
        <v>2670</v>
      </c>
      <c r="D368" s="88" t="s">
        <v>545</v>
      </c>
      <c r="E368" s="88" t="s">
        <v>131</v>
      </c>
      <c r="F368" s="101">
        <v>44970</v>
      </c>
      <c r="G368" s="90">
        <v>833044.62278500001</v>
      </c>
      <c r="H368" s="102">
        <v>-1.6258790000000001</v>
      </c>
      <c r="I368" s="90">
        <v>-13.544297412000001</v>
      </c>
      <c r="J368" s="91">
        <f t="shared" si="5"/>
        <v>1.4123617556472891E-3</v>
      </c>
      <c r="K368" s="91">
        <f>I368/'סכום נכסי הקרן'!$C$42</f>
        <v>-1.6673862416379122E-5</v>
      </c>
    </row>
    <row r="369" spans="2:11">
      <c r="B369" s="86" t="s">
        <v>2669</v>
      </c>
      <c r="C369" s="87" t="s">
        <v>2671</v>
      </c>
      <c r="D369" s="88" t="s">
        <v>545</v>
      </c>
      <c r="E369" s="88" t="s">
        <v>131</v>
      </c>
      <c r="F369" s="101">
        <v>44970</v>
      </c>
      <c r="G369" s="90">
        <v>405222.30742200004</v>
      </c>
      <c r="H369" s="102">
        <v>-1.6258790000000001</v>
      </c>
      <c r="I369" s="90">
        <v>-6.5884243390000012</v>
      </c>
      <c r="J369" s="91">
        <f t="shared" si="5"/>
        <v>6.8702261057373862E-4</v>
      </c>
      <c r="K369" s="91">
        <f>I369/'סכום נכסי הקרן'!$C$42</f>
        <v>-8.1107552224806072E-6</v>
      </c>
    </row>
    <row r="370" spans="2:11">
      <c r="B370" s="86" t="s">
        <v>2669</v>
      </c>
      <c r="C370" s="87" t="s">
        <v>2672</v>
      </c>
      <c r="D370" s="88" t="s">
        <v>545</v>
      </c>
      <c r="E370" s="88" t="s">
        <v>131</v>
      </c>
      <c r="F370" s="101">
        <v>44970</v>
      </c>
      <c r="G370" s="90">
        <v>98020.044397000005</v>
      </c>
      <c r="H370" s="102">
        <v>-1.6258790000000001</v>
      </c>
      <c r="I370" s="90">
        <v>-1.5936873019999998</v>
      </c>
      <c r="J370" s="91">
        <f t="shared" si="5"/>
        <v>1.6618529018797885E-4</v>
      </c>
      <c r="K370" s="91">
        <f>I370/'סכום נכסי הקרן'!$C$42</f>
        <v>-1.9619270014504638E-6</v>
      </c>
    </row>
    <row r="371" spans="2:11">
      <c r="B371" s="86" t="s">
        <v>2669</v>
      </c>
      <c r="C371" s="87" t="s">
        <v>2673</v>
      </c>
      <c r="D371" s="88" t="s">
        <v>545</v>
      </c>
      <c r="E371" s="88" t="s">
        <v>131</v>
      </c>
      <c r="F371" s="101">
        <v>44970</v>
      </c>
      <c r="G371" s="90">
        <v>3663045.37</v>
      </c>
      <c r="H371" s="102">
        <v>-1.6258790000000001</v>
      </c>
      <c r="I371" s="90">
        <v>-59.55668</v>
      </c>
      <c r="J371" s="91">
        <f t="shared" si="5"/>
        <v>6.2104053511700744E-3</v>
      </c>
      <c r="K371" s="91">
        <f>I371/'סכום נכסי הקרן'!$C$42</f>
        <v>-7.331793286054859E-5</v>
      </c>
    </row>
    <row r="372" spans="2:11">
      <c r="B372" s="86" t="s">
        <v>2674</v>
      </c>
      <c r="C372" s="87" t="s">
        <v>2675</v>
      </c>
      <c r="D372" s="88" t="s">
        <v>545</v>
      </c>
      <c r="E372" s="88" t="s">
        <v>131</v>
      </c>
      <c r="F372" s="101">
        <v>44970</v>
      </c>
      <c r="G372" s="90">
        <v>1159083.27</v>
      </c>
      <c r="H372" s="102">
        <v>-1.600849</v>
      </c>
      <c r="I372" s="90">
        <v>-18.555169999999997</v>
      </c>
      <c r="J372" s="91">
        <f t="shared" si="5"/>
        <v>1.9348816465234531E-3</v>
      </c>
      <c r="K372" s="91">
        <f>I372/'סכום נכסי הקרן'!$C$42</f>
        <v>-2.2842554492225982E-5</v>
      </c>
    </row>
    <row r="373" spans="2:11">
      <c r="B373" s="86" t="s">
        <v>2676</v>
      </c>
      <c r="C373" s="87" t="s">
        <v>2677</v>
      </c>
      <c r="D373" s="88" t="s">
        <v>545</v>
      </c>
      <c r="E373" s="88" t="s">
        <v>131</v>
      </c>
      <c r="F373" s="101">
        <v>45005</v>
      </c>
      <c r="G373" s="90">
        <v>903327.33</v>
      </c>
      <c r="H373" s="102">
        <v>-1.4743010000000001</v>
      </c>
      <c r="I373" s="90">
        <v>-13.31776</v>
      </c>
      <c r="J373" s="91">
        <f t="shared" si="5"/>
        <v>1.3887390628490165E-3</v>
      </c>
      <c r="K373" s="91">
        <f>I373/'סכום נכסי הקרן'!$C$42</f>
        <v>-1.639498094139733E-5</v>
      </c>
    </row>
    <row r="374" spans="2:11">
      <c r="B374" s="86" t="s">
        <v>2676</v>
      </c>
      <c r="C374" s="87" t="s">
        <v>2678</v>
      </c>
      <c r="D374" s="88" t="s">
        <v>545</v>
      </c>
      <c r="E374" s="88" t="s">
        <v>131</v>
      </c>
      <c r="F374" s="101">
        <v>45005</v>
      </c>
      <c r="G374" s="90">
        <v>387919.74530399998</v>
      </c>
      <c r="H374" s="102">
        <v>-1.4743010000000001</v>
      </c>
      <c r="I374" s="90">
        <v>-5.7191036259999999</v>
      </c>
      <c r="J374" s="91">
        <f t="shared" si="5"/>
        <v>5.9637225854104986E-4</v>
      </c>
      <c r="K374" s="91">
        <f>I374/'סכום נכסי הקרן'!$C$42</f>
        <v>-7.0405680046904559E-6</v>
      </c>
    </row>
    <row r="375" spans="2:11">
      <c r="B375" s="86" t="s">
        <v>2679</v>
      </c>
      <c r="C375" s="87" t="s">
        <v>2680</v>
      </c>
      <c r="D375" s="88" t="s">
        <v>545</v>
      </c>
      <c r="E375" s="88" t="s">
        <v>131</v>
      </c>
      <c r="F375" s="101">
        <v>45005</v>
      </c>
      <c r="G375" s="90">
        <v>258762.84125600001</v>
      </c>
      <c r="H375" s="102">
        <v>-1.4156040000000001</v>
      </c>
      <c r="I375" s="90">
        <v>-3.6630580319999995</v>
      </c>
      <c r="J375" s="91">
        <f t="shared" si="5"/>
        <v>3.8197352847034655E-4</v>
      </c>
      <c r="K375" s="91">
        <f>I375/'סכום נכסי הקרן'!$C$42</f>
        <v>-4.5094495336957871E-6</v>
      </c>
    </row>
    <row r="376" spans="2:11">
      <c r="B376" s="86" t="s">
        <v>2679</v>
      </c>
      <c r="C376" s="87" t="s">
        <v>2681</v>
      </c>
      <c r="D376" s="88" t="s">
        <v>545</v>
      </c>
      <c r="E376" s="88" t="s">
        <v>131</v>
      </c>
      <c r="F376" s="101">
        <v>45005</v>
      </c>
      <c r="G376" s="90">
        <v>154958.77799900001</v>
      </c>
      <c r="H376" s="102">
        <v>-1.4156040000000001</v>
      </c>
      <c r="I376" s="90">
        <v>-2.193603199</v>
      </c>
      <c r="J376" s="91">
        <f t="shared" si="5"/>
        <v>2.2874285546832686E-4</v>
      </c>
      <c r="K376" s="91">
        <f>I376/'סכום נכסי הקרן'!$C$42</f>
        <v>-2.7004603357166085E-6</v>
      </c>
    </row>
    <row r="377" spans="2:11">
      <c r="B377" s="86" t="s">
        <v>2682</v>
      </c>
      <c r="C377" s="87" t="s">
        <v>2683</v>
      </c>
      <c r="D377" s="88" t="s">
        <v>545</v>
      </c>
      <c r="E377" s="88" t="s">
        <v>131</v>
      </c>
      <c r="F377" s="101">
        <v>45005</v>
      </c>
      <c r="G377" s="90">
        <v>1406553.12</v>
      </c>
      <c r="H377" s="102">
        <v>-1.387454</v>
      </c>
      <c r="I377" s="90">
        <v>-19.515279999999997</v>
      </c>
      <c r="J377" s="91">
        <f t="shared" si="5"/>
        <v>2.0349992535108122E-3</v>
      </c>
      <c r="K377" s="91">
        <f>I377/'סכום נכסי הקרן'!$C$42</f>
        <v>-2.4024508901349211E-5</v>
      </c>
    </row>
    <row r="378" spans="2:11">
      <c r="B378" s="86" t="s">
        <v>2682</v>
      </c>
      <c r="C378" s="87" t="s">
        <v>2684</v>
      </c>
      <c r="D378" s="88" t="s">
        <v>545</v>
      </c>
      <c r="E378" s="88" t="s">
        <v>131</v>
      </c>
      <c r="F378" s="101">
        <v>45005</v>
      </c>
      <c r="G378" s="90">
        <v>193829.75363299999</v>
      </c>
      <c r="H378" s="102">
        <v>-1.387454</v>
      </c>
      <c r="I378" s="90">
        <v>-2.6892990729999999</v>
      </c>
      <c r="J378" s="91">
        <f t="shared" si="5"/>
        <v>2.8043264590732594E-4</v>
      </c>
      <c r="K378" s="91">
        <f>I378/'סכום נכסי הקרן'!$C$42</f>
        <v>-3.3106924173098563E-6</v>
      </c>
    </row>
    <row r="379" spans="2:11">
      <c r="B379" s="86" t="s">
        <v>2682</v>
      </c>
      <c r="C379" s="87" t="s">
        <v>2685</v>
      </c>
      <c r="D379" s="88" t="s">
        <v>545</v>
      </c>
      <c r="E379" s="88" t="s">
        <v>131</v>
      </c>
      <c r="F379" s="101">
        <v>45005</v>
      </c>
      <c r="G379" s="90">
        <v>402487.93760200002</v>
      </c>
      <c r="H379" s="102">
        <v>-1.387454</v>
      </c>
      <c r="I379" s="90">
        <v>-5.584335812</v>
      </c>
      <c r="J379" s="91">
        <f t="shared" si="5"/>
        <v>5.8231904480866771E-4</v>
      </c>
      <c r="K379" s="91">
        <f>I379/'סכום נכסי הקרן'!$C$42</f>
        <v>-6.8746605441232302E-6</v>
      </c>
    </row>
    <row r="380" spans="2:11">
      <c r="B380" s="86" t="s">
        <v>2686</v>
      </c>
      <c r="C380" s="87" t="s">
        <v>2687</v>
      </c>
      <c r="D380" s="88" t="s">
        <v>545</v>
      </c>
      <c r="E380" s="88" t="s">
        <v>131</v>
      </c>
      <c r="F380" s="101">
        <v>44938</v>
      </c>
      <c r="G380" s="90">
        <v>232937.247561</v>
      </c>
      <c r="H380" s="102">
        <v>-0.549234</v>
      </c>
      <c r="I380" s="90">
        <v>-1.2793712929999999</v>
      </c>
      <c r="J380" s="91">
        <f t="shared" si="5"/>
        <v>1.33409288835116E-4</v>
      </c>
      <c r="K380" s="91">
        <f>I380/'סכום נכסי הקרן'!$C$42</f>
        <v>-1.5749846795336347E-6</v>
      </c>
    </row>
    <row r="381" spans="2:11">
      <c r="B381" s="86" t="s">
        <v>2688</v>
      </c>
      <c r="C381" s="87" t="s">
        <v>2689</v>
      </c>
      <c r="D381" s="88" t="s">
        <v>545</v>
      </c>
      <c r="E381" s="88" t="s">
        <v>131</v>
      </c>
      <c r="F381" s="101">
        <v>45014</v>
      </c>
      <c r="G381" s="90">
        <v>213188.84</v>
      </c>
      <c r="H381" s="102">
        <v>-9.7908999999999996E-2</v>
      </c>
      <c r="I381" s="90">
        <v>-0.20873</v>
      </c>
      <c r="J381" s="91">
        <f t="shared" si="5"/>
        <v>2.1765785281344253E-5</v>
      </c>
      <c r="K381" s="91">
        <f>I381/'סכום נכסי הקרן'!$C$42</f>
        <v>-2.5695945653757574E-7</v>
      </c>
    </row>
    <row r="382" spans="2:11">
      <c r="B382" s="86" t="s">
        <v>2690</v>
      </c>
      <c r="C382" s="87" t="s">
        <v>2691</v>
      </c>
      <c r="D382" s="88" t="s">
        <v>545</v>
      </c>
      <c r="E382" s="88" t="s">
        <v>131</v>
      </c>
      <c r="F382" s="101">
        <v>44944</v>
      </c>
      <c r="G382" s="90">
        <v>627464.73438499996</v>
      </c>
      <c r="H382" s="102">
        <v>0.32020700000000002</v>
      </c>
      <c r="I382" s="90">
        <v>2.0091882060000001</v>
      </c>
      <c r="J382" s="91">
        <f t="shared" si="5"/>
        <v>-2.0951257165527365E-4</v>
      </c>
      <c r="K382" s="91">
        <f>I382/'סכום נכסי הקרן'!$C$42</f>
        <v>2.4734341469624246E-6</v>
      </c>
    </row>
    <row r="383" spans="2:11">
      <c r="B383" s="86" t="s">
        <v>2692</v>
      </c>
      <c r="C383" s="87" t="s">
        <v>2693</v>
      </c>
      <c r="D383" s="88" t="s">
        <v>545</v>
      </c>
      <c r="E383" s="88" t="s">
        <v>132</v>
      </c>
      <c r="F383" s="101">
        <v>44966</v>
      </c>
      <c r="G383" s="90">
        <v>1092901.8035599999</v>
      </c>
      <c r="H383" s="102">
        <v>-1.7383710000000001</v>
      </c>
      <c r="I383" s="90">
        <v>-18.998688100999999</v>
      </c>
      <c r="J383" s="91">
        <f t="shared" si="5"/>
        <v>1.9811304835605612E-3</v>
      </c>
      <c r="K383" s="91">
        <f>I383/'סכום נכסי הקרן'!$C$42</f>
        <v>-2.3388552528912313E-5</v>
      </c>
    </row>
    <row r="384" spans="2:11">
      <c r="B384" s="86" t="s">
        <v>2694</v>
      </c>
      <c r="C384" s="87" t="s">
        <v>2695</v>
      </c>
      <c r="D384" s="88" t="s">
        <v>545</v>
      </c>
      <c r="E384" s="88" t="s">
        <v>132</v>
      </c>
      <c r="F384" s="101">
        <v>44966</v>
      </c>
      <c r="G384" s="90">
        <v>63406.923541000004</v>
      </c>
      <c r="H384" s="102">
        <v>-1.736699</v>
      </c>
      <c r="I384" s="90">
        <v>-1.1011874079999999</v>
      </c>
      <c r="J384" s="91">
        <f t="shared" si="5"/>
        <v>1.1482876767617509E-4</v>
      </c>
      <c r="K384" s="91">
        <f>I384/'סכום נכסי הקרן'!$C$42</f>
        <v>-1.3556293676313979E-6</v>
      </c>
    </row>
    <row r="385" spans="2:11">
      <c r="B385" s="86" t="s">
        <v>2694</v>
      </c>
      <c r="C385" s="87" t="s">
        <v>2696</v>
      </c>
      <c r="D385" s="88" t="s">
        <v>545</v>
      </c>
      <c r="E385" s="88" t="s">
        <v>132</v>
      </c>
      <c r="F385" s="101">
        <v>44966</v>
      </c>
      <c r="G385" s="90">
        <v>696109.74284900015</v>
      </c>
      <c r="H385" s="102">
        <v>-1.736699</v>
      </c>
      <c r="I385" s="90">
        <v>-12.089331053</v>
      </c>
      <c r="J385" s="91">
        <f t="shared" si="5"/>
        <v>1.2606419005159078E-3</v>
      </c>
      <c r="K385" s="91">
        <f>I385/'סכום נכסי הקרן'!$C$42</f>
        <v>-1.4882709420216157E-5</v>
      </c>
    </row>
    <row r="386" spans="2:11">
      <c r="B386" s="86" t="s">
        <v>2697</v>
      </c>
      <c r="C386" s="87" t="s">
        <v>2698</v>
      </c>
      <c r="D386" s="88" t="s">
        <v>545</v>
      </c>
      <c r="E386" s="88" t="s">
        <v>132</v>
      </c>
      <c r="F386" s="101">
        <v>44966</v>
      </c>
      <c r="G386" s="90">
        <v>1020485.926794</v>
      </c>
      <c r="H386" s="102">
        <v>-1.6940820000000001</v>
      </c>
      <c r="I386" s="90">
        <v>-17.287865426</v>
      </c>
      <c r="J386" s="91">
        <f t="shared" si="5"/>
        <v>1.8027306416667033E-3</v>
      </c>
      <c r="K386" s="91">
        <f>I386/'סכום נכסי הקרן'!$C$42</f>
        <v>-2.1282424685285803E-5</v>
      </c>
    </row>
    <row r="387" spans="2:11">
      <c r="B387" s="86" t="s">
        <v>2699</v>
      </c>
      <c r="C387" s="87" t="s">
        <v>2700</v>
      </c>
      <c r="D387" s="88" t="s">
        <v>545</v>
      </c>
      <c r="E387" s="88" t="s">
        <v>132</v>
      </c>
      <c r="F387" s="101">
        <v>44943</v>
      </c>
      <c r="G387" s="90">
        <v>157092.203989</v>
      </c>
      <c r="H387" s="102">
        <v>-0.66781999999999997</v>
      </c>
      <c r="I387" s="90">
        <v>-1.0490930730000001</v>
      </c>
      <c r="J387" s="91">
        <f t="shared" si="5"/>
        <v>1.093965149574264E-4</v>
      </c>
      <c r="K387" s="91">
        <f>I387/'סכום נכסי הקרן'!$C$42</f>
        <v>-1.2914980400297769E-6</v>
      </c>
    </row>
    <row r="388" spans="2:11">
      <c r="B388" s="86" t="s">
        <v>2701</v>
      </c>
      <c r="C388" s="87" t="s">
        <v>2702</v>
      </c>
      <c r="D388" s="88" t="s">
        <v>545</v>
      </c>
      <c r="E388" s="88" t="s">
        <v>129</v>
      </c>
      <c r="F388" s="101">
        <v>44971</v>
      </c>
      <c r="G388" s="90">
        <v>451240.1</v>
      </c>
      <c r="H388" s="102">
        <v>1.34762</v>
      </c>
      <c r="I388" s="90">
        <v>6.0810000000000004</v>
      </c>
      <c r="J388" s="91">
        <f t="shared" si="5"/>
        <v>-6.3410980834501223E-4</v>
      </c>
      <c r="K388" s="91">
        <f>I388/'סכום נכסי הקרן'!$C$42</f>
        <v>7.486084679753741E-6</v>
      </c>
    </row>
    <row r="389" spans="2:11">
      <c r="B389" s="92"/>
      <c r="C389" s="87"/>
      <c r="D389" s="87"/>
      <c r="E389" s="87"/>
      <c r="F389" s="87"/>
      <c r="G389" s="90"/>
      <c r="H389" s="102"/>
      <c r="I389" s="87"/>
      <c r="J389" s="91"/>
      <c r="K389" s="87"/>
    </row>
    <row r="390" spans="2:11">
      <c r="B390" s="79" t="s">
        <v>198</v>
      </c>
      <c r="C390" s="80"/>
      <c r="D390" s="81"/>
      <c r="E390" s="81"/>
      <c r="F390" s="99"/>
      <c r="G390" s="83"/>
      <c r="H390" s="100"/>
      <c r="I390" s="83">
        <v>-151.67523083999998</v>
      </c>
      <c r="J390" s="84">
        <f t="shared" si="5"/>
        <v>1.5816272251050464E-2</v>
      </c>
      <c r="K390" s="84">
        <f>I390/'סכום נכסי הקרן'!$C$42</f>
        <v>-1.8672152966443611E-4</v>
      </c>
    </row>
    <row r="391" spans="2:11">
      <c r="B391" s="85" t="s">
        <v>188</v>
      </c>
      <c r="C391" s="80"/>
      <c r="D391" s="81"/>
      <c r="E391" s="81"/>
      <c r="F391" s="99"/>
      <c r="G391" s="83"/>
      <c r="H391" s="100"/>
      <c r="I391" s="83">
        <v>-217.64974800799999</v>
      </c>
      <c r="J391" s="84">
        <f t="shared" si="5"/>
        <v>2.2695911855894275E-2</v>
      </c>
      <c r="K391" s="84">
        <f>I391/'סכום נכסי הקרן'!$C$42</f>
        <v>-2.6794021445731799E-4</v>
      </c>
    </row>
    <row r="392" spans="2:11">
      <c r="B392" s="86" t="s">
        <v>2703</v>
      </c>
      <c r="C392" s="87" t="s">
        <v>2704</v>
      </c>
      <c r="D392" s="88" t="s">
        <v>545</v>
      </c>
      <c r="E392" s="88" t="s">
        <v>129</v>
      </c>
      <c r="F392" s="101">
        <v>44788</v>
      </c>
      <c r="G392" s="90">
        <v>6047160.870654</v>
      </c>
      <c r="H392" s="102">
        <v>-3.8102130000000001</v>
      </c>
      <c r="I392" s="90">
        <v>-230.40968006099999</v>
      </c>
      <c r="J392" s="91">
        <f t="shared" si="5"/>
        <v>2.4026482168116474E-2</v>
      </c>
      <c r="K392" s="91">
        <f>I392/'סכום נכסי הקרן'!$C$42</f>
        <v>-2.8364847491721971E-4</v>
      </c>
    </row>
    <row r="393" spans="2:11">
      <c r="B393" s="86" t="s">
        <v>2703</v>
      </c>
      <c r="C393" s="87" t="s">
        <v>2705</v>
      </c>
      <c r="D393" s="88" t="s">
        <v>545</v>
      </c>
      <c r="E393" s="88" t="s">
        <v>129</v>
      </c>
      <c r="F393" s="101">
        <v>44712</v>
      </c>
      <c r="G393" s="90">
        <v>8375860.420636001</v>
      </c>
      <c r="H393" s="102">
        <v>-1.6457630000000001</v>
      </c>
      <c r="I393" s="90">
        <v>-137.84683814499999</v>
      </c>
      <c r="J393" s="91">
        <f t="shared" si="5"/>
        <v>1.4374285827510585E-2</v>
      </c>
      <c r="K393" s="91">
        <f>I393/'סכום נכסי הקרן'!$C$42</f>
        <v>-1.6969792849692123E-4</v>
      </c>
    </row>
    <row r="394" spans="2:11">
      <c r="B394" s="86" t="s">
        <v>2706</v>
      </c>
      <c r="C394" s="87" t="s">
        <v>2707</v>
      </c>
      <c r="D394" s="88" t="s">
        <v>545</v>
      </c>
      <c r="E394" s="88" t="s">
        <v>138</v>
      </c>
      <c r="F394" s="101">
        <v>44715</v>
      </c>
      <c r="G394" s="90">
        <v>1392784.1013240002</v>
      </c>
      <c r="H394" s="102">
        <v>6.4239090000000001</v>
      </c>
      <c r="I394" s="90">
        <v>89.471180263999997</v>
      </c>
      <c r="J394" s="91">
        <f t="shared" si="5"/>
        <v>-9.3298064413101598E-3</v>
      </c>
      <c r="K394" s="91">
        <f>I394/'סכום נכסי הקרן'!$C$42</f>
        <v>1.1014452094290669E-4</v>
      </c>
    </row>
    <row r="395" spans="2:11">
      <c r="B395" s="86" t="s">
        <v>2708</v>
      </c>
      <c r="C395" s="87" t="s">
        <v>2709</v>
      </c>
      <c r="D395" s="88" t="s">
        <v>545</v>
      </c>
      <c r="E395" s="88" t="s">
        <v>138</v>
      </c>
      <c r="F395" s="101">
        <v>44909</v>
      </c>
      <c r="G395" s="90">
        <v>2327740.0908750002</v>
      </c>
      <c r="H395" s="102">
        <v>1.126398</v>
      </c>
      <c r="I395" s="90">
        <v>26.219606639000002</v>
      </c>
      <c r="J395" s="91">
        <f t="shared" si="5"/>
        <v>-2.7341078343591351E-3</v>
      </c>
      <c r="K395" s="91">
        <f>I395/'סכום נכסי הקרן'!$C$42</f>
        <v>3.2277946977370065E-5</v>
      </c>
    </row>
    <row r="396" spans="2:11">
      <c r="B396" s="86" t="s">
        <v>2710</v>
      </c>
      <c r="C396" s="87" t="s">
        <v>2711</v>
      </c>
      <c r="D396" s="88" t="s">
        <v>545</v>
      </c>
      <c r="E396" s="88" t="s">
        <v>129</v>
      </c>
      <c r="F396" s="101">
        <v>44868</v>
      </c>
      <c r="G396" s="90">
        <v>1347948.626957</v>
      </c>
      <c r="H396" s="102">
        <v>5.6490989999999996</v>
      </c>
      <c r="I396" s="90">
        <v>76.146955906000002</v>
      </c>
      <c r="J396" s="91">
        <f t="shared" ref="J396:J403" si="6">IFERROR(I396/$I$11,0)</f>
        <v>-7.9403932931441795E-3</v>
      </c>
      <c r="K396" s="91">
        <f>I396/'סכום נכסי הקרן'!$C$42</f>
        <v>9.374158197957412E-5</v>
      </c>
    </row>
    <row r="397" spans="2:11">
      <c r="B397" s="86" t="s">
        <v>2703</v>
      </c>
      <c r="C397" s="87" t="s">
        <v>2712</v>
      </c>
      <c r="D397" s="88" t="s">
        <v>545</v>
      </c>
      <c r="E397" s="88" t="s">
        <v>129</v>
      </c>
      <c r="F397" s="101">
        <v>44972</v>
      </c>
      <c r="G397" s="90">
        <v>5968250.3646090003</v>
      </c>
      <c r="H397" s="102">
        <v>-1.1627050000000001</v>
      </c>
      <c r="I397" s="90">
        <v>-69.393135099000006</v>
      </c>
      <c r="J397" s="91">
        <f t="shared" si="6"/>
        <v>7.2361235977777393E-3</v>
      </c>
      <c r="K397" s="91">
        <f>I397/'סכום נכסי הקרן'!$C$42</f>
        <v>-8.54272135413099E-5</v>
      </c>
    </row>
    <row r="398" spans="2:11">
      <c r="B398" s="86" t="s">
        <v>2713</v>
      </c>
      <c r="C398" s="87" t="s">
        <v>2714</v>
      </c>
      <c r="D398" s="88" t="s">
        <v>545</v>
      </c>
      <c r="E398" s="88" t="s">
        <v>129</v>
      </c>
      <c r="F398" s="101">
        <v>44946</v>
      </c>
      <c r="G398" s="90">
        <v>899290.84763400001</v>
      </c>
      <c r="H398" s="102">
        <v>-1.4855400000000001</v>
      </c>
      <c r="I398" s="90">
        <v>-13.359325112000001</v>
      </c>
      <c r="J398" s="91">
        <f t="shared" si="6"/>
        <v>1.3930733574065168E-3</v>
      </c>
      <c r="K398" s="91">
        <f>I398/'סכום נכסי הקרן'!$C$42</f>
        <v>-1.6446150148461211E-5</v>
      </c>
    </row>
    <row r="399" spans="2:11">
      <c r="B399" s="86" t="s">
        <v>2706</v>
      </c>
      <c r="C399" s="87" t="s">
        <v>2715</v>
      </c>
      <c r="D399" s="88" t="s">
        <v>545</v>
      </c>
      <c r="E399" s="88" t="s">
        <v>138</v>
      </c>
      <c r="F399" s="101">
        <v>44972</v>
      </c>
      <c r="G399" s="90">
        <v>3149249.1488089995</v>
      </c>
      <c r="H399" s="102">
        <v>1.318457</v>
      </c>
      <c r="I399" s="90">
        <v>41.5214876</v>
      </c>
      <c r="J399" s="91">
        <f t="shared" si="6"/>
        <v>-4.329745526103569E-3</v>
      </c>
      <c r="K399" s="91">
        <f>I399/'סכום נכסי הקרן'!$C$42</f>
        <v>5.1115502746743116E-5</v>
      </c>
    </row>
    <row r="400" spans="2:11">
      <c r="B400" s="92"/>
      <c r="C400" s="87"/>
      <c r="D400" s="87"/>
      <c r="E400" s="87"/>
      <c r="F400" s="87"/>
      <c r="G400" s="90"/>
      <c r="H400" s="102"/>
      <c r="I400" s="87"/>
      <c r="J400" s="91"/>
      <c r="K400" s="87"/>
    </row>
    <row r="401" spans="2:11">
      <c r="B401" s="92" t="s">
        <v>189</v>
      </c>
      <c r="C401" s="87"/>
      <c r="D401" s="88"/>
      <c r="E401" s="88"/>
      <c r="F401" s="101"/>
      <c r="G401" s="90"/>
      <c r="H401" s="102"/>
      <c r="I401" s="90">
        <v>65.974517168000006</v>
      </c>
      <c r="J401" s="91">
        <f t="shared" si="6"/>
        <v>-6.8796396048438086E-3</v>
      </c>
      <c r="K401" s="91">
        <f>I401/'סכום נכסי הקרן'!$C$42</f>
        <v>8.1218684792881926E-5</v>
      </c>
    </row>
    <row r="402" spans="2:11">
      <c r="B402" s="86" t="s">
        <v>2716</v>
      </c>
      <c r="C402" s="87" t="s">
        <v>2717</v>
      </c>
      <c r="D402" s="88" t="s">
        <v>545</v>
      </c>
      <c r="E402" s="88" t="s">
        <v>129</v>
      </c>
      <c r="F402" s="101">
        <v>44817</v>
      </c>
      <c r="G402" s="90">
        <v>2868279.0930000003</v>
      </c>
      <c r="H402" s="102">
        <v>4.7463499999999996</v>
      </c>
      <c r="I402" s="90">
        <v>136.13856270700001</v>
      </c>
      <c r="J402" s="91">
        <f t="shared" si="6"/>
        <v>-1.4196151604423812E-2</v>
      </c>
      <c r="K402" s="91">
        <f>I402/'סכום נכסי הקרן'!$C$42</f>
        <v>1.6759493645857041E-4</v>
      </c>
    </row>
    <row r="403" spans="2:11">
      <c r="B403" s="86" t="s">
        <v>2716</v>
      </c>
      <c r="C403" s="87" t="s">
        <v>2718</v>
      </c>
      <c r="D403" s="88" t="s">
        <v>545</v>
      </c>
      <c r="E403" s="88" t="s">
        <v>129</v>
      </c>
      <c r="F403" s="101">
        <v>44999</v>
      </c>
      <c r="G403" s="90">
        <v>2933811.8328229999</v>
      </c>
      <c r="H403" s="102">
        <v>-2.3915660000000001</v>
      </c>
      <c r="I403" s="90">
        <v>-70.164045539</v>
      </c>
      <c r="J403" s="91">
        <f t="shared" si="6"/>
        <v>7.3165119995800033E-3</v>
      </c>
      <c r="K403" s="91">
        <f>I403/'סכום נכסי הקרן'!$C$42</f>
        <v>-8.637625166568848E-5</v>
      </c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109" t="s">
        <v>216</v>
      </c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109" t="s">
        <v>109</v>
      </c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109" t="s">
        <v>199</v>
      </c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109" t="s">
        <v>207</v>
      </c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143</v>
      </c>
      <c r="C1" s="46" t="s" vm="1">
        <v>225</v>
      </c>
    </row>
    <row r="2" spans="2:17">
      <c r="B2" s="46" t="s">
        <v>142</v>
      </c>
      <c r="C2" s="46" t="s">
        <v>226</v>
      </c>
    </row>
    <row r="3" spans="2:17">
      <c r="B3" s="46" t="s">
        <v>144</v>
      </c>
      <c r="C3" s="46" t="s">
        <v>227</v>
      </c>
    </row>
    <row r="4" spans="2:17">
      <c r="B4" s="46" t="s">
        <v>145</v>
      </c>
      <c r="C4" s="46">
        <v>2145</v>
      </c>
    </row>
    <row r="6" spans="2:17" ht="26.25" customHeight="1">
      <c r="B6" s="142" t="s">
        <v>171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26.25" customHeight="1">
      <c r="B7" s="142" t="s">
        <v>99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17" s="3" customFormat="1" ht="63">
      <c r="B8" s="21" t="s">
        <v>113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108</v>
      </c>
      <c r="O8" s="29" t="s">
        <v>59</v>
      </c>
      <c r="P8" s="29" t="s">
        <v>146</v>
      </c>
      <c r="Q8" s="30" t="s">
        <v>148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208</v>
      </c>
      <c r="M9" s="15"/>
      <c r="N9" s="15" t="s">
        <v>204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17" s="4" customFormat="1" ht="18" customHeight="1">
      <c r="B11" s="106" t="s">
        <v>2964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199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0.7109375" style="2" customWidth="1"/>
    <col min="4" max="4" width="10.140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143</v>
      </c>
      <c r="C1" s="46" t="s" vm="1">
        <v>225</v>
      </c>
    </row>
    <row r="2" spans="2:18">
      <c r="B2" s="46" t="s">
        <v>142</v>
      </c>
      <c r="C2" s="46" t="s">
        <v>226</v>
      </c>
    </row>
    <row r="3" spans="2:18">
      <c r="B3" s="46" t="s">
        <v>144</v>
      </c>
      <c r="C3" s="46" t="s">
        <v>227</v>
      </c>
    </row>
    <row r="4" spans="2:18">
      <c r="B4" s="46" t="s">
        <v>145</v>
      </c>
      <c r="C4" s="46">
        <v>2145</v>
      </c>
    </row>
    <row r="6" spans="2:18" ht="26.25" customHeight="1">
      <c r="B6" s="142" t="s">
        <v>172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18" s="3" customFormat="1" ht="78.75">
      <c r="B7" s="47" t="s">
        <v>113</v>
      </c>
      <c r="C7" s="48" t="s">
        <v>184</v>
      </c>
      <c r="D7" s="48" t="s">
        <v>46</v>
      </c>
      <c r="E7" s="48" t="s">
        <v>114</v>
      </c>
      <c r="F7" s="48" t="s">
        <v>14</v>
      </c>
      <c r="G7" s="48" t="s">
        <v>101</v>
      </c>
      <c r="H7" s="48" t="s">
        <v>67</v>
      </c>
      <c r="I7" s="48" t="s">
        <v>17</v>
      </c>
      <c r="J7" s="48" t="s">
        <v>224</v>
      </c>
      <c r="K7" s="48" t="s">
        <v>100</v>
      </c>
      <c r="L7" s="48" t="s">
        <v>36</v>
      </c>
      <c r="M7" s="48" t="s">
        <v>18</v>
      </c>
      <c r="N7" s="48" t="s">
        <v>201</v>
      </c>
      <c r="O7" s="48" t="s">
        <v>200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208</v>
      </c>
      <c r="O8" s="15"/>
      <c r="P8" s="15" t="s">
        <v>204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74" t="s">
        <v>41</v>
      </c>
      <c r="C10" s="75"/>
      <c r="D10" s="74"/>
      <c r="E10" s="74"/>
      <c r="F10" s="74"/>
      <c r="G10" s="97"/>
      <c r="H10" s="74"/>
      <c r="I10" s="77">
        <v>4.1700039617726112</v>
      </c>
      <c r="J10" s="75"/>
      <c r="K10" s="75"/>
      <c r="L10" s="76"/>
      <c r="M10" s="76">
        <v>6.0123714577081933E-2</v>
      </c>
      <c r="N10" s="77"/>
      <c r="O10" s="98"/>
      <c r="P10" s="77">
        <f>P11+P261</f>
        <v>83846.480060152011</v>
      </c>
      <c r="Q10" s="78">
        <f>IFERROR(P10/$P$10,0)</f>
        <v>1</v>
      </c>
      <c r="R10" s="78">
        <f>P10/'סכום נכסי הקרן'!$C$42</f>
        <v>0.10322016935201142</v>
      </c>
    </row>
    <row r="11" spans="2:18" ht="21.75" customHeight="1">
      <c r="B11" s="79" t="s">
        <v>39</v>
      </c>
      <c r="C11" s="81"/>
      <c r="D11" s="80"/>
      <c r="E11" s="80"/>
      <c r="F11" s="80"/>
      <c r="G11" s="99"/>
      <c r="H11" s="80"/>
      <c r="I11" s="83">
        <v>5.4599683320985797</v>
      </c>
      <c r="J11" s="81"/>
      <c r="K11" s="81"/>
      <c r="L11" s="82"/>
      <c r="M11" s="82">
        <v>5.1968528263490466E-2</v>
      </c>
      <c r="N11" s="83"/>
      <c r="O11" s="100"/>
      <c r="P11" s="83">
        <f>P12+P33</f>
        <v>47861.628111039012</v>
      </c>
      <c r="Q11" s="84">
        <f t="shared" ref="Q11:Q74" si="0">IFERROR(P11/$P$10,0)</f>
        <v>0.57082453642302899</v>
      </c>
      <c r="R11" s="84">
        <f>P11/'סכום נכסי הקרן'!$C$42</f>
        <v>5.8920605319868459E-2</v>
      </c>
    </row>
    <row r="12" spans="2:18">
      <c r="B12" s="85" t="s">
        <v>37</v>
      </c>
      <c r="C12" s="81"/>
      <c r="D12" s="80"/>
      <c r="E12" s="80"/>
      <c r="F12" s="80"/>
      <c r="G12" s="99"/>
      <c r="H12" s="80"/>
      <c r="I12" s="83">
        <v>6.6449014984638808</v>
      </c>
      <c r="J12" s="81"/>
      <c r="K12" s="81"/>
      <c r="L12" s="82"/>
      <c r="M12" s="82">
        <v>4.0698728648544194E-2</v>
      </c>
      <c r="N12" s="83"/>
      <c r="O12" s="100"/>
      <c r="P12" s="83">
        <f>SUM(P13:P31)</f>
        <v>7882.1000754080005</v>
      </c>
      <c r="Q12" s="84">
        <f t="shared" si="0"/>
        <v>9.4006332403618262E-2</v>
      </c>
      <c r="R12" s="84">
        <f>P12/'סכום נכסי הקרן'!$C$42</f>
        <v>9.7033495508629559E-3</v>
      </c>
    </row>
    <row r="13" spans="2:18">
      <c r="B13" s="86" t="s">
        <v>3097</v>
      </c>
      <c r="C13" s="88" t="s">
        <v>2778</v>
      </c>
      <c r="D13" s="87">
        <v>6028</v>
      </c>
      <c r="E13" s="87"/>
      <c r="F13" s="87" t="s">
        <v>546</v>
      </c>
      <c r="G13" s="101">
        <v>43100</v>
      </c>
      <c r="H13" s="87"/>
      <c r="I13" s="90">
        <v>7.5499999999957232</v>
      </c>
      <c r="J13" s="88" t="s">
        <v>29</v>
      </c>
      <c r="K13" s="88" t="s">
        <v>130</v>
      </c>
      <c r="L13" s="89">
        <v>6.4499999999965002E-2</v>
      </c>
      <c r="M13" s="89">
        <v>6.4499999999965002E-2</v>
      </c>
      <c r="N13" s="90">
        <v>247576.65360600001</v>
      </c>
      <c r="O13" s="102">
        <v>103.9</v>
      </c>
      <c r="P13" s="90">
        <v>257.23214312200002</v>
      </c>
      <c r="Q13" s="91">
        <f t="shared" si="0"/>
        <v>3.0678943580870659E-3</v>
      </c>
      <c r="R13" s="91">
        <f>P13/'סכום נכסי הקרן'!$C$42</f>
        <v>3.1666857519582731E-4</v>
      </c>
    </row>
    <row r="14" spans="2:18">
      <c r="B14" s="86" t="s">
        <v>3097</v>
      </c>
      <c r="C14" s="88" t="s">
        <v>2778</v>
      </c>
      <c r="D14" s="87">
        <v>6869</v>
      </c>
      <c r="E14" s="87"/>
      <c r="F14" s="87" t="s">
        <v>546</v>
      </c>
      <c r="G14" s="101">
        <v>43555</v>
      </c>
      <c r="H14" s="87"/>
      <c r="I14" s="90">
        <v>3.5999999999889503</v>
      </c>
      <c r="J14" s="88" t="s">
        <v>29</v>
      </c>
      <c r="K14" s="88" t="s">
        <v>130</v>
      </c>
      <c r="L14" s="89">
        <v>5.3399999999882125E-2</v>
      </c>
      <c r="M14" s="89">
        <v>5.3399999999882125E-2</v>
      </c>
      <c r="N14" s="90">
        <v>53315.450163000001</v>
      </c>
      <c r="O14" s="102">
        <v>101.85</v>
      </c>
      <c r="P14" s="90">
        <v>54.301785996000007</v>
      </c>
      <c r="Q14" s="91">
        <f t="shared" si="0"/>
        <v>6.4763346006944543E-4</v>
      </c>
      <c r="R14" s="91">
        <f>P14/'סכום נכסי הקרן'!$C$42</f>
        <v>6.6848835426397272E-5</v>
      </c>
    </row>
    <row r="15" spans="2:18">
      <c r="B15" s="86" t="s">
        <v>3097</v>
      </c>
      <c r="C15" s="88" t="s">
        <v>2778</v>
      </c>
      <c r="D15" s="87">
        <v>6870</v>
      </c>
      <c r="E15" s="87"/>
      <c r="F15" s="87" t="s">
        <v>546</v>
      </c>
      <c r="G15" s="101">
        <v>43555</v>
      </c>
      <c r="H15" s="87"/>
      <c r="I15" s="90">
        <v>5.260000000004192</v>
      </c>
      <c r="J15" s="88" t="s">
        <v>29</v>
      </c>
      <c r="K15" s="88" t="s">
        <v>130</v>
      </c>
      <c r="L15" s="89">
        <v>4.3500000000034927E-2</v>
      </c>
      <c r="M15" s="89">
        <v>4.3500000000034927E-2</v>
      </c>
      <c r="N15" s="90">
        <v>637435.81655999995</v>
      </c>
      <c r="O15" s="102">
        <v>101.06</v>
      </c>
      <c r="P15" s="90">
        <v>644.19263620499999</v>
      </c>
      <c r="Q15" s="91">
        <f t="shared" si="0"/>
        <v>7.6830015492940426E-3</v>
      </c>
      <c r="R15" s="91">
        <f>P15/'סכום נכסי הקרן'!$C$42</f>
        <v>7.9304072104989726E-4</v>
      </c>
    </row>
    <row r="16" spans="2:18">
      <c r="B16" s="86" t="s">
        <v>3097</v>
      </c>
      <c r="C16" s="88" t="s">
        <v>2778</v>
      </c>
      <c r="D16" s="87">
        <v>6868</v>
      </c>
      <c r="E16" s="87"/>
      <c r="F16" s="87" t="s">
        <v>546</v>
      </c>
      <c r="G16" s="101">
        <v>43555</v>
      </c>
      <c r="H16" s="87"/>
      <c r="I16" s="90">
        <v>5.1199999999771117</v>
      </c>
      <c r="J16" s="88" t="s">
        <v>29</v>
      </c>
      <c r="K16" s="88" t="s">
        <v>130</v>
      </c>
      <c r="L16" s="89">
        <v>5.2299999999799736E-2</v>
      </c>
      <c r="M16" s="89">
        <v>5.2299999999799736E-2</v>
      </c>
      <c r="N16" s="90">
        <v>78944.935186000002</v>
      </c>
      <c r="O16" s="102">
        <v>123.97</v>
      </c>
      <c r="P16" s="90">
        <v>97.868024651999988</v>
      </c>
      <c r="Q16" s="91">
        <f t="shared" si="0"/>
        <v>1.1672287802873636E-3</v>
      </c>
      <c r="R16" s="91">
        <f>P16/'סכום נכסי הקרן'!$C$42</f>
        <v>1.2048155237380341E-4</v>
      </c>
    </row>
    <row r="17" spans="2:18">
      <c r="B17" s="86" t="s">
        <v>3097</v>
      </c>
      <c r="C17" s="88" t="s">
        <v>2778</v>
      </c>
      <c r="D17" s="87">
        <v>6867</v>
      </c>
      <c r="E17" s="87"/>
      <c r="F17" s="87" t="s">
        <v>546</v>
      </c>
      <c r="G17" s="101">
        <v>43555</v>
      </c>
      <c r="H17" s="87"/>
      <c r="I17" s="90">
        <v>5.1599999999974386</v>
      </c>
      <c r="J17" s="88" t="s">
        <v>29</v>
      </c>
      <c r="K17" s="88" t="s">
        <v>130</v>
      </c>
      <c r="L17" s="89">
        <v>5.139999999996616E-2</v>
      </c>
      <c r="M17" s="89">
        <v>5.139999999996616E-2</v>
      </c>
      <c r="N17" s="90">
        <v>191770.295595</v>
      </c>
      <c r="O17" s="102">
        <v>114.04</v>
      </c>
      <c r="P17" s="90">
        <v>218.694819091</v>
      </c>
      <c r="Q17" s="91">
        <f t="shared" si="0"/>
        <v>2.6082766853671962E-3</v>
      </c>
      <c r="R17" s="91">
        <f>P17/'סכום נכסי הקרן'!$C$42</f>
        <v>2.6922676118050498E-4</v>
      </c>
    </row>
    <row r="18" spans="2:18">
      <c r="B18" s="86" t="s">
        <v>3097</v>
      </c>
      <c r="C18" s="88" t="s">
        <v>2778</v>
      </c>
      <c r="D18" s="87">
        <v>6866</v>
      </c>
      <c r="E18" s="87"/>
      <c r="F18" s="87" t="s">
        <v>546</v>
      </c>
      <c r="G18" s="101">
        <v>43555</v>
      </c>
      <c r="H18" s="87"/>
      <c r="I18" s="90">
        <v>5.8600000000055381</v>
      </c>
      <c r="J18" s="88" t="s">
        <v>29</v>
      </c>
      <c r="K18" s="88" t="s">
        <v>130</v>
      </c>
      <c r="L18" s="89">
        <v>3.2200000000016361E-2</v>
      </c>
      <c r="M18" s="89">
        <v>3.2200000000016361E-2</v>
      </c>
      <c r="N18" s="90">
        <v>288436.38957699999</v>
      </c>
      <c r="O18" s="102">
        <v>110.17</v>
      </c>
      <c r="P18" s="90">
        <v>317.77033133399999</v>
      </c>
      <c r="Q18" s="91">
        <f t="shared" si="0"/>
        <v>3.7899066377745311E-3</v>
      </c>
      <c r="R18" s="91">
        <f>P18/'סכום נכסי הקרן'!$C$42</f>
        <v>3.9119480497939931E-4</v>
      </c>
    </row>
    <row r="19" spans="2:18">
      <c r="B19" s="86" t="s">
        <v>3097</v>
      </c>
      <c r="C19" s="88" t="s">
        <v>2778</v>
      </c>
      <c r="D19" s="87">
        <v>6865</v>
      </c>
      <c r="E19" s="87"/>
      <c r="F19" s="87" t="s">
        <v>546</v>
      </c>
      <c r="G19" s="101">
        <v>43555</v>
      </c>
      <c r="H19" s="87"/>
      <c r="I19" s="90">
        <v>4.1500000000046775</v>
      </c>
      <c r="J19" s="88" t="s">
        <v>29</v>
      </c>
      <c r="K19" s="88" t="s">
        <v>130</v>
      </c>
      <c r="L19" s="89">
        <v>2.3600000000046223E-2</v>
      </c>
      <c r="M19" s="89">
        <v>2.3600000000046223E-2</v>
      </c>
      <c r="N19" s="90">
        <v>148890.54865099999</v>
      </c>
      <c r="O19" s="102">
        <v>122.04</v>
      </c>
      <c r="P19" s="90">
        <v>181.70604298100002</v>
      </c>
      <c r="Q19" s="91">
        <f t="shared" si="0"/>
        <v>2.1671278609506676E-3</v>
      </c>
      <c r="R19" s="91">
        <f>P19/'סכום נכסי הקרן'!$C$42</f>
        <v>2.2369130481479015E-4</v>
      </c>
    </row>
    <row r="20" spans="2:18">
      <c r="B20" s="86" t="s">
        <v>3097</v>
      </c>
      <c r="C20" s="88" t="s">
        <v>2778</v>
      </c>
      <c r="D20" s="87">
        <v>5212</v>
      </c>
      <c r="E20" s="87"/>
      <c r="F20" s="87" t="s">
        <v>546</v>
      </c>
      <c r="G20" s="101">
        <v>42643</v>
      </c>
      <c r="H20" s="87"/>
      <c r="I20" s="90">
        <v>6.8799999999970183</v>
      </c>
      <c r="J20" s="88" t="s">
        <v>29</v>
      </c>
      <c r="K20" s="88" t="s">
        <v>130</v>
      </c>
      <c r="L20" s="89">
        <v>4.6699999999985774E-2</v>
      </c>
      <c r="M20" s="89">
        <v>4.6699999999985774E-2</v>
      </c>
      <c r="N20" s="90">
        <v>592981.49554899998</v>
      </c>
      <c r="O20" s="102">
        <v>99.54</v>
      </c>
      <c r="P20" s="90">
        <v>590.25378065199993</v>
      </c>
      <c r="Q20" s="91">
        <f t="shared" si="0"/>
        <v>7.0396966006032458E-3</v>
      </c>
      <c r="R20" s="91">
        <f>P20/'סכום נכסי הקרן'!$C$42</f>
        <v>7.2663867530104614E-4</v>
      </c>
    </row>
    <row r="21" spans="2:18">
      <c r="B21" s="86" t="s">
        <v>3097</v>
      </c>
      <c r="C21" s="88" t="s">
        <v>2778</v>
      </c>
      <c r="D21" s="87">
        <v>5211</v>
      </c>
      <c r="E21" s="87"/>
      <c r="F21" s="87" t="s">
        <v>546</v>
      </c>
      <c r="G21" s="101">
        <v>42643</v>
      </c>
      <c r="H21" s="87"/>
      <c r="I21" s="90">
        <v>4.6999999999984619</v>
      </c>
      <c r="J21" s="88" t="s">
        <v>29</v>
      </c>
      <c r="K21" s="88" t="s">
        <v>130</v>
      </c>
      <c r="L21" s="89">
        <v>4.3699999999998462E-2</v>
      </c>
      <c r="M21" s="89">
        <v>4.3699999999998462E-2</v>
      </c>
      <c r="N21" s="90">
        <v>463744.26955600001</v>
      </c>
      <c r="O21" s="102">
        <v>98.17</v>
      </c>
      <c r="P21" s="90">
        <v>455.25774941100002</v>
      </c>
      <c r="Q21" s="91">
        <f t="shared" si="0"/>
        <v>5.4296584553626482E-3</v>
      </c>
      <c r="R21" s="91">
        <f>P21/'סכום נכסי הקרן'!$C$42</f>
        <v>5.6045026528611327E-4</v>
      </c>
    </row>
    <row r="22" spans="2:18">
      <c r="B22" s="86" t="s">
        <v>3097</v>
      </c>
      <c r="C22" s="88" t="s">
        <v>2778</v>
      </c>
      <c r="D22" s="87">
        <v>6027</v>
      </c>
      <c r="E22" s="87"/>
      <c r="F22" s="87" t="s">
        <v>546</v>
      </c>
      <c r="G22" s="101">
        <v>43100</v>
      </c>
      <c r="H22" s="87"/>
      <c r="I22" s="90">
        <v>8.0800000000016325</v>
      </c>
      <c r="J22" s="88" t="s">
        <v>29</v>
      </c>
      <c r="K22" s="88" t="s">
        <v>130</v>
      </c>
      <c r="L22" s="89">
        <v>4.5400000000003063E-2</v>
      </c>
      <c r="M22" s="89">
        <v>4.5400000000003063E-2</v>
      </c>
      <c r="N22" s="90">
        <v>970697.99686299998</v>
      </c>
      <c r="O22" s="102">
        <v>100.84</v>
      </c>
      <c r="P22" s="90">
        <v>978.85186000500016</v>
      </c>
      <c r="Q22" s="91">
        <f t="shared" si="0"/>
        <v>1.1674334561245331E-2</v>
      </c>
      <c r="R22" s="91">
        <f>P22/'סכום נכסי הקרן'!$C$42</f>
        <v>1.2050267904837831E-3</v>
      </c>
    </row>
    <row r="23" spans="2:18">
      <c r="B23" s="86" t="s">
        <v>3097</v>
      </c>
      <c r="C23" s="88" t="s">
        <v>2778</v>
      </c>
      <c r="D23" s="87">
        <v>5025</v>
      </c>
      <c r="E23" s="87"/>
      <c r="F23" s="87" t="s">
        <v>546</v>
      </c>
      <c r="G23" s="101">
        <v>42551</v>
      </c>
      <c r="H23" s="87"/>
      <c r="I23" s="90">
        <v>7.5400000000022782</v>
      </c>
      <c r="J23" s="88" t="s">
        <v>29</v>
      </c>
      <c r="K23" s="88" t="s">
        <v>130</v>
      </c>
      <c r="L23" s="89">
        <v>4.8700000000014704E-2</v>
      </c>
      <c r="M23" s="89">
        <v>4.8700000000014704E-2</v>
      </c>
      <c r="N23" s="90">
        <v>613135.69966599997</v>
      </c>
      <c r="O23" s="102">
        <v>98.8</v>
      </c>
      <c r="P23" s="90">
        <v>605.77807125299989</v>
      </c>
      <c r="Q23" s="91">
        <f t="shared" si="0"/>
        <v>7.2248479699852722E-3</v>
      </c>
      <c r="R23" s="91">
        <f>P23/'סכום נכסי הקרן'!$C$42</f>
        <v>7.4575003100441572E-4</v>
      </c>
    </row>
    <row r="24" spans="2:18">
      <c r="B24" s="86" t="s">
        <v>3097</v>
      </c>
      <c r="C24" s="88" t="s">
        <v>2778</v>
      </c>
      <c r="D24" s="87">
        <v>5024</v>
      </c>
      <c r="E24" s="87"/>
      <c r="F24" s="87" t="s">
        <v>546</v>
      </c>
      <c r="G24" s="101">
        <v>42551</v>
      </c>
      <c r="H24" s="87"/>
      <c r="I24" s="90">
        <v>5.619999999997118</v>
      </c>
      <c r="J24" s="88" t="s">
        <v>29</v>
      </c>
      <c r="K24" s="88" t="s">
        <v>130</v>
      </c>
      <c r="L24" s="89">
        <v>4.3099999999973167E-2</v>
      </c>
      <c r="M24" s="89">
        <v>4.3099999999973167E-2</v>
      </c>
      <c r="N24" s="90">
        <v>399190.627913</v>
      </c>
      <c r="O24" s="102">
        <v>100.84</v>
      </c>
      <c r="P24" s="90">
        <v>402.543829168</v>
      </c>
      <c r="Q24" s="91">
        <f t="shared" si="0"/>
        <v>4.8009627700436848E-3</v>
      </c>
      <c r="R24" s="91">
        <f>P24/'סכום נכסי הקרן'!$C$42</f>
        <v>4.9555619017661097E-4</v>
      </c>
    </row>
    <row r="25" spans="2:18">
      <c r="B25" s="86" t="s">
        <v>3097</v>
      </c>
      <c r="C25" s="88" t="s">
        <v>2778</v>
      </c>
      <c r="D25" s="87">
        <v>6026</v>
      </c>
      <c r="E25" s="87"/>
      <c r="F25" s="87" t="s">
        <v>546</v>
      </c>
      <c r="G25" s="101">
        <v>43100</v>
      </c>
      <c r="H25" s="87"/>
      <c r="I25" s="90">
        <v>6.3800000000000514</v>
      </c>
      <c r="J25" s="88" t="s">
        <v>29</v>
      </c>
      <c r="K25" s="88" t="s">
        <v>130</v>
      </c>
      <c r="L25" s="89">
        <v>4.1800000000005701E-2</v>
      </c>
      <c r="M25" s="89">
        <v>4.1800000000005701E-2</v>
      </c>
      <c r="N25" s="90">
        <v>1180437.443188</v>
      </c>
      <c r="O25" s="102">
        <v>111.9800048177345</v>
      </c>
      <c r="P25" s="90">
        <v>1140.3398398710001</v>
      </c>
      <c r="Q25" s="91">
        <f t="shared" si="0"/>
        <v>1.3600330497510603E-2</v>
      </c>
      <c r="R25" s="91">
        <f>P25/'סכום נכסי הקרן'!$C$42</f>
        <v>1.4038284171963703E-3</v>
      </c>
    </row>
    <row r="26" spans="2:18">
      <c r="B26" s="86" t="s">
        <v>3097</v>
      </c>
      <c r="C26" s="88" t="s">
        <v>2778</v>
      </c>
      <c r="D26" s="87">
        <v>5023</v>
      </c>
      <c r="E26" s="87"/>
      <c r="F26" s="87" t="s">
        <v>546</v>
      </c>
      <c r="G26" s="101">
        <v>42551</v>
      </c>
      <c r="H26" s="87"/>
      <c r="I26" s="90">
        <v>7.6300000000065191</v>
      </c>
      <c r="J26" s="88" t="s">
        <v>29</v>
      </c>
      <c r="K26" s="88" t="s">
        <v>130</v>
      </c>
      <c r="L26" s="89">
        <v>4.2600000000028129E-2</v>
      </c>
      <c r="M26" s="89">
        <v>4.2600000000028129E-2</v>
      </c>
      <c r="N26" s="90">
        <v>375968.06918200001</v>
      </c>
      <c r="O26" s="102">
        <v>104.04</v>
      </c>
      <c r="P26" s="90">
        <v>391.15700451499998</v>
      </c>
      <c r="Q26" s="91">
        <f t="shared" si="0"/>
        <v>4.6651571328263442E-3</v>
      </c>
      <c r="R26" s="91">
        <f>P26/'סכום נכסי הקרן'!$C$42</f>
        <v>4.8153830930407925E-4</v>
      </c>
    </row>
    <row r="27" spans="2:18">
      <c r="B27" s="86" t="s">
        <v>3097</v>
      </c>
      <c r="C27" s="88" t="s">
        <v>2778</v>
      </c>
      <c r="D27" s="87">
        <v>5210</v>
      </c>
      <c r="E27" s="87"/>
      <c r="F27" s="87" t="s">
        <v>546</v>
      </c>
      <c r="G27" s="101">
        <v>42643</v>
      </c>
      <c r="H27" s="87"/>
      <c r="I27" s="90">
        <v>7.0499999999913872</v>
      </c>
      <c r="J27" s="88" t="s">
        <v>29</v>
      </c>
      <c r="K27" s="88" t="s">
        <v>130</v>
      </c>
      <c r="L27" s="89">
        <v>3.3899999999953433E-2</v>
      </c>
      <c r="M27" s="89">
        <v>3.3899999999953433E-2</v>
      </c>
      <c r="N27" s="90">
        <v>287219.755275</v>
      </c>
      <c r="O27" s="102">
        <v>109.15</v>
      </c>
      <c r="P27" s="90">
        <v>313.50023171399999</v>
      </c>
      <c r="Q27" s="91">
        <f t="shared" si="0"/>
        <v>3.7389790422817141E-3</v>
      </c>
      <c r="R27" s="91">
        <f>P27/'סכום נכסי הקרן'!$C$42</f>
        <v>3.8593804994793999E-4</v>
      </c>
    </row>
    <row r="28" spans="2:18">
      <c r="B28" s="86" t="s">
        <v>3097</v>
      </c>
      <c r="C28" s="88" t="s">
        <v>2778</v>
      </c>
      <c r="D28" s="87">
        <v>6025</v>
      </c>
      <c r="E28" s="87"/>
      <c r="F28" s="87" t="s">
        <v>546</v>
      </c>
      <c r="G28" s="101">
        <v>43100</v>
      </c>
      <c r="H28" s="87"/>
      <c r="I28" s="90">
        <v>8.3599999999959635</v>
      </c>
      <c r="J28" s="88" t="s">
        <v>29</v>
      </c>
      <c r="K28" s="88" t="s">
        <v>130</v>
      </c>
      <c r="L28" s="89">
        <v>3.4899999999983604E-2</v>
      </c>
      <c r="M28" s="89">
        <v>3.4899999999983604E-2</v>
      </c>
      <c r="N28" s="90">
        <v>361062.10522199998</v>
      </c>
      <c r="O28" s="102">
        <v>109.75</v>
      </c>
      <c r="P28" s="90">
        <v>396.26561258499999</v>
      </c>
      <c r="Q28" s="91">
        <f t="shared" si="0"/>
        <v>4.7260852489062919E-3</v>
      </c>
      <c r="R28" s="91">
        <f>P28/'סכום נכסי הקרן'!$C$42</f>
        <v>4.8782731976415052E-4</v>
      </c>
    </row>
    <row r="29" spans="2:18">
      <c r="B29" s="86" t="s">
        <v>3097</v>
      </c>
      <c r="C29" s="88" t="s">
        <v>2778</v>
      </c>
      <c r="D29" s="87">
        <v>5022</v>
      </c>
      <c r="E29" s="87"/>
      <c r="F29" s="87" t="s">
        <v>546</v>
      </c>
      <c r="G29" s="101">
        <v>42551</v>
      </c>
      <c r="H29" s="87"/>
      <c r="I29" s="90">
        <v>7.1199999999912835</v>
      </c>
      <c r="J29" s="88" t="s">
        <v>29</v>
      </c>
      <c r="K29" s="88" t="s">
        <v>130</v>
      </c>
      <c r="L29" s="89">
        <v>2.0599999999990466E-2</v>
      </c>
      <c r="M29" s="89">
        <v>2.0599999999990466E-2</v>
      </c>
      <c r="N29" s="90">
        <v>254956.75140000001</v>
      </c>
      <c r="O29" s="102">
        <v>115.19</v>
      </c>
      <c r="P29" s="90">
        <v>293.68460458800001</v>
      </c>
      <c r="Q29" s="91">
        <f t="shared" si="0"/>
        <v>3.5026467942042261E-3</v>
      </c>
      <c r="R29" s="91">
        <f>P29/'סכום נכסי הקרן'!$C$42</f>
        <v>3.6154379527804012E-4</v>
      </c>
    </row>
    <row r="30" spans="2:18">
      <c r="B30" s="86" t="s">
        <v>3097</v>
      </c>
      <c r="C30" s="88" t="s">
        <v>2778</v>
      </c>
      <c r="D30" s="87">
        <v>6024</v>
      </c>
      <c r="E30" s="87"/>
      <c r="F30" s="87" t="s">
        <v>546</v>
      </c>
      <c r="G30" s="101">
        <v>43100</v>
      </c>
      <c r="H30" s="87"/>
      <c r="I30" s="90">
        <v>7.5900000000088808</v>
      </c>
      <c r="J30" s="88" t="s">
        <v>29</v>
      </c>
      <c r="K30" s="88" t="s">
        <v>130</v>
      </c>
      <c r="L30" s="89">
        <v>1.4500000000034638E-2</v>
      </c>
      <c r="M30" s="89">
        <v>1.4500000000034638E-2</v>
      </c>
      <c r="N30" s="90">
        <v>263081.25344</v>
      </c>
      <c r="O30" s="102">
        <v>120.7</v>
      </c>
      <c r="P30" s="90">
        <v>317.53910260200001</v>
      </c>
      <c r="Q30" s="91">
        <f t="shared" si="0"/>
        <v>3.7871488746360656E-3</v>
      </c>
      <c r="R30" s="91">
        <f>P30/'סכום נכסי הקרן'!$C$42</f>
        <v>3.9091014820121417E-4</v>
      </c>
    </row>
    <row r="31" spans="2:18">
      <c r="B31" s="86" t="s">
        <v>3097</v>
      </c>
      <c r="C31" s="88" t="s">
        <v>2778</v>
      </c>
      <c r="D31" s="87">
        <v>5209</v>
      </c>
      <c r="E31" s="87"/>
      <c r="F31" s="87" t="s">
        <v>546</v>
      </c>
      <c r="G31" s="101">
        <v>42643</v>
      </c>
      <c r="H31" s="87"/>
      <c r="I31" s="90">
        <v>6.1499999999980011</v>
      </c>
      <c r="J31" s="88" t="s">
        <v>29</v>
      </c>
      <c r="K31" s="88" t="s">
        <v>130</v>
      </c>
      <c r="L31" s="89">
        <v>1.8599999999992001E-2</v>
      </c>
      <c r="M31" s="89">
        <v>1.8599999999992001E-2</v>
      </c>
      <c r="N31" s="90">
        <v>195368.79768300001</v>
      </c>
      <c r="O31" s="102">
        <v>115.25</v>
      </c>
      <c r="P31" s="90">
        <v>225.16260566300002</v>
      </c>
      <c r="Q31" s="91">
        <f t="shared" si="0"/>
        <v>2.6854151241825167E-3</v>
      </c>
      <c r="R31" s="91">
        <f>P31/'סכום נכסי הקרן'!$C$42</f>
        <v>2.7718900389857217E-4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2"/>
      <c r="P32" s="87"/>
      <c r="Q32" s="91"/>
      <c r="R32" s="87"/>
    </row>
    <row r="33" spans="2:18">
      <c r="B33" s="85" t="s">
        <v>38</v>
      </c>
      <c r="C33" s="81"/>
      <c r="D33" s="80"/>
      <c r="E33" s="80"/>
      <c r="F33" s="80"/>
      <c r="G33" s="99"/>
      <c r="H33" s="80"/>
      <c r="I33" s="83">
        <v>5.2257610439753845</v>
      </c>
      <c r="J33" s="81"/>
      <c r="K33" s="81"/>
      <c r="L33" s="82"/>
      <c r="M33" s="82">
        <v>5.4196054068683948E-2</v>
      </c>
      <c r="N33" s="83"/>
      <c r="O33" s="100"/>
      <c r="P33" s="83">
        <f>SUM(P34:P259)</f>
        <v>39979.52803563101</v>
      </c>
      <c r="Q33" s="84">
        <f t="shared" si="0"/>
        <v>0.47681820401941066</v>
      </c>
      <c r="R33" s="84">
        <f>P33/'סכום נכסי הקרן'!$C$42</f>
        <v>4.92172557690055E-2</v>
      </c>
    </row>
    <row r="34" spans="2:18">
      <c r="B34" s="86" t="s">
        <v>3098</v>
      </c>
      <c r="C34" s="88" t="s">
        <v>2779</v>
      </c>
      <c r="D34" s="87" t="s">
        <v>2780</v>
      </c>
      <c r="E34" s="87"/>
      <c r="F34" s="87" t="s">
        <v>354</v>
      </c>
      <c r="G34" s="101">
        <v>42368</v>
      </c>
      <c r="H34" s="87" t="s">
        <v>314</v>
      </c>
      <c r="I34" s="90">
        <v>7.2400000000204594</v>
      </c>
      <c r="J34" s="88" t="s">
        <v>126</v>
      </c>
      <c r="K34" s="88" t="s">
        <v>130</v>
      </c>
      <c r="L34" s="89">
        <v>3.1699999999999999E-2</v>
      </c>
      <c r="M34" s="89">
        <v>2.3800000000110816E-2</v>
      </c>
      <c r="N34" s="90">
        <v>60390.79417400001</v>
      </c>
      <c r="O34" s="102">
        <v>116.55</v>
      </c>
      <c r="P34" s="90">
        <v>70.385467218999992</v>
      </c>
      <c r="Q34" s="91">
        <f t="shared" si="0"/>
        <v>8.3945643476631337E-4</v>
      </c>
      <c r="R34" s="91">
        <f>P34/'סכום נכסי הקרן'!$C$42</f>
        <v>8.6648835360214597E-5</v>
      </c>
    </row>
    <row r="35" spans="2:18">
      <c r="B35" s="86" t="s">
        <v>3098</v>
      </c>
      <c r="C35" s="88" t="s">
        <v>2779</v>
      </c>
      <c r="D35" s="87" t="s">
        <v>2781</v>
      </c>
      <c r="E35" s="87"/>
      <c r="F35" s="87" t="s">
        <v>354</v>
      </c>
      <c r="G35" s="101">
        <v>42388</v>
      </c>
      <c r="H35" s="87" t="s">
        <v>314</v>
      </c>
      <c r="I35" s="90">
        <v>7.2300000000316302</v>
      </c>
      <c r="J35" s="88" t="s">
        <v>126</v>
      </c>
      <c r="K35" s="88" t="s">
        <v>130</v>
      </c>
      <c r="L35" s="89">
        <v>3.1899999999999998E-2</v>
      </c>
      <c r="M35" s="89">
        <v>2.4000000000162204E-2</v>
      </c>
      <c r="N35" s="90">
        <v>84547.112477000002</v>
      </c>
      <c r="O35" s="102">
        <v>116.67</v>
      </c>
      <c r="P35" s="90">
        <v>98.641111355999996</v>
      </c>
      <c r="Q35" s="91">
        <f t="shared" si="0"/>
        <v>1.1764490445542164E-3</v>
      </c>
      <c r="R35" s="91">
        <f>P35/'סכום נכסי הקרן'!$C$42</f>
        <v>1.2143326961289825E-4</v>
      </c>
    </row>
    <row r="36" spans="2:18">
      <c r="B36" s="86" t="s">
        <v>3098</v>
      </c>
      <c r="C36" s="88" t="s">
        <v>2779</v>
      </c>
      <c r="D36" s="87" t="s">
        <v>2782</v>
      </c>
      <c r="E36" s="87"/>
      <c r="F36" s="87" t="s">
        <v>354</v>
      </c>
      <c r="G36" s="101">
        <v>42509</v>
      </c>
      <c r="H36" s="87" t="s">
        <v>314</v>
      </c>
      <c r="I36" s="90">
        <v>7.2899999999867982</v>
      </c>
      <c r="J36" s="88" t="s">
        <v>126</v>
      </c>
      <c r="K36" s="88" t="s">
        <v>130</v>
      </c>
      <c r="L36" s="89">
        <v>2.7400000000000001E-2</v>
      </c>
      <c r="M36" s="89">
        <v>2.6099999999973599E-2</v>
      </c>
      <c r="N36" s="90">
        <v>84547.112477000002</v>
      </c>
      <c r="O36" s="102">
        <v>111.98</v>
      </c>
      <c r="P36" s="90">
        <v>94.675860624999999</v>
      </c>
      <c r="Q36" s="91">
        <f t="shared" si="0"/>
        <v>1.1291572473534836E-3</v>
      </c>
      <c r="R36" s="91">
        <f>P36/'סכום נכסי הקרן'!$C$42</f>
        <v>1.1655180229687763E-4</v>
      </c>
    </row>
    <row r="37" spans="2:18">
      <c r="B37" s="86" t="s">
        <v>3098</v>
      </c>
      <c r="C37" s="88" t="s">
        <v>2779</v>
      </c>
      <c r="D37" s="87" t="s">
        <v>2783</v>
      </c>
      <c r="E37" s="87"/>
      <c r="F37" s="87" t="s">
        <v>354</v>
      </c>
      <c r="G37" s="101">
        <v>42723</v>
      </c>
      <c r="H37" s="87" t="s">
        <v>314</v>
      </c>
      <c r="I37" s="90">
        <v>7.200000000219573</v>
      </c>
      <c r="J37" s="88" t="s">
        <v>126</v>
      </c>
      <c r="K37" s="88" t="s">
        <v>130</v>
      </c>
      <c r="L37" s="89">
        <v>3.15E-2</v>
      </c>
      <c r="M37" s="89">
        <v>2.830000000098808E-2</v>
      </c>
      <c r="N37" s="90">
        <v>12078.158681000001</v>
      </c>
      <c r="O37" s="102">
        <v>113.12</v>
      </c>
      <c r="P37" s="90">
        <v>13.662813855</v>
      </c>
      <c r="Q37" s="91">
        <f t="shared" si="0"/>
        <v>1.6295035695235158E-4</v>
      </c>
      <c r="R37" s="91">
        <f>P37/'סכום נכסי הקרן'!$C$42</f>
        <v>1.6819763440592441E-5</v>
      </c>
    </row>
    <row r="38" spans="2:18">
      <c r="B38" s="86" t="s">
        <v>3098</v>
      </c>
      <c r="C38" s="88" t="s">
        <v>2779</v>
      </c>
      <c r="D38" s="87" t="s">
        <v>2784</v>
      </c>
      <c r="E38" s="87"/>
      <c r="F38" s="87" t="s">
        <v>354</v>
      </c>
      <c r="G38" s="101">
        <v>42918</v>
      </c>
      <c r="H38" s="87" t="s">
        <v>314</v>
      </c>
      <c r="I38" s="90">
        <v>7.1400000000461104</v>
      </c>
      <c r="J38" s="88" t="s">
        <v>126</v>
      </c>
      <c r="K38" s="88" t="s">
        <v>130</v>
      </c>
      <c r="L38" s="89">
        <v>3.1899999999999998E-2</v>
      </c>
      <c r="M38" s="89">
        <v>3.1800000000183834E-2</v>
      </c>
      <c r="N38" s="90">
        <v>60390.79417400001</v>
      </c>
      <c r="O38" s="102">
        <v>109.89</v>
      </c>
      <c r="P38" s="90">
        <v>66.363443270999994</v>
      </c>
      <c r="Q38" s="91">
        <f t="shared" si="0"/>
        <v>7.9148752843757333E-4</v>
      </c>
      <c r="R38" s="91">
        <f>P38/'סכום נכסי הקרן'!$C$42</f>
        <v>8.1697476725331276E-5</v>
      </c>
    </row>
    <row r="39" spans="2:18">
      <c r="B39" s="86" t="s">
        <v>3098</v>
      </c>
      <c r="C39" s="88" t="s">
        <v>2779</v>
      </c>
      <c r="D39" s="87" t="s">
        <v>2785</v>
      </c>
      <c r="E39" s="87"/>
      <c r="F39" s="87" t="s">
        <v>354</v>
      </c>
      <c r="G39" s="101">
        <v>43915</v>
      </c>
      <c r="H39" s="87" t="s">
        <v>314</v>
      </c>
      <c r="I39" s="90">
        <v>7.1500000000059325</v>
      </c>
      <c r="J39" s="88" t="s">
        <v>126</v>
      </c>
      <c r="K39" s="88" t="s">
        <v>130</v>
      </c>
      <c r="L39" s="89">
        <v>2.6600000000000002E-2</v>
      </c>
      <c r="M39" s="89">
        <v>3.9900000000011863E-2</v>
      </c>
      <c r="N39" s="90">
        <v>127138.514666</v>
      </c>
      <c r="O39" s="102">
        <v>99.43</v>
      </c>
      <c r="P39" s="90">
        <v>126.41381601500001</v>
      </c>
      <c r="Q39" s="91">
        <f t="shared" si="0"/>
        <v>1.5076818481146723E-3</v>
      </c>
      <c r="R39" s="91">
        <f>P39/'סכום נכסי הקרן'!$C$42</f>
        <v>1.5562317569135003E-4</v>
      </c>
    </row>
    <row r="40" spans="2:18">
      <c r="B40" s="86" t="s">
        <v>3098</v>
      </c>
      <c r="C40" s="88" t="s">
        <v>2779</v>
      </c>
      <c r="D40" s="87" t="s">
        <v>2786</v>
      </c>
      <c r="E40" s="87"/>
      <c r="F40" s="87" t="s">
        <v>354</v>
      </c>
      <c r="G40" s="101">
        <v>44168</v>
      </c>
      <c r="H40" s="87" t="s">
        <v>314</v>
      </c>
      <c r="I40" s="90">
        <v>7.2599999999810851</v>
      </c>
      <c r="J40" s="88" t="s">
        <v>126</v>
      </c>
      <c r="K40" s="88" t="s">
        <v>130</v>
      </c>
      <c r="L40" s="89">
        <v>1.89E-2</v>
      </c>
      <c r="M40" s="89">
        <v>4.3599999999836415E-2</v>
      </c>
      <c r="N40" s="90">
        <v>128765.02001799998</v>
      </c>
      <c r="O40" s="102">
        <v>91.15</v>
      </c>
      <c r="P40" s="90">
        <v>117.369315297</v>
      </c>
      <c r="Q40" s="91">
        <f t="shared" si="0"/>
        <v>1.399812075746036E-3</v>
      </c>
      <c r="R40" s="91">
        <f>P40/'סכום נכסי הקרן'!$C$42</f>
        <v>1.4448883951949647E-4</v>
      </c>
    </row>
    <row r="41" spans="2:18">
      <c r="B41" s="86" t="s">
        <v>3098</v>
      </c>
      <c r="C41" s="88" t="s">
        <v>2779</v>
      </c>
      <c r="D41" s="87" t="s">
        <v>2787</v>
      </c>
      <c r="E41" s="87"/>
      <c r="F41" s="87" t="s">
        <v>354</v>
      </c>
      <c r="G41" s="101">
        <v>44277</v>
      </c>
      <c r="H41" s="87" t="s">
        <v>314</v>
      </c>
      <c r="I41" s="90">
        <v>7.0999999999993868</v>
      </c>
      <c r="J41" s="88" t="s">
        <v>126</v>
      </c>
      <c r="K41" s="88" t="s">
        <v>130</v>
      </c>
      <c r="L41" s="89">
        <v>1.9E-2</v>
      </c>
      <c r="M41" s="89">
        <v>5.709999999999938E-2</v>
      </c>
      <c r="N41" s="90">
        <v>195809.11494999996</v>
      </c>
      <c r="O41" s="102">
        <v>83.31</v>
      </c>
      <c r="P41" s="90">
        <v>163.128577931</v>
      </c>
      <c r="Q41" s="91">
        <f t="shared" si="0"/>
        <v>1.9455626260514512E-3</v>
      </c>
      <c r="R41" s="91">
        <f>P41/'סכום נכסי הקרן'!$C$42</f>
        <v>2.0082130374597486E-4</v>
      </c>
    </row>
    <row r="42" spans="2:18">
      <c r="B42" s="86" t="s">
        <v>3099</v>
      </c>
      <c r="C42" s="88" t="s">
        <v>2779</v>
      </c>
      <c r="D42" s="87" t="s">
        <v>2788</v>
      </c>
      <c r="E42" s="87"/>
      <c r="F42" s="87" t="s">
        <v>345</v>
      </c>
      <c r="G42" s="101">
        <v>42186</v>
      </c>
      <c r="H42" s="87" t="s">
        <v>128</v>
      </c>
      <c r="I42" s="90">
        <v>2.15</v>
      </c>
      <c r="J42" s="88" t="s">
        <v>126</v>
      </c>
      <c r="K42" s="88" t="s">
        <v>129</v>
      </c>
      <c r="L42" s="89">
        <v>9.8519999999999996E-2</v>
      </c>
      <c r="M42" s="89">
        <v>6.0299999999999999E-2</v>
      </c>
      <c r="N42" s="90">
        <v>73013.350000000006</v>
      </c>
      <c r="O42" s="102">
        <v>110.92</v>
      </c>
      <c r="P42" s="90">
        <v>292.76587999999998</v>
      </c>
      <c r="Q42" s="91">
        <f t="shared" si="0"/>
        <v>3.4916895711062388E-3</v>
      </c>
      <c r="R42" s="91">
        <f>P42/'סכום נכסי הקרן'!$C$42</f>
        <v>3.6041278885423807E-4</v>
      </c>
    </row>
    <row r="43" spans="2:18">
      <c r="B43" s="86" t="s">
        <v>3099</v>
      </c>
      <c r="C43" s="88" t="s">
        <v>2779</v>
      </c>
      <c r="D43" s="87" t="s">
        <v>2789</v>
      </c>
      <c r="E43" s="87"/>
      <c r="F43" s="87" t="s">
        <v>345</v>
      </c>
      <c r="G43" s="101">
        <v>38533</v>
      </c>
      <c r="H43" s="87" t="s">
        <v>128</v>
      </c>
      <c r="I43" s="90">
        <v>2.1599999999999993</v>
      </c>
      <c r="J43" s="88" t="s">
        <v>126</v>
      </c>
      <c r="K43" s="88" t="s">
        <v>130</v>
      </c>
      <c r="L43" s="89">
        <v>3.8450999999999999E-2</v>
      </c>
      <c r="M43" s="89">
        <v>1.9499999999999997E-2</v>
      </c>
      <c r="N43" s="90">
        <v>225483.7</v>
      </c>
      <c r="O43" s="102">
        <v>146.71</v>
      </c>
      <c r="P43" s="90">
        <v>330.80728000000005</v>
      </c>
      <c r="Q43" s="91">
        <f t="shared" si="0"/>
        <v>3.9453925765598839E-3</v>
      </c>
      <c r="R43" s="91">
        <f>P43/'סכום נכסי הקרן'!$C$42</f>
        <v>4.0724408991267986E-4</v>
      </c>
    </row>
    <row r="44" spans="2:18">
      <c r="B44" s="86" t="s">
        <v>3100</v>
      </c>
      <c r="C44" s="88" t="s">
        <v>2779</v>
      </c>
      <c r="D44" s="87" t="s">
        <v>2790</v>
      </c>
      <c r="E44" s="87"/>
      <c r="F44" s="87" t="s">
        <v>363</v>
      </c>
      <c r="G44" s="101">
        <v>42122</v>
      </c>
      <c r="H44" s="87" t="s">
        <v>128</v>
      </c>
      <c r="I44" s="90">
        <v>4.4000000000002881</v>
      </c>
      <c r="J44" s="88" t="s">
        <v>344</v>
      </c>
      <c r="K44" s="88" t="s">
        <v>130</v>
      </c>
      <c r="L44" s="89">
        <v>2.98E-2</v>
      </c>
      <c r="M44" s="89">
        <v>2.5900000000000648E-2</v>
      </c>
      <c r="N44" s="90">
        <v>1235746.8011779999</v>
      </c>
      <c r="O44" s="102">
        <v>112.46</v>
      </c>
      <c r="P44" s="90">
        <v>1389.7208408490001</v>
      </c>
      <c r="Q44" s="91">
        <f t="shared" si="0"/>
        <v>1.6574587744792688E-2</v>
      </c>
      <c r="R44" s="91">
        <f>P44/'סכום נכסי הקרן'!$C$42</f>
        <v>1.7108317539572743E-3</v>
      </c>
    </row>
    <row r="45" spans="2:18">
      <c r="B45" s="86" t="s">
        <v>3101</v>
      </c>
      <c r="C45" s="88" t="s">
        <v>2779</v>
      </c>
      <c r="D45" s="87" t="s">
        <v>2791</v>
      </c>
      <c r="E45" s="87"/>
      <c r="F45" s="87" t="s">
        <v>2792</v>
      </c>
      <c r="G45" s="101">
        <v>40742</v>
      </c>
      <c r="H45" s="87" t="s">
        <v>2777</v>
      </c>
      <c r="I45" s="90">
        <v>3.3099999999998082</v>
      </c>
      <c r="J45" s="88" t="s">
        <v>334</v>
      </c>
      <c r="K45" s="88" t="s">
        <v>130</v>
      </c>
      <c r="L45" s="89">
        <v>4.4999999999999998E-2</v>
      </c>
      <c r="M45" s="89">
        <v>1.6099999999992846E-2</v>
      </c>
      <c r="N45" s="90">
        <v>459736.16475</v>
      </c>
      <c r="O45" s="102">
        <v>124.67</v>
      </c>
      <c r="P45" s="90">
        <v>573.15307008100001</v>
      </c>
      <c r="Q45" s="91">
        <f t="shared" si="0"/>
        <v>6.8357439652781639E-3</v>
      </c>
      <c r="R45" s="91">
        <f>P45/'סכום נכסי הקרן'!$C$42</f>
        <v>7.0558664974300215E-4</v>
      </c>
    </row>
    <row r="46" spans="2:18">
      <c r="B46" s="86" t="s">
        <v>3102</v>
      </c>
      <c r="C46" s="88" t="s">
        <v>2779</v>
      </c>
      <c r="D46" s="87" t="s">
        <v>2793</v>
      </c>
      <c r="E46" s="87"/>
      <c r="F46" s="87" t="s">
        <v>428</v>
      </c>
      <c r="G46" s="101">
        <v>43431</v>
      </c>
      <c r="H46" s="87" t="s">
        <v>314</v>
      </c>
      <c r="I46" s="90">
        <v>7.9600000000137614</v>
      </c>
      <c r="J46" s="88" t="s">
        <v>344</v>
      </c>
      <c r="K46" s="88" t="s">
        <v>130</v>
      </c>
      <c r="L46" s="89">
        <v>3.6600000000000001E-2</v>
      </c>
      <c r="M46" s="89">
        <v>3.7199999999980339E-2</v>
      </c>
      <c r="N46" s="90">
        <v>37581.130005999999</v>
      </c>
      <c r="O46" s="102">
        <v>108.28</v>
      </c>
      <c r="P46" s="90">
        <v>40.692844939000004</v>
      </c>
      <c r="Q46" s="91">
        <f t="shared" si="0"/>
        <v>4.853256202264745E-4</v>
      </c>
      <c r="R46" s="91">
        <f>P46/'סכום נכסי הקרן'!$C$42</f>
        <v>5.0095392710646676E-5</v>
      </c>
    </row>
    <row r="47" spans="2:18">
      <c r="B47" s="86" t="s">
        <v>3102</v>
      </c>
      <c r="C47" s="88" t="s">
        <v>2779</v>
      </c>
      <c r="D47" s="87" t="s">
        <v>2794</v>
      </c>
      <c r="E47" s="87"/>
      <c r="F47" s="87" t="s">
        <v>428</v>
      </c>
      <c r="G47" s="101">
        <v>43276</v>
      </c>
      <c r="H47" s="87" t="s">
        <v>314</v>
      </c>
      <c r="I47" s="90">
        <v>8.0200000000893059</v>
      </c>
      <c r="J47" s="88" t="s">
        <v>344</v>
      </c>
      <c r="K47" s="88" t="s">
        <v>130</v>
      </c>
      <c r="L47" s="89">
        <v>3.2599999999999997E-2</v>
      </c>
      <c r="M47" s="89">
        <v>3.8100000000318948E-2</v>
      </c>
      <c r="N47" s="90">
        <v>37443.169647000002</v>
      </c>
      <c r="O47" s="102">
        <v>104.67</v>
      </c>
      <c r="P47" s="90">
        <v>39.191766674999997</v>
      </c>
      <c r="Q47" s="91">
        <f t="shared" si="0"/>
        <v>4.6742292159293472E-4</v>
      </c>
      <c r="R47" s="91">
        <f>P47/'סכום נכסי הקרן'!$C$42</f>
        <v>4.8247473125834674E-5</v>
      </c>
    </row>
    <row r="48" spans="2:18">
      <c r="B48" s="86" t="s">
        <v>3102</v>
      </c>
      <c r="C48" s="88" t="s">
        <v>2779</v>
      </c>
      <c r="D48" s="87" t="s">
        <v>2795</v>
      </c>
      <c r="E48" s="87"/>
      <c r="F48" s="87" t="s">
        <v>428</v>
      </c>
      <c r="G48" s="101">
        <v>43222</v>
      </c>
      <c r="H48" s="87" t="s">
        <v>314</v>
      </c>
      <c r="I48" s="90">
        <v>8.0299999999862948</v>
      </c>
      <c r="J48" s="88" t="s">
        <v>344</v>
      </c>
      <c r="K48" s="88" t="s">
        <v>130</v>
      </c>
      <c r="L48" s="89">
        <v>3.2199999999999999E-2</v>
      </c>
      <c r="M48" s="89">
        <v>3.8199999999972374E-2</v>
      </c>
      <c r="N48" s="90">
        <v>178928.503474</v>
      </c>
      <c r="O48" s="102">
        <v>105.21</v>
      </c>
      <c r="P48" s="90">
        <v>188.25067828600001</v>
      </c>
      <c r="Q48" s="91">
        <f t="shared" si="0"/>
        <v>2.2451828407220879E-3</v>
      </c>
      <c r="R48" s="91">
        <f>P48/'סכום נכסי הקרן'!$C$42</f>
        <v>2.3174815304556401E-4</v>
      </c>
    </row>
    <row r="49" spans="2:18">
      <c r="B49" s="86" t="s">
        <v>3102</v>
      </c>
      <c r="C49" s="88" t="s">
        <v>2779</v>
      </c>
      <c r="D49" s="87" t="s">
        <v>2796</v>
      </c>
      <c r="E49" s="87"/>
      <c r="F49" s="87" t="s">
        <v>428</v>
      </c>
      <c r="G49" s="101">
        <v>43922</v>
      </c>
      <c r="H49" s="87" t="s">
        <v>314</v>
      </c>
      <c r="I49" s="90">
        <v>8.2199999999767659</v>
      </c>
      <c r="J49" s="88" t="s">
        <v>344</v>
      </c>
      <c r="K49" s="88" t="s">
        <v>130</v>
      </c>
      <c r="L49" s="89">
        <v>2.7699999999999999E-2</v>
      </c>
      <c r="M49" s="89">
        <v>3.3699999999924041E-2</v>
      </c>
      <c r="N49" s="90">
        <v>43050.143766000001</v>
      </c>
      <c r="O49" s="102">
        <v>103.98</v>
      </c>
      <c r="P49" s="90">
        <v>44.763540081999999</v>
      </c>
      <c r="Q49" s="91">
        <f t="shared" si="0"/>
        <v>5.3387500643898634E-4</v>
      </c>
      <c r="R49" s="91">
        <f>P49/'סכום נכסי הקרן'!$C$42</f>
        <v>5.5106668577438364E-5</v>
      </c>
    </row>
    <row r="50" spans="2:18">
      <c r="B50" s="86" t="s">
        <v>3102</v>
      </c>
      <c r="C50" s="88" t="s">
        <v>2779</v>
      </c>
      <c r="D50" s="87" t="s">
        <v>2797</v>
      </c>
      <c r="E50" s="87"/>
      <c r="F50" s="87" t="s">
        <v>428</v>
      </c>
      <c r="G50" s="101">
        <v>43978</v>
      </c>
      <c r="H50" s="87" t="s">
        <v>314</v>
      </c>
      <c r="I50" s="90">
        <v>8.2100000001445235</v>
      </c>
      <c r="J50" s="88" t="s">
        <v>344</v>
      </c>
      <c r="K50" s="88" t="s">
        <v>130</v>
      </c>
      <c r="L50" s="89">
        <v>2.3E-2</v>
      </c>
      <c r="M50" s="89">
        <v>3.9800000000722618E-2</v>
      </c>
      <c r="N50" s="90">
        <v>18059.292841999999</v>
      </c>
      <c r="O50" s="102">
        <v>95.02</v>
      </c>
      <c r="P50" s="90">
        <v>17.159940712000001</v>
      </c>
      <c r="Q50" s="91">
        <f t="shared" si="0"/>
        <v>2.0465904710238698E-4</v>
      </c>
      <c r="R50" s="91">
        <f>P50/'סכום נכסי הקרן'!$C$42</f>
        <v>2.1124941501329667E-5</v>
      </c>
    </row>
    <row r="51" spans="2:18">
      <c r="B51" s="86" t="s">
        <v>3102</v>
      </c>
      <c r="C51" s="88" t="s">
        <v>2779</v>
      </c>
      <c r="D51" s="87" t="s">
        <v>2798</v>
      </c>
      <c r="E51" s="87"/>
      <c r="F51" s="87" t="s">
        <v>428</v>
      </c>
      <c r="G51" s="101">
        <v>44010</v>
      </c>
      <c r="H51" s="87" t="s">
        <v>314</v>
      </c>
      <c r="I51" s="90">
        <v>8.3199999999537138</v>
      </c>
      <c r="J51" s="88" t="s">
        <v>344</v>
      </c>
      <c r="K51" s="88" t="s">
        <v>130</v>
      </c>
      <c r="L51" s="89">
        <v>2.2000000000000002E-2</v>
      </c>
      <c r="M51" s="89">
        <v>3.5599999999913215E-2</v>
      </c>
      <c r="N51" s="90">
        <v>28316.871417000002</v>
      </c>
      <c r="O51" s="102">
        <v>97.66</v>
      </c>
      <c r="P51" s="90">
        <v>27.654255204000002</v>
      </c>
      <c r="Q51" s="91">
        <f t="shared" si="0"/>
        <v>3.2982010913470261E-4</v>
      </c>
      <c r="R51" s="91">
        <f>P51/'סכום נכסי הקרן'!$C$42</f>
        <v>3.4044087520582891E-5</v>
      </c>
    </row>
    <row r="52" spans="2:18">
      <c r="B52" s="86" t="s">
        <v>3102</v>
      </c>
      <c r="C52" s="88" t="s">
        <v>2779</v>
      </c>
      <c r="D52" s="87" t="s">
        <v>2799</v>
      </c>
      <c r="E52" s="87"/>
      <c r="F52" s="87" t="s">
        <v>428</v>
      </c>
      <c r="G52" s="101">
        <v>44133</v>
      </c>
      <c r="H52" s="87" t="s">
        <v>314</v>
      </c>
      <c r="I52" s="90">
        <v>8.1800000000260713</v>
      </c>
      <c r="J52" s="88" t="s">
        <v>344</v>
      </c>
      <c r="K52" s="88" t="s">
        <v>130</v>
      </c>
      <c r="L52" s="89">
        <v>2.3799999999999998E-2</v>
      </c>
      <c r="M52" s="89">
        <v>0.04</v>
      </c>
      <c r="N52" s="90">
        <v>36822.881589999997</v>
      </c>
      <c r="O52" s="102">
        <v>95.83</v>
      </c>
      <c r="P52" s="90">
        <v>35.287368356000002</v>
      </c>
      <c r="Q52" s="91">
        <f t="shared" si="0"/>
        <v>4.2085688428046845E-4</v>
      </c>
      <c r="R52" s="91">
        <f>P52/'סכום נכסי הקרן'!$C$42</f>
        <v>4.3440918868389828E-5</v>
      </c>
    </row>
    <row r="53" spans="2:18">
      <c r="B53" s="86" t="s">
        <v>3102</v>
      </c>
      <c r="C53" s="88" t="s">
        <v>2779</v>
      </c>
      <c r="D53" s="87" t="s">
        <v>2800</v>
      </c>
      <c r="E53" s="87"/>
      <c r="F53" s="87" t="s">
        <v>428</v>
      </c>
      <c r="G53" s="101">
        <v>44251</v>
      </c>
      <c r="H53" s="87" t="s">
        <v>314</v>
      </c>
      <c r="I53" s="90">
        <v>8.0399999999645821</v>
      </c>
      <c r="J53" s="88" t="s">
        <v>344</v>
      </c>
      <c r="K53" s="88" t="s">
        <v>130</v>
      </c>
      <c r="L53" s="89">
        <v>2.3599999999999999E-2</v>
      </c>
      <c r="M53" s="89">
        <v>4.6699999999777628E-2</v>
      </c>
      <c r="N53" s="90">
        <v>109331.570162</v>
      </c>
      <c r="O53" s="102">
        <v>90.9</v>
      </c>
      <c r="P53" s="90">
        <v>99.382397862999994</v>
      </c>
      <c r="Q53" s="91">
        <f t="shared" si="0"/>
        <v>1.1852900418920676E-3</v>
      </c>
      <c r="R53" s="91">
        <f>P53/'סכום נכסי הקרן'!$C$42</f>
        <v>1.2234583885535193E-4</v>
      </c>
    </row>
    <row r="54" spans="2:18">
      <c r="B54" s="86" t="s">
        <v>3102</v>
      </c>
      <c r="C54" s="88" t="s">
        <v>2779</v>
      </c>
      <c r="D54" s="87" t="s">
        <v>2801</v>
      </c>
      <c r="E54" s="87"/>
      <c r="F54" s="87" t="s">
        <v>428</v>
      </c>
      <c r="G54" s="101">
        <v>44294</v>
      </c>
      <c r="H54" s="87" t="s">
        <v>314</v>
      </c>
      <c r="I54" s="90">
        <v>7.9800000000466333</v>
      </c>
      <c r="J54" s="88" t="s">
        <v>344</v>
      </c>
      <c r="K54" s="88" t="s">
        <v>130</v>
      </c>
      <c r="L54" s="89">
        <v>2.3199999999999998E-2</v>
      </c>
      <c r="M54" s="89">
        <v>5.0400000000370745E-2</v>
      </c>
      <c r="N54" s="90">
        <v>78662.741070000004</v>
      </c>
      <c r="O54" s="102">
        <v>87.78</v>
      </c>
      <c r="P54" s="90">
        <v>69.050153610999999</v>
      </c>
      <c r="Q54" s="91">
        <f t="shared" si="0"/>
        <v>8.2353073809971475E-4</v>
      </c>
      <c r="R54" s="91">
        <f>P54/'סכום נכסי הקרן'!$C$42</f>
        <v>8.5004982253239521E-5</v>
      </c>
    </row>
    <row r="55" spans="2:18">
      <c r="B55" s="86" t="s">
        <v>3102</v>
      </c>
      <c r="C55" s="88" t="s">
        <v>2779</v>
      </c>
      <c r="D55" s="87" t="s">
        <v>2802</v>
      </c>
      <c r="E55" s="87"/>
      <c r="F55" s="87" t="s">
        <v>428</v>
      </c>
      <c r="G55" s="101">
        <v>44602</v>
      </c>
      <c r="H55" s="87" t="s">
        <v>314</v>
      </c>
      <c r="I55" s="90">
        <v>7.7499999999941442</v>
      </c>
      <c r="J55" s="88" t="s">
        <v>344</v>
      </c>
      <c r="K55" s="88" t="s">
        <v>130</v>
      </c>
      <c r="L55" s="89">
        <v>2.0899999999999998E-2</v>
      </c>
      <c r="M55" s="89">
        <v>6.3799999999925056E-2</v>
      </c>
      <c r="N55" s="90">
        <v>112698.679711</v>
      </c>
      <c r="O55" s="102">
        <v>75.77</v>
      </c>
      <c r="P55" s="90">
        <v>85.391784577999999</v>
      </c>
      <c r="Q55" s="91">
        <f t="shared" si="0"/>
        <v>1.0184301656639535E-3</v>
      </c>
      <c r="R55" s="91">
        <f>P55/'סכום נכסי הקרן'!$C$42</f>
        <v>1.0512253417303034E-4</v>
      </c>
    </row>
    <row r="56" spans="2:18">
      <c r="B56" s="86" t="s">
        <v>3102</v>
      </c>
      <c r="C56" s="88" t="s">
        <v>2779</v>
      </c>
      <c r="D56" s="87" t="s">
        <v>2803</v>
      </c>
      <c r="E56" s="87"/>
      <c r="F56" s="87" t="s">
        <v>428</v>
      </c>
      <c r="G56" s="101">
        <v>43500</v>
      </c>
      <c r="H56" s="87" t="s">
        <v>314</v>
      </c>
      <c r="I56" s="90">
        <v>8.0499999999577039</v>
      </c>
      <c r="J56" s="88" t="s">
        <v>344</v>
      </c>
      <c r="K56" s="88" t="s">
        <v>130</v>
      </c>
      <c r="L56" s="89">
        <v>3.4500000000000003E-2</v>
      </c>
      <c r="M56" s="89">
        <v>3.4999999999804784E-2</v>
      </c>
      <c r="N56" s="90">
        <v>70539.987055000005</v>
      </c>
      <c r="O56" s="102">
        <v>108.93</v>
      </c>
      <c r="P56" s="90">
        <v>76.83920842500001</v>
      </c>
      <c r="Q56" s="91">
        <f t="shared" si="0"/>
        <v>9.1642736069391412E-4</v>
      </c>
      <c r="R56" s="91">
        <f>P56/'סכום נכסי הקרן'!$C$42</f>
        <v>9.4593787369642678E-5</v>
      </c>
    </row>
    <row r="57" spans="2:18">
      <c r="B57" s="86" t="s">
        <v>3102</v>
      </c>
      <c r="C57" s="88" t="s">
        <v>2779</v>
      </c>
      <c r="D57" s="87" t="s">
        <v>2804</v>
      </c>
      <c r="E57" s="87"/>
      <c r="F57" s="87" t="s">
        <v>428</v>
      </c>
      <c r="G57" s="101">
        <v>43556</v>
      </c>
      <c r="H57" s="87" t="s">
        <v>314</v>
      </c>
      <c r="I57" s="90">
        <v>8.1400000000276354</v>
      </c>
      <c r="J57" s="88" t="s">
        <v>344</v>
      </c>
      <c r="K57" s="88" t="s">
        <v>130</v>
      </c>
      <c r="L57" s="89">
        <v>3.0499999999999999E-2</v>
      </c>
      <c r="M57" s="89">
        <v>3.4500000000186007E-2</v>
      </c>
      <c r="N57" s="90">
        <v>71134.346692000006</v>
      </c>
      <c r="O57" s="102">
        <v>105.81</v>
      </c>
      <c r="P57" s="90">
        <v>75.267249428</v>
      </c>
      <c r="Q57" s="91">
        <f t="shared" si="0"/>
        <v>8.9767929880899932E-4</v>
      </c>
      <c r="R57" s="91">
        <f>P57/'סכום נכסי הקרן'!$C$42</f>
        <v>9.2658609246859769E-5</v>
      </c>
    </row>
    <row r="58" spans="2:18">
      <c r="B58" s="86" t="s">
        <v>3102</v>
      </c>
      <c r="C58" s="88" t="s">
        <v>2779</v>
      </c>
      <c r="D58" s="87" t="s">
        <v>2805</v>
      </c>
      <c r="E58" s="87"/>
      <c r="F58" s="87" t="s">
        <v>428</v>
      </c>
      <c r="G58" s="101">
        <v>43647</v>
      </c>
      <c r="H58" s="87" t="s">
        <v>314</v>
      </c>
      <c r="I58" s="90">
        <v>8.1099999999398111</v>
      </c>
      <c r="J58" s="88" t="s">
        <v>344</v>
      </c>
      <c r="K58" s="88" t="s">
        <v>130</v>
      </c>
      <c r="L58" s="89">
        <v>2.8999999999999998E-2</v>
      </c>
      <c r="M58" s="89">
        <v>3.8099999999761061E-2</v>
      </c>
      <c r="N58" s="90">
        <v>66034.261610000001</v>
      </c>
      <c r="O58" s="102">
        <v>100.14</v>
      </c>
      <c r="P58" s="90">
        <v>66.126703118000009</v>
      </c>
      <c r="Q58" s="91">
        <f t="shared" si="0"/>
        <v>7.8866403301081067E-4</v>
      </c>
      <c r="R58" s="91">
        <f>P58/'סכום נכסי הקרן'!$C$42</f>
        <v>8.1406035049216201E-5</v>
      </c>
    </row>
    <row r="59" spans="2:18">
      <c r="B59" s="86" t="s">
        <v>3102</v>
      </c>
      <c r="C59" s="88" t="s">
        <v>2779</v>
      </c>
      <c r="D59" s="87" t="s">
        <v>2806</v>
      </c>
      <c r="E59" s="87"/>
      <c r="F59" s="87" t="s">
        <v>428</v>
      </c>
      <c r="G59" s="101">
        <v>43703</v>
      </c>
      <c r="H59" s="87" t="s">
        <v>314</v>
      </c>
      <c r="I59" s="90">
        <v>8.259999999367901</v>
      </c>
      <c r="J59" s="88" t="s">
        <v>344</v>
      </c>
      <c r="K59" s="88" t="s">
        <v>130</v>
      </c>
      <c r="L59" s="89">
        <v>2.3799999999999998E-2</v>
      </c>
      <c r="M59" s="89">
        <v>3.6499999996185604E-2</v>
      </c>
      <c r="N59" s="90">
        <v>4689.1685729999999</v>
      </c>
      <c r="O59" s="102">
        <v>97.84</v>
      </c>
      <c r="P59" s="90">
        <v>4.5878827150000001</v>
      </c>
      <c r="Q59" s="91">
        <f t="shared" si="0"/>
        <v>5.4717654357208831E-5</v>
      </c>
      <c r="R59" s="91">
        <f>P59/'סכום נכסי הקרן'!$C$42</f>
        <v>5.6479655492959214E-6</v>
      </c>
    </row>
    <row r="60" spans="2:18">
      <c r="B60" s="86" t="s">
        <v>3102</v>
      </c>
      <c r="C60" s="88" t="s">
        <v>2779</v>
      </c>
      <c r="D60" s="87" t="s">
        <v>2807</v>
      </c>
      <c r="E60" s="87"/>
      <c r="F60" s="87" t="s">
        <v>428</v>
      </c>
      <c r="G60" s="101">
        <v>43740</v>
      </c>
      <c r="H60" s="87" t="s">
        <v>314</v>
      </c>
      <c r="I60" s="90">
        <v>8.1399999999458572</v>
      </c>
      <c r="J60" s="88" t="s">
        <v>344</v>
      </c>
      <c r="K60" s="88" t="s">
        <v>130</v>
      </c>
      <c r="L60" s="89">
        <v>2.4300000000000002E-2</v>
      </c>
      <c r="M60" s="89">
        <v>4.1399999999764459E-2</v>
      </c>
      <c r="N60" s="90">
        <v>69296.773644999994</v>
      </c>
      <c r="O60" s="102">
        <v>94.35</v>
      </c>
      <c r="P60" s="90">
        <v>65.381504260999989</v>
      </c>
      <c r="Q60" s="91">
        <f t="shared" si="0"/>
        <v>7.7977637479945334E-4</v>
      </c>
      <c r="R60" s="91">
        <f>P60/'סכום נכסי הקרן'!$C$42</f>
        <v>8.0488649463497108E-5</v>
      </c>
    </row>
    <row r="61" spans="2:18">
      <c r="B61" s="86" t="s">
        <v>3102</v>
      </c>
      <c r="C61" s="88" t="s">
        <v>2779</v>
      </c>
      <c r="D61" s="87" t="s">
        <v>2808</v>
      </c>
      <c r="E61" s="87"/>
      <c r="F61" s="87" t="s">
        <v>428</v>
      </c>
      <c r="G61" s="101">
        <v>43831</v>
      </c>
      <c r="H61" s="87" t="s">
        <v>314</v>
      </c>
      <c r="I61" s="90">
        <v>8.1100000000515404</v>
      </c>
      <c r="J61" s="88" t="s">
        <v>344</v>
      </c>
      <c r="K61" s="88" t="s">
        <v>130</v>
      </c>
      <c r="L61" s="89">
        <v>2.3799999999999998E-2</v>
      </c>
      <c r="M61" s="89">
        <v>4.3200000000191779E-2</v>
      </c>
      <c r="N61" s="90">
        <v>71922.982770000002</v>
      </c>
      <c r="O61" s="102">
        <v>92.8</v>
      </c>
      <c r="P61" s="90">
        <v>66.744530096000005</v>
      </c>
      <c r="Q61" s="91">
        <f t="shared" si="0"/>
        <v>7.9603258297923835E-4</v>
      </c>
      <c r="R61" s="91">
        <f>P61/'סכום נכסי הקרן'!$C$42</f>
        <v>8.2166618024836059E-5</v>
      </c>
    </row>
    <row r="62" spans="2:18">
      <c r="B62" s="86" t="s">
        <v>3103</v>
      </c>
      <c r="C62" s="88" t="s">
        <v>2779</v>
      </c>
      <c r="D62" s="87">
        <v>7936</v>
      </c>
      <c r="E62" s="87"/>
      <c r="F62" s="87" t="s">
        <v>2809</v>
      </c>
      <c r="G62" s="101">
        <v>44087</v>
      </c>
      <c r="H62" s="87" t="s">
        <v>2777</v>
      </c>
      <c r="I62" s="90">
        <v>5.4700000000011082</v>
      </c>
      <c r="J62" s="88" t="s">
        <v>334</v>
      </c>
      <c r="K62" s="88" t="s">
        <v>130</v>
      </c>
      <c r="L62" s="89">
        <v>1.7947999999999999E-2</v>
      </c>
      <c r="M62" s="89">
        <v>3.1100000000001987E-2</v>
      </c>
      <c r="N62" s="90">
        <v>346392.93016799999</v>
      </c>
      <c r="O62" s="102">
        <v>101.66</v>
      </c>
      <c r="P62" s="90">
        <v>352.14302046299997</v>
      </c>
      <c r="Q62" s="91">
        <f t="shared" si="0"/>
        <v>4.1998545461940711E-3</v>
      </c>
      <c r="R62" s="91">
        <f>P62/'סכום נכסי הקרן'!$C$42</f>
        <v>4.3350969751196713E-4</v>
      </c>
    </row>
    <row r="63" spans="2:18">
      <c r="B63" s="86" t="s">
        <v>3103</v>
      </c>
      <c r="C63" s="88" t="s">
        <v>2779</v>
      </c>
      <c r="D63" s="87">
        <v>7937</v>
      </c>
      <c r="E63" s="87"/>
      <c r="F63" s="87" t="s">
        <v>2809</v>
      </c>
      <c r="G63" s="101">
        <v>44087</v>
      </c>
      <c r="H63" s="87" t="s">
        <v>2777</v>
      </c>
      <c r="I63" s="90">
        <v>6.9099999999860566</v>
      </c>
      <c r="J63" s="88" t="s">
        <v>334</v>
      </c>
      <c r="K63" s="88" t="s">
        <v>130</v>
      </c>
      <c r="L63" s="89">
        <v>7.0499999999999993E-2</v>
      </c>
      <c r="M63" s="89">
        <v>8.4099999999860564E-2</v>
      </c>
      <c r="N63" s="90">
        <v>67673.677632999999</v>
      </c>
      <c r="O63" s="102">
        <v>93.26</v>
      </c>
      <c r="P63" s="90">
        <v>63.112405367999997</v>
      </c>
      <c r="Q63" s="91">
        <f t="shared" si="0"/>
        <v>7.5271383274196774E-4</v>
      </c>
      <c r="R63" s="91">
        <f>P63/'סכום נכסי הקרן'!$C$42</f>
        <v>7.7695249289227506E-5</v>
      </c>
    </row>
    <row r="64" spans="2:18">
      <c r="B64" s="86" t="s">
        <v>3104</v>
      </c>
      <c r="C64" s="88" t="s">
        <v>2778</v>
      </c>
      <c r="D64" s="87">
        <v>8063</v>
      </c>
      <c r="E64" s="87"/>
      <c r="F64" s="87" t="s">
        <v>431</v>
      </c>
      <c r="G64" s="101">
        <v>44147</v>
      </c>
      <c r="H64" s="87" t="s">
        <v>128</v>
      </c>
      <c r="I64" s="90">
        <v>7.8600000000100669</v>
      </c>
      <c r="J64" s="88" t="s">
        <v>516</v>
      </c>
      <c r="K64" s="88" t="s">
        <v>130</v>
      </c>
      <c r="L64" s="89">
        <v>1.6250000000000001E-2</v>
      </c>
      <c r="M64" s="89">
        <v>3.2900000000054948E-2</v>
      </c>
      <c r="N64" s="90">
        <v>271752.56026300002</v>
      </c>
      <c r="O64" s="102">
        <v>95.77</v>
      </c>
      <c r="P64" s="90">
        <v>260.25744453300001</v>
      </c>
      <c r="Q64" s="91">
        <f t="shared" si="0"/>
        <v>3.1039757941691724E-3</v>
      </c>
      <c r="R64" s="91">
        <f>P64/'סכום נכסי הקרן'!$C$42</f>
        <v>3.2039290713868613E-4</v>
      </c>
    </row>
    <row r="65" spans="2:18">
      <c r="B65" s="86" t="s">
        <v>3104</v>
      </c>
      <c r="C65" s="88" t="s">
        <v>2778</v>
      </c>
      <c r="D65" s="87">
        <v>8145</v>
      </c>
      <c r="E65" s="87"/>
      <c r="F65" s="87" t="s">
        <v>431</v>
      </c>
      <c r="G65" s="101">
        <v>44185</v>
      </c>
      <c r="H65" s="87" t="s">
        <v>128</v>
      </c>
      <c r="I65" s="90">
        <v>7.8499999999786487</v>
      </c>
      <c r="J65" s="88" t="s">
        <v>516</v>
      </c>
      <c r="K65" s="88" t="s">
        <v>130</v>
      </c>
      <c r="L65" s="89">
        <v>1.4990000000000002E-2</v>
      </c>
      <c r="M65" s="89">
        <v>3.4499999999886961E-2</v>
      </c>
      <c r="N65" s="90">
        <v>127745.47991000001</v>
      </c>
      <c r="O65" s="102">
        <v>93.49</v>
      </c>
      <c r="P65" s="90">
        <v>119.429242763</v>
      </c>
      <c r="Q65" s="91">
        <f t="shared" si="0"/>
        <v>1.424379922416787E-3</v>
      </c>
      <c r="R65" s="91">
        <f>P65/'סכום נכסי הקרן'!$C$42</f>
        <v>1.4702473681346565E-4</v>
      </c>
    </row>
    <row r="66" spans="2:18">
      <c r="B66" s="86" t="s">
        <v>3105</v>
      </c>
      <c r="C66" s="88" t="s">
        <v>2778</v>
      </c>
      <c r="D66" s="87" t="s">
        <v>2810</v>
      </c>
      <c r="E66" s="87"/>
      <c r="F66" s="87" t="s">
        <v>428</v>
      </c>
      <c r="G66" s="101">
        <v>42901</v>
      </c>
      <c r="H66" s="87" t="s">
        <v>314</v>
      </c>
      <c r="I66" s="90">
        <v>0.65999999999924008</v>
      </c>
      <c r="J66" s="88" t="s">
        <v>153</v>
      </c>
      <c r="K66" s="88" t="s">
        <v>130</v>
      </c>
      <c r="L66" s="89">
        <v>0.04</v>
      </c>
      <c r="M66" s="89">
        <v>6.0599999999997142E-2</v>
      </c>
      <c r="N66" s="90">
        <v>421625.55059</v>
      </c>
      <c r="O66" s="102">
        <v>99.88</v>
      </c>
      <c r="P66" s="90">
        <v>421.11959050199999</v>
      </c>
      <c r="Q66" s="91">
        <f t="shared" si="0"/>
        <v>5.0225076854733324E-3</v>
      </c>
      <c r="R66" s="91">
        <f>P66/'סכום נכסי הקרן'!$C$42</f>
        <v>5.1842409386633622E-4</v>
      </c>
    </row>
    <row r="67" spans="2:18">
      <c r="B67" s="86" t="s">
        <v>3106</v>
      </c>
      <c r="C67" s="88" t="s">
        <v>2778</v>
      </c>
      <c r="D67" s="87">
        <v>4069</v>
      </c>
      <c r="E67" s="87"/>
      <c r="F67" s="87" t="s">
        <v>431</v>
      </c>
      <c r="G67" s="101">
        <v>42052</v>
      </c>
      <c r="H67" s="87" t="s">
        <v>128</v>
      </c>
      <c r="I67" s="90">
        <v>4.380000000008045</v>
      </c>
      <c r="J67" s="88" t="s">
        <v>558</v>
      </c>
      <c r="K67" s="88" t="s">
        <v>130</v>
      </c>
      <c r="L67" s="89">
        <v>2.9779E-2</v>
      </c>
      <c r="M67" s="89">
        <v>2.0100000000010634E-2</v>
      </c>
      <c r="N67" s="90">
        <v>188631.03857500001</v>
      </c>
      <c r="O67" s="102">
        <v>114.66</v>
      </c>
      <c r="P67" s="90">
        <v>216.28434937700001</v>
      </c>
      <c r="Q67" s="91">
        <f t="shared" si="0"/>
        <v>2.5795280758576416E-3</v>
      </c>
      <c r="R67" s="91">
        <f>P67/'סכום נכסי הקרן'!$C$42</f>
        <v>2.6625932483829388E-4</v>
      </c>
    </row>
    <row r="68" spans="2:18">
      <c r="B68" s="86" t="s">
        <v>3107</v>
      </c>
      <c r="C68" s="88" t="s">
        <v>2778</v>
      </c>
      <c r="D68" s="87">
        <v>8224</v>
      </c>
      <c r="E68" s="87"/>
      <c r="F68" s="87" t="s">
        <v>431</v>
      </c>
      <c r="G68" s="101">
        <v>44223</v>
      </c>
      <c r="H68" s="87" t="s">
        <v>128</v>
      </c>
      <c r="I68" s="90">
        <v>12.679999999998877</v>
      </c>
      <c r="J68" s="88" t="s">
        <v>334</v>
      </c>
      <c r="K68" s="88" t="s">
        <v>130</v>
      </c>
      <c r="L68" s="89">
        <v>2.1537000000000001E-2</v>
      </c>
      <c r="M68" s="89">
        <v>4.0199999999993186E-2</v>
      </c>
      <c r="N68" s="90">
        <v>574685.34262600006</v>
      </c>
      <c r="O68" s="102">
        <v>86.84</v>
      </c>
      <c r="P68" s="90">
        <v>499.05676176700001</v>
      </c>
      <c r="Q68" s="91">
        <f t="shared" si="0"/>
        <v>5.9520299648711961E-3</v>
      </c>
      <c r="R68" s="91">
        <f>P68/'סכום נכסי הקרן'!$C$42</f>
        <v>6.1436954096225147E-4</v>
      </c>
    </row>
    <row r="69" spans="2:18">
      <c r="B69" s="86" t="s">
        <v>3107</v>
      </c>
      <c r="C69" s="88" t="s">
        <v>2778</v>
      </c>
      <c r="D69" s="87">
        <v>2963</v>
      </c>
      <c r="E69" s="87"/>
      <c r="F69" s="87" t="s">
        <v>431</v>
      </c>
      <c r="G69" s="101">
        <v>41423</v>
      </c>
      <c r="H69" s="87" t="s">
        <v>128</v>
      </c>
      <c r="I69" s="90">
        <v>3.0300000000024925</v>
      </c>
      <c r="J69" s="88" t="s">
        <v>334</v>
      </c>
      <c r="K69" s="88" t="s">
        <v>130</v>
      </c>
      <c r="L69" s="89">
        <v>0.05</v>
      </c>
      <c r="M69" s="89">
        <v>2.2000000000027695E-2</v>
      </c>
      <c r="N69" s="90">
        <v>119181.76127900001</v>
      </c>
      <c r="O69" s="102">
        <v>121.19</v>
      </c>
      <c r="P69" s="90">
        <v>144.436375588</v>
      </c>
      <c r="Q69" s="91">
        <f t="shared" si="0"/>
        <v>1.7226289700459747E-3</v>
      </c>
      <c r="R69" s="91">
        <f>P69/'סכום נכסי הקרן'!$C$42</f>
        <v>1.778100540188265E-4</v>
      </c>
    </row>
    <row r="70" spans="2:18">
      <c r="B70" s="86" t="s">
        <v>3107</v>
      </c>
      <c r="C70" s="88" t="s">
        <v>2778</v>
      </c>
      <c r="D70" s="87">
        <v>2968</v>
      </c>
      <c r="E70" s="87"/>
      <c r="F70" s="87" t="s">
        <v>431</v>
      </c>
      <c r="G70" s="101">
        <v>41423</v>
      </c>
      <c r="H70" s="87" t="s">
        <v>128</v>
      </c>
      <c r="I70" s="90">
        <v>3.0300000000238945</v>
      </c>
      <c r="J70" s="88" t="s">
        <v>334</v>
      </c>
      <c r="K70" s="88" t="s">
        <v>130</v>
      </c>
      <c r="L70" s="89">
        <v>0.05</v>
      </c>
      <c r="M70" s="89">
        <v>2.2000000000086107E-2</v>
      </c>
      <c r="N70" s="90">
        <v>38331.223366999999</v>
      </c>
      <c r="O70" s="102">
        <v>121.19</v>
      </c>
      <c r="P70" s="90">
        <v>46.453609363000005</v>
      </c>
      <c r="Q70" s="91">
        <f t="shared" si="0"/>
        <v>5.5403171760667696E-4</v>
      </c>
      <c r="R70" s="91">
        <f>P70/'סכום נכסי הקרן'!$C$42</f>
        <v>5.7187247717746956E-5</v>
      </c>
    </row>
    <row r="71" spans="2:18">
      <c r="B71" s="86" t="s">
        <v>3107</v>
      </c>
      <c r="C71" s="88" t="s">
        <v>2778</v>
      </c>
      <c r="D71" s="87">
        <v>4605</v>
      </c>
      <c r="E71" s="87"/>
      <c r="F71" s="87" t="s">
        <v>431</v>
      </c>
      <c r="G71" s="101">
        <v>42352</v>
      </c>
      <c r="H71" s="87" t="s">
        <v>128</v>
      </c>
      <c r="I71" s="90">
        <v>5.2299999999896816</v>
      </c>
      <c r="J71" s="88" t="s">
        <v>334</v>
      </c>
      <c r="K71" s="88" t="s">
        <v>130</v>
      </c>
      <c r="L71" s="89">
        <v>0.05</v>
      </c>
      <c r="M71" s="89">
        <v>2.7199999999952117E-2</v>
      </c>
      <c r="N71" s="90">
        <v>141098.12820800001</v>
      </c>
      <c r="O71" s="102">
        <v>124.33</v>
      </c>
      <c r="P71" s="90">
        <v>175.42729934700003</v>
      </c>
      <c r="Q71" s="91">
        <f t="shared" si="0"/>
        <v>2.0922440539083735E-3</v>
      </c>
      <c r="R71" s="91">
        <f>P71/'סכום נכסי הקרן'!$C$42</f>
        <v>2.159617855701612E-4</v>
      </c>
    </row>
    <row r="72" spans="2:18">
      <c r="B72" s="86" t="s">
        <v>3107</v>
      </c>
      <c r="C72" s="88" t="s">
        <v>2778</v>
      </c>
      <c r="D72" s="87">
        <v>4606</v>
      </c>
      <c r="E72" s="87"/>
      <c r="F72" s="87" t="s">
        <v>431</v>
      </c>
      <c r="G72" s="101">
        <v>42352</v>
      </c>
      <c r="H72" s="87" t="s">
        <v>128</v>
      </c>
      <c r="I72" s="90">
        <v>7</v>
      </c>
      <c r="J72" s="88" t="s">
        <v>334</v>
      </c>
      <c r="K72" s="88" t="s">
        <v>130</v>
      </c>
      <c r="L72" s="89">
        <v>4.0999999999999995E-2</v>
      </c>
      <c r="M72" s="89">
        <v>2.7600000000006224E-2</v>
      </c>
      <c r="N72" s="90">
        <v>423838.197873</v>
      </c>
      <c r="O72" s="102">
        <v>121.24</v>
      </c>
      <c r="P72" s="90">
        <v>513.86141221799994</v>
      </c>
      <c r="Q72" s="91">
        <f t="shared" si="0"/>
        <v>6.1285985034714927E-3</v>
      </c>
      <c r="R72" s="91">
        <f>P72/'סכום נכסי הקרן'!$C$42</f>
        <v>6.3259497541881115E-4</v>
      </c>
    </row>
    <row r="73" spans="2:18">
      <c r="B73" s="86" t="s">
        <v>3107</v>
      </c>
      <c r="C73" s="88" t="s">
        <v>2778</v>
      </c>
      <c r="D73" s="87">
        <v>5150</v>
      </c>
      <c r="E73" s="87"/>
      <c r="F73" s="87" t="s">
        <v>431</v>
      </c>
      <c r="G73" s="101">
        <v>42631</v>
      </c>
      <c r="H73" s="87" t="s">
        <v>128</v>
      </c>
      <c r="I73" s="90">
        <v>6.9400000000094693</v>
      </c>
      <c r="J73" s="88" t="s">
        <v>334</v>
      </c>
      <c r="K73" s="88" t="s">
        <v>130</v>
      </c>
      <c r="L73" s="89">
        <v>4.0999999999999995E-2</v>
      </c>
      <c r="M73" s="89">
        <v>3.0700000000034016E-2</v>
      </c>
      <c r="N73" s="90">
        <v>125774.301779</v>
      </c>
      <c r="O73" s="102">
        <v>119.22</v>
      </c>
      <c r="P73" s="90">
        <v>149.94812130700001</v>
      </c>
      <c r="Q73" s="91">
        <f t="shared" si="0"/>
        <v>1.7883651311232892E-3</v>
      </c>
      <c r="R73" s="91">
        <f>P73/'סכום נכסי הקרן'!$C$42</f>
        <v>1.8459535169777801E-4</v>
      </c>
    </row>
    <row r="74" spans="2:18">
      <c r="B74" s="86" t="s">
        <v>3108</v>
      </c>
      <c r="C74" s="88" t="s">
        <v>2779</v>
      </c>
      <c r="D74" s="87" t="s">
        <v>2811</v>
      </c>
      <c r="E74" s="87"/>
      <c r="F74" s="87" t="s">
        <v>428</v>
      </c>
      <c r="G74" s="101">
        <v>42033</v>
      </c>
      <c r="H74" s="87" t="s">
        <v>314</v>
      </c>
      <c r="I74" s="90">
        <v>3.8800000000104382</v>
      </c>
      <c r="J74" s="88" t="s">
        <v>344</v>
      </c>
      <c r="K74" s="88" t="s">
        <v>130</v>
      </c>
      <c r="L74" s="89">
        <v>5.0999999999999997E-2</v>
      </c>
      <c r="M74" s="89">
        <v>2.7199999999953609E-2</v>
      </c>
      <c r="N74" s="90">
        <v>28444.736682999999</v>
      </c>
      <c r="O74" s="102">
        <v>121.25</v>
      </c>
      <c r="P74" s="90">
        <v>34.489242803000003</v>
      </c>
      <c r="Q74" s="91">
        <f t="shared" si="0"/>
        <v>4.1133799270115089E-4</v>
      </c>
      <c r="R74" s="91">
        <f>P74/'סכום נכסי הקרן'!$C$42</f>
        <v>4.2458377267529234E-5</v>
      </c>
    </row>
    <row r="75" spans="2:18">
      <c r="B75" s="86" t="s">
        <v>3108</v>
      </c>
      <c r="C75" s="88" t="s">
        <v>2779</v>
      </c>
      <c r="D75" s="87" t="s">
        <v>2812</v>
      </c>
      <c r="E75" s="87"/>
      <c r="F75" s="87" t="s">
        <v>428</v>
      </c>
      <c r="G75" s="101">
        <v>42054</v>
      </c>
      <c r="H75" s="87" t="s">
        <v>314</v>
      </c>
      <c r="I75" s="90">
        <v>3.8800000000129478</v>
      </c>
      <c r="J75" s="88" t="s">
        <v>344</v>
      </c>
      <c r="K75" s="88" t="s">
        <v>130</v>
      </c>
      <c r="L75" s="89">
        <v>5.0999999999999997E-2</v>
      </c>
      <c r="M75" s="89">
        <v>2.7200000000105935E-2</v>
      </c>
      <c r="N75" s="90">
        <v>55564.251683999995</v>
      </c>
      <c r="O75" s="102">
        <v>122.32</v>
      </c>
      <c r="P75" s="90">
        <v>67.966191248999991</v>
      </c>
      <c r="Q75" s="91">
        <f t="shared" ref="Q75:Q138" si="1">IFERROR(P75/$P$10,0)</f>
        <v>8.1060279692409985E-4</v>
      </c>
      <c r="R75" s="91">
        <f>P75/'סכום נכסי הקרן'!$C$42</f>
        <v>8.3670557975719709E-5</v>
      </c>
    </row>
    <row r="76" spans="2:18">
      <c r="B76" s="86" t="s">
        <v>3108</v>
      </c>
      <c r="C76" s="88" t="s">
        <v>2779</v>
      </c>
      <c r="D76" s="87" t="s">
        <v>2813</v>
      </c>
      <c r="E76" s="87"/>
      <c r="F76" s="87" t="s">
        <v>428</v>
      </c>
      <c r="G76" s="101">
        <v>42565</v>
      </c>
      <c r="H76" s="87" t="s">
        <v>314</v>
      </c>
      <c r="I76" s="90">
        <v>3.8800000000168082</v>
      </c>
      <c r="J76" s="88" t="s">
        <v>344</v>
      </c>
      <c r="K76" s="88" t="s">
        <v>130</v>
      </c>
      <c r="L76" s="89">
        <v>5.0999999999999997E-2</v>
      </c>
      <c r="M76" s="89">
        <v>2.7200000000072035E-2</v>
      </c>
      <c r="N76" s="90">
        <v>67821.110723999998</v>
      </c>
      <c r="O76" s="102">
        <v>122.81</v>
      </c>
      <c r="P76" s="90">
        <v>83.291102045000002</v>
      </c>
      <c r="Q76" s="91">
        <f t="shared" si="1"/>
        <v>9.9337625127788806E-4</v>
      </c>
      <c r="R76" s="91">
        <f>P76/'סכום נכסי הקרן'!$C$42</f>
        <v>1.0253646488716987E-4</v>
      </c>
    </row>
    <row r="77" spans="2:18">
      <c r="B77" s="86" t="s">
        <v>3108</v>
      </c>
      <c r="C77" s="88" t="s">
        <v>2779</v>
      </c>
      <c r="D77" s="87" t="s">
        <v>2814</v>
      </c>
      <c r="E77" s="87"/>
      <c r="F77" s="87" t="s">
        <v>428</v>
      </c>
      <c r="G77" s="101">
        <v>40570</v>
      </c>
      <c r="H77" s="87" t="s">
        <v>314</v>
      </c>
      <c r="I77" s="90">
        <v>3.9199999999989363</v>
      </c>
      <c r="J77" s="88" t="s">
        <v>344</v>
      </c>
      <c r="K77" s="88" t="s">
        <v>130</v>
      </c>
      <c r="L77" s="89">
        <v>5.0999999999999997E-2</v>
      </c>
      <c r="M77" s="89">
        <v>2.060000000000798E-2</v>
      </c>
      <c r="N77" s="90">
        <v>343883.11583399994</v>
      </c>
      <c r="O77" s="102">
        <v>131.16999999999999</v>
      </c>
      <c r="P77" s="90">
        <v>451.07146544399995</v>
      </c>
      <c r="Q77" s="91">
        <f t="shared" si="1"/>
        <v>5.3797304922090748E-3</v>
      </c>
      <c r="R77" s="91">
        <f>P77/'סכום נכסי הקרן'!$C$42</f>
        <v>5.5529669247400049E-4</v>
      </c>
    </row>
    <row r="78" spans="2:18">
      <c r="B78" s="86" t="s">
        <v>3108</v>
      </c>
      <c r="C78" s="88" t="s">
        <v>2779</v>
      </c>
      <c r="D78" s="87" t="s">
        <v>2815</v>
      </c>
      <c r="E78" s="87"/>
      <c r="F78" s="87" t="s">
        <v>428</v>
      </c>
      <c r="G78" s="101">
        <v>41207</v>
      </c>
      <c r="H78" s="87" t="s">
        <v>314</v>
      </c>
      <c r="I78" s="90">
        <v>3.9200000001950865</v>
      </c>
      <c r="J78" s="88" t="s">
        <v>344</v>
      </c>
      <c r="K78" s="88" t="s">
        <v>130</v>
      </c>
      <c r="L78" s="89">
        <v>5.0999999999999997E-2</v>
      </c>
      <c r="M78" s="89">
        <v>2.0400000000650283E-2</v>
      </c>
      <c r="N78" s="90">
        <v>4888.0659660000001</v>
      </c>
      <c r="O78" s="102">
        <v>125.84</v>
      </c>
      <c r="P78" s="90">
        <v>6.1511422900000001</v>
      </c>
      <c r="Q78" s="91">
        <f t="shared" si="1"/>
        <v>7.3361962071480293E-5</v>
      </c>
      <c r="R78" s="91">
        <f>P78/'סכום נכסי הקרן'!$C$42</f>
        <v>7.5724341490140334E-6</v>
      </c>
    </row>
    <row r="79" spans="2:18">
      <c r="B79" s="86" t="s">
        <v>3108</v>
      </c>
      <c r="C79" s="88" t="s">
        <v>2779</v>
      </c>
      <c r="D79" s="87" t="s">
        <v>2816</v>
      </c>
      <c r="E79" s="87"/>
      <c r="F79" s="87" t="s">
        <v>428</v>
      </c>
      <c r="G79" s="101">
        <v>41239</v>
      </c>
      <c r="H79" s="87" t="s">
        <v>314</v>
      </c>
      <c r="I79" s="90">
        <v>3.8800000000219073</v>
      </c>
      <c r="J79" s="88" t="s">
        <v>344</v>
      </c>
      <c r="K79" s="88" t="s">
        <v>130</v>
      </c>
      <c r="L79" s="89">
        <v>5.0999999999999997E-2</v>
      </c>
      <c r="M79" s="89">
        <v>2.7200000000196404E-2</v>
      </c>
      <c r="N79" s="90">
        <v>43106.736355000001</v>
      </c>
      <c r="O79" s="102">
        <v>122.84</v>
      </c>
      <c r="P79" s="90">
        <v>52.952316192999994</v>
      </c>
      <c r="Q79" s="91">
        <f t="shared" si="1"/>
        <v>6.3153892870650814E-4</v>
      </c>
      <c r="R79" s="91">
        <f>P79/'סכום נכסי הקרן'!$C$42</f>
        <v>6.5187555173473638E-5</v>
      </c>
    </row>
    <row r="80" spans="2:18">
      <c r="B80" s="86" t="s">
        <v>3108</v>
      </c>
      <c r="C80" s="88" t="s">
        <v>2779</v>
      </c>
      <c r="D80" s="87" t="s">
        <v>2817</v>
      </c>
      <c r="E80" s="87"/>
      <c r="F80" s="87" t="s">
        <v>428</v>
      </c>
      <c r="G80" s="101">
        <v>41269</v>
      </c>
      <c r="H80" s="87" t="s">
        <v>314</v>
      </c>
      <c r="I80" s="90">
        <v>3.9200000000403921</v>
      </c>
      <c r="J80" s="88" t="s">
        <v>344</v>
      </c>
      <c r="K80" s="88" t="s">
        <v>130</v>
      </c>
      <c r="L80" s="89">
        <v>5.0999999999999997E-2</v>
      </c>
      <c r="M80" s="89">
        <v>2.060000000020196E-2</v>
      </c>
      <c r="N80" s="90">
        <v>11736.03297</v>
      </c>
      <c r="O80" s="102">
        <v>126.57</v>
      </c>
      <c r="P80" s="90">
        <v>14.854296395</v>
      </c>
      <c r="Q80" s="91">
        <f t="shared" si="1"/>
        <v>1.7716064388562802E-4</v>
      </c>
      <c r="R80" s="91">
        <f>P80/'סכום נכסי הקרן'!$C$42</f>
        <v>1.8286551664385909E-5</v>
      </c>
    </row>
    <row r="81" spans="2:18">
      <c r="B81" s="86" t="s">
        <v>3108</v>
      </c>
      <c r="C81" s="88" t="s">
        <v>2779</v>
      </c>
      <c r="D81" s="87" t="s">
        <v>2818</v>
      </c>
      <c r="E81" s="87"/>
      <c r="F81" s="87" t="s">
        <v>428</v>
      </c>
      <c r="G81" s="101">
        <v>41298</v>
      </c>
      <c r="H81" s="87" t="s">
        <v>314</v>
      </c>
      <c r="I81" s="90">
        <v>3.8800000000218784</v>
      </c>
      <c r="J81" s="88" t="s">
        <v>344</v>
      </c>
      <c r="K81" s="88" t="s">
        <v>130</v>
      </c>
      <c r="L81" s="89">
        <v>5.0999999999999997E-2</v>
      </c>
      <c r="M81" s="89">
        <v>2.7200000000054694E-2</v>
      </c>
      <c r="N81" s="90">
        <v>23747.729498000001</v>
      </c>
      <c r="O81" s="102">
        <v>123.18</v>
      </c>
      <c r="P81" s="90">
        <v>29.252453196999998</v>
      </c>
      <c r="Q81" s="91">
        <f t="shared" si="1"/>
        <v>3.4888111195620971E-4</v>
      </c>
      <c r="R81" s="91">
        <f>P81/'סכום נכסי הקרן'!$C$42</f>
        <v>3.6011567459838021E-5</v>
      </c>
    </row>
    <row r="82" spans="2:18">
      <c r="B82" s="86" t="s">
        <v>3108</v>
      </c>
      <c r="C82" s="88" t="s">
        <v>2779</v>
      </c>
      <c r="D82" s="87" t="s">
        <v>2819</v>
      </c>
      <c r="E82" s="87"/>
      <c r="F82" s="87" t="s">
        <v>428</v>
      </c>
      <c r="G82" s="101">
        <v>41330</v>
      </c>
      <c r="H82" s="87" t="s">
        <v>314</v>
      </c>
      <c r="I82" s="90">
        <v>3.8799999999894341</v>
      </c>
      <c r="J82" s="88" t="s">
        <v>344</v>
      </c>
      <c r="K82" s="88" t="s">
        <v>130</v>
      </c>
      <c r="L82" s="89">
        <v>5.0999999999999997E-2</v>
      </c>
      <c r="M82" s="89">
        <v>2.7199999999973582E-2</v>
      </c>
      <c r="N82" s="90">
        <v>36813.029275000001</v>
      </c>
      <c r="O82" s="102">
        <v>123.41</v>
      </c>
      <c r="P82" s="90">
        <v>45.430958046000008</v>
      </c>
      <c r="Q82" s="91">
        <f t="shared" si="1"/>
        <v>5.4183500623290976E-4</v>
      </c>
      <c r="R82" s="91">
        <f>P82/'סכום נכסי הקרן'!$C$42</f>
        <v>5.5928301104209109E-5</v>
      </c>
    </row>
    <row r="83" spans="2:18">
      <c r="B83" s="86" t="s">
        <v>3108</v>
      </c>
      <c r="C83" s="88" t="s">
        <v>2779</v>
      </c>
      <c r="D83" s="87" t="s">
        <v>2820</v>
      </c>
      <c r="E83" s="87"/>
      <c r="F83" s="87" t="s">
        <v>428</v>
      </c>
      <c r="G83" s="101">
        <v>41389</v>
      </c>
      <c r="H83" s="87" t="s">
        <v>314</v>
      </c>
      <c r="I83" s="90">
        <v>3.9200000000098258</v>
      </c>
      <c r="J83" s="88" t="s">
        <v>344</v>
      </c>
      <c r="K83" s="88" t="s">
        <v>130</v>
      </c>
      <c r="L83" s="89">
        <v>5.0999999999999997E-2</v>
      </c>
      <c r="M83" s="89">
        <v>2.0600000000049124E-2</v>
      </c>
      <c r="N83" s="90">
        <v>16113.615572000002</v>
      </c>
      <c r="O83" s="102">
        <v>126.32</v>
      </c>
      <c r="P83" s="90">
        <v>20.354719265</v>
      </c>
      <c r="Q83" s="91">
        <f t="shared" si="1"/>
        <v>2.4276176233513193E-4</v>
      </c>
      <c r="R83" s="91">
        <f>P83/'סכום נכסי הקרן'!$C$42</f>
        <v>2.5057910220425064E-5</v>
      </c>
    </row>
    <row r="84" spans="2:18">
      <c r="B84" s="86" t="s">
        <v>3108</v>
      </c>
      <c r="C84" s="88" t="s">
        <v>2779</v>
      </c>
      <c r="D84" s="87" t="s">
        <v>2821</v>
      </c>
      <c r="E84" s="87"/>
      <c r="F84" s="87" t="s">
        <v>428</v>
      </c>
      <c r="G84" s="101">
        <v>41422</v>
      </c>
      <c r="H84" s="87" t="s">
        <v>314</v>
      </c>
      <c r="I84" s="90">
        <v>3.920000000129459</v>
      </c>
      <c r="J84" s="88" t="s">
        <v>344</v>
      </c>
      <c r="K84" s="88" t="s">
        <v>130</v>
      </c>
      <c r="L84" s="89">
        <v>5.0999999999999997E-2</v>
      </c>
      <c r="M84" s="89">
        <v>2.0900000001577785E-2</v>
      </c>
      <c r="N84" s="90">
        <v>5901.6858840000004</v>
      </c>
      <c r="O84" s="102">
        <v>125.65</v>
      </c>
      <c r="P84" s="90">
        <v>7.4154679870000004</v>
      </c>
      <c r="Q84" s="91">
        <f t="shared" si="1"/>
        <v>8.8441017221952491E-5</v>
      </c>
      <c r="R84" s="91">
        <f>P84/'סכום נכסי הקרן'!$C$42</f>
        <v>9.1288967753140957E-6</v>
      </c>
    </row>
    <row r="85" spans="2:18">
      <c r="B85" s="86" t="s">
        <v>3108</v>
      </c>
      <c r="C85" s="88" t="s">
        <v>2779</v>
      </c>
      <c r="D85" s="87" t="s">
        <v>2822</v>
      </c>
      <c r="E85" s="87"/>
      <c r="F85" s="87" t="s">
        <v>428</v>
      </c>
      <c r="G85" s="101">
        <v>41450</v>
      </c>
      <c r="H85" s="87" t="s">
        <v>314</v>
      </c>
      <c r="I85" s="90">
        <v>3.9200000000032786</v>
      </c>
      <c r="J85" s="88" t="s">
        <v>344</v>
      </c>
      <c r="K85" s="88" t="s">
        <v>130</v>
      </c>
      <c r="L85" s="89">
        <v>5.0999999999999997E-2</v>
      </c>
      <c r="M85" s="89">
        <v>2.0999999999754094E-2</v>
      </c>
      <c r="N85" s="90">
        <v>9722.5737649999992</v>
      </c>
      <c r="O85" s="102">
        <v>125.48</v>
      </c>
      <c r="P85" s="90">
        <v>12.199885763000001</v>
      </c>
      <c r="Q85" s="91">
        <f t="shared" si="1"/>
        <v>1.4550265859995223E-4</v>
      </c>
      <c r="R85" s="91">
        <f>P85/'סכום נכסי הקרן'!$C$42</f>
        <v>1.5018809061854971E-5</v>
      </c>
    </row>
    <row r="86" spans="2:18">
      <c r="B86" s="86" t="s">
        <v>3108</v>
      </c>
      <c r="C86" s="88" t="s">
        <v>2779</v>
      </c>
      <c r="D86" s="87" t="s">
        <v>2823</v>
      </c>
      <c r="E86" s="87"/>
      <c r="F86" s="87" t="s">
        <v>428</v>
      </c>
      <c r="G86" s="101">
        <v>41480</v>
      </c>
      <c r="H86" s="87" t="s">
        <v>314</v>
      </c>
      <c r="I86" s="90">
        <v>3.910000000137297</v>
      </c>
      <c r="J86" s="88" t="s">
        <v>344</v>
      </c>
      <c r="K86" s="88" t="s">
        <v>130</v>
      </c>
      <c r="L86" s="89">
        <v>5.0999999999999997E-2</v>
      </c>
      <c r="M86" s="89">
        <v>2.2700000000615478E-2</v>
      </c>
      <c r="N86" s="90">
        <v>8538.3345360000003</v>
      </c>
      <c r="O86" s="102">
        <v>123.69</v>
      </c>
      <c r="P86" s="90">
        <v>10.561066204999999</v>
      </c>
      <c r="Q86" s="91">
        <f t="shared" si="1"/>
        <v>1.2595718028262393E-4</v>
      </c>
      <c r="R86" s="91">
        <f>P86/'סכום נכסי הקרן'!$C$42</f>
        <v>1.3001321479874276E-5</v>
      </c>
    </row>
    <row r="87" spans="2:18">
      <c r="B87" s="86" t="s">
        <v>3108</v>
      </c>
      <c r="C87" s="88" t="s">
        <v>2779</v>
      </c>
      <c r="D87" s="87" t="s">
        <v>2824</v>
      </c>
      <c r="E87" s="87"/>
      <c r="F87" s="87" t="s">
        <v>428</v>
      </c>
      <c r="G87" s="101">
        <v>41512</v>
      </c>
      <c r="H87" s="87" t="s">
        <v>314</v>
      </c>
      <c r="I87" s="90">
        <v>3.8200000000193306</v>
      </c>
      <c r="J87" s="88" t="s">
        <v>344</v>
      </c>
      <c r="K87" s="88" t="s">
        <v>130</v>
      </c>
      <c r="L87" s="89">
        <v>5.0999999999999997E-2</v>
      </c>
      <c r="M87" s="89">
        <v>3.760000000025774E-2</v>
      </c>
      <c r="N87" s="90">
        <v>26619.804855999999</v>
      </c>
      <c r="O87" s="102">
        <v>116.6</v>
      </c>
      <c r="P87" s="90">
        <v>31.03869237</v>
      </c>
      <c r="Q87" s="91">
        <f t="shared" si="1"/>
        <v>3.7018479902474905E-4</v>
      </c>
      <c r="R87" s="91">
        <f>P87/'סכום נכסי הקרן'!$C$42</f>
        <v>3.8210537646874905E-5</v>
      </c>
    </row>
    <row r="88" spans="2:18">
      <c r="B88" s="86" t="s">
        <v>3108</v>
      </c>
      <c r="C88" s="88" t="s">
        <v>2779</v>
      </c>
      <c r="D88" s="87" t="s">
        <v>2825</v>
      </c>
      <c r="E88" s="87"/>
      <c r="F88" s="87" t="s">
        <v>428</v>
      </c>
      <c r="G88" s="101">
        <v>40871</v>
      </c>
      <c r="H88" s="87" t="s">
        <v>314</v>
      </c>
      <c r="I88" s="90">
        <v>3.8800000000713557</v>
      </c>
      <c r="J88" s="88" t="s">
        <v>344</v>
      </c>
      <c r="K88" s="88" t="s">
        <v>130</v>
      </c>
      <c r="L88" s="89">
        <v>5.1879999999999996E-2</v>
      </c>
      <c r="M88" s="89">
        <v>2.7200000000475705E-2</v>
      </c>
      <c r="N88" s="90">
        <v>13396.715104999999</v>
      </c>
      <c r="O88" s="102">
        <v>125.53</v>
      </c>
      <c r="P88" s="90">
        <v>16.816895810000002</v>
      </c>
      <c r="Q88" s="91">
        <f t="shared" si="1"/>
        <v>2.0056770180376624E-4</v>
      </c>
      <c r="R88" s="91">
        <f>P88/'סכום נכסי הקרן'!$C$42</f>
        <v>2.070263214672848E-5</v>
      </c>
    </row>
    <row r="89" spans="2:18">
      <c r="B89" s="86" t="s">
        <v>3108</v>
      </c>
      <c r="C89" s="88" t="s">
        <v>2779</v>
      </c>
      <c r="D89" s="87" t="s">
        <v>2826</v>
      </c>
      <c r="E89" s="87"/>
      <c r="F89" s="87" t="s">
        <v>428</v>
      </c>
      <c r="G89" s="101">
        <v>41547</v>
      </c>
      <c r="H89" s="87" t="s">
        <v>314</v>
      </c>
      <c r="I89" s="90">
        <v>3.8200000000485295</v>
      </c>
      <c r="J89" s="88" t="s">
        <v>344</v>
      </c>
      <c r="K89" s="88" t="s">
        <v>130</v>
      </c>
      <c r="L89" s="89">
        <v>5.0999999999999997E-2</v>
      </c>
      <c r="M89" s="89">
        <v>3.7700000000154409E-2</v>
      </c>
      <c r="N89" s="90">
        <v>19477.945206</v>
      </c>
      <c r="O89" s="102">
        <v>116.37</v>
      </c>
      <c r="P89" s="90">
        <v>22.666484645000004</v>
      </c>
      <c r="Q89" s="91">
        <f t="shared" si="1"/>
        <v>2.7033316877153244E-4</v>
      </c>
      <c r="R89" s="91">
        <f>P89/'סכום נכסי הקרן'!$C$42</f>
        <v>2.7903835462063464E-5</v>
      </c>
    </row>
    <row r="90" spans="2:18">
      <c r="B90" s="86" t="s">
        <v>3108</v>
      </c>
      <c r="C90" s="88" t="s">
        <v>2779</v>
      </c>
      <c r="D90" s="87" t="s">
        <v>2827</v>
      </c>
      <c r="E90" s="87"/>
      <c r="F90" s="87" t="s">
        <v>428</v>
      </c>
      <c r="G90" s="101">
        <v>41571</v>
      </c>
      <c r="H90" s="87" t="s">
        <v>314</v>
      </c>
      <c r="I90" s="90">
        <v>3.8999999999828097</v>
      </c>
      <c r="J90" s="88" t="s">
        <v>344</v>
      </c>
      <c r="K90" s="88" t="s">
        <v>130</v>
      </c>
      <c r="L90" s="89">
        <v>5.0999999999999997E-2</v>
      </c>
      <c r="M90" s="89">
        <v>2.3999999999828093E-2</v>
      </c>
      <c r="N90" s="90">
        <v>9497.3532250000007</v>
      </c>
      <c r="O90" s="102">
        <v>122.5</v>
      </c>
      <c r="P90" s="90">
        <v>11.634257617999999</v>
      </c>
      <c r="Q90" s="91">
        <f t="shared" si="1"/>
        <v>1.3875666109839684E-4</v>
      </c>
      <c r="R90" s="91">
        <f>P90/'סכום נכסי הקרן'!$C$42</f>
        <v>1.4322486057296175E-5</v>
      </c>
    </row>
    <row r="91" spans="2:18">
      <c r="B91" s="86" t="s">
        <v>3108</v>
      </c>
      <c r="C91" s="88" t="s">
        <v>2779</v>
      </c>
      <c r="D91" s="87" t="s">
        <v>2828</v>
      </c>
      <c r="E91" s="87"/>
      <c r="F91" s="87" t="s">
        <v>428</v>
      </c>
      <c r="G91" s="101">
        <v>41597</v>
      </c>
      <c r="H91" s="87" t="s">
        <v>314</v>
      </c>
      <c r="I91" s="90">
        <v>3.9000000000334243</v>
      </c>
      <c r="J91" s="88" t="s">
        <v>344</v>
      </c>
      <c r="K91" s="88" t="s">
        <v>130</v>
      </c>
      <c r="L91" s="89">
        <v>5.0999999999999997E-2</v>
      </c>
      <c r="M91" s="89">
        <v>2.4299999999899732E-2</v>
      </c>
      <c r="N91" s="90">
        <v>2452.7818619999998</v>
      </c>
      <c r="O91" s="102">
        <v>121.98</v>
      </c>
      <c r="P91" s="90">
        <v>2.9919033209999997</v>
      </c>
      <c r="Q91" s="91">
        <f t="shared" si="1"/>
        <v>3.5683111787800618E-5</v>
      </c>
      <c r="R91" s="91">
        <f>P91/'סכום נכסי הקרן'!$C$42</f>
        <v>3.6832168417435346E-6</v>
      </c>
    </row>
    <row r="92" spans="2:18">
      <c r="B92" s="86" t="s">
        <v>3108</v>
      </c>
      <c r="C92" s="88" t="s">
        <v>2779</v>
      </c>
      <c r="D92" s="87" t="s">
        <v>2829</v>
      </c>
      <c r="E92" s="87"/>
      <c r="F92" s="87" t="s">
        <v>428</v>
      </c>
      <c r="G92" s="101">
        <v>41630</v>
      </c>
      <c r="H92" s="87" t="s">
        <v>314</v>
      </c>
      <c r="I92" s="90">
        <v>3.8799999999585708</v>
      </c>
      <c r="J92" s="88" t="s">
        <v>344</v>
      </c>
      <c r="K92" s="88" t="s">
        <v>130</v>
      </c>
      <c r="L92" s="89">
        <v>5.0999999999999997E-2</v>
      </c>
      <c r="M92" s="89">
        <v>2.7199999999822446E-2</v>
      </c>
      <c r="N92" s="90">
        <v>27904.739178</v>
      </c>
      <c r="O92" s="102">
        <v>121.1</v>
      </c>
      <c r="P92" s="90">
        <v>33.792639680000001</v>
      </c>
      <c r="Q92" s="91">
        <f t="shared" si="1"/>
        <v>4.0302991438348923E-4</v>
      </c>
      <c r="R92" s="91">
        <f>P92/'סכום נכסי הקרן'!$C$42</f>
        <v>4.1600816016590421E-5</v>
      </c>
    </row>
    <row r="93" spans="2:18">
      <c r="B93" s="86" t="s">
        <v>3108</v>
      </c>
      <c r="C93" s="88" t="s">
        <v>2779</v>
      </c>
      <c r="D93" s="87" t="s">
        <v>2830</v>
      </c>
      <c r="E93" s="87"/>
      <c r="F93" s="87" t="s">
        <v>428</v>
      </c>
      <c r="G93" s="101">
        <v>41666</v>
      </c>
      <c r="H93" s="87" t="s">
        <v>314</v>
      </c>
      <c r="I93" s="90">
        <v>3.8800000003246171</v>
      </c>
      <c r="J93" s="88" t="s">
        <v>344</v>
      </c>
      <c r="K93" s="88" t="s">
        <v>130</v>
      </c>
      <c r="L93" s="89">
        <v>5.0999999999999997E-2</v>
      </c>
      <c r="M93" s="89">
        <v>2.7200000001959955E-2</v>
      </c>
      <c r="N93" s="90">
        <v>5397.3288060000004</v>
      </c>
      <c r="O93" s="102">
        <v>121</v>
      </c>
      <c r="P93" s="90">
        <v>6.5307678259999999</v>
      </c>
      <c r="Q93" s="91">
        <f t="shared" si="1"/>
        <v>7.7889588463520289E-5</v>
      </c>
      <c r="R93" s="91">
        <f>P93/'סכום נכסי הקרן'!$C$42</f>
        <v>8.0397765119630389E-6</v>
      </c>
    </row>
    <row r="94" spans="2:18">
      <c r="B94" s="86" t="s">
        <v>3108</v>
      </c>
      <c r="C94" s="88" t="s">
        <v>2779</v>
      </c>
      <c r="D94" s="87" t="s">
        <v>2831</v>
      </c>
      <c r="E94" s="87"/>
      <c r="F94" s="87" t="s">
        <v>428</v>
      </c>
      <c r="G94" s="101">
        <v>41696</v>
      </c>
      <c r="H94" s="87" t="s">
        <v>314</v>
      </c>
      <c r="I94" s="90">
        <v>3.8800000002277306</v>
      </c>
      <c r="J94" s="88" t="s">
        <v>344</v>
      </c>
      <c r="K94" s="88" t="s">
        <v>130</v>
      </c>
      <c r="L94" s="89">
        <v>5.0999999999999997E-2</v>
      </c>
      <c r="M94" s="89">
        <v>2.7200000000569328E-2</v>
      </c>
      <c r="N94" s="90">
        <v>5194.9269729999996</v>
      </c>
      <c r="O94" s="102">
        <v>121.72</v>
      </c>
      <c r="P94" s="90">
        <v>6.323264837</v>
      </c>
      <c r="Q94" s="91">
        <f t="shared" si="1"/>
        <v>7.5414791801202018E-5</v>
      </c>
      <c r="R94" s="91">
        <f>P94/'סכום נכסי הקרן'!$C$42</f>
        <v>7.7843275813667536E-6</v>
      </c>
    </row>
    <row r="95" spans="2:18">
      <c r="B95" s="86" t="s">
        <v>3108</v>
      </c>
      <c r="C95" s="88" t="s">
        <v>2779</v>
      </c>
      <c r="D95" s="87" t="s">
        <v>2832</v>
      </c>
      <c r="E95" s="87"/>
      <c r="F95" s="87" t="s">
        <v>428</v>
      </c>
      <c r="G95" s="101">
        <v>41725</v>
      </c>
      <c r="H95" s="87" t="s">
        <v>314</v>
      </c>
      <c r="I95" s="90">
        <v>3.8799999998858756</v>
      </c>
      <c r="J95" s="88" t="s">
        <v>344</v>
      </c>
      <c r="K95" s="88" t="s">
        <v>130</v>
      </c>
      <c r="L95" s="89">
        <v>5.0999999999999997E-2</v>
      </c>
      <c r="M95" s="89">
        <v>2.7199999998922156E-2</v>
      </c>
      <c r="N95" s="90">
        <v>10345.855708999999</v>
      </c>
      <c r="O95" s="102">
        <v>121.96</v>
      </c>
      <c r="P95" s="90">
        <v>12.617805588</v>
      </c>
      <c r="Q95" s="91">
        <f t="shared" si="1"/>
        <v>1.5048700409305081E-4</v>
      </c>
      <c r="R95" s="91">
        <f>P95/'סכום נכסי הקרן'!$C$42</f>
        <v>1.5533294047761541E-5</v>
      </c>
    </row>
    <row r="96" spans="2:18">
      <c r="B96" s="86" t="s">
        <v>3108</v>
      </c>
      <c r="C96" s="88" t="s">
        <v>2779</v>
      </c>
      <c r="D96" s="87" t="s">
        <v>2833</v>
      </c>
      <c r="E96" s="87"/>
      <c r="F96" s="87" t="s">
        <v>428</v>
      </c>
      <c r="G96" s="101">
        <v>41787</v>
      </c>
      <c r="H96" s="87" t="s">
        <v>314</v>
      </c>
      <c r="I96" s="90">
        <v>3.8799999997421795</v>
      </c>
      <c r="J96" s="88" t="s">
        <v>344</v>
      </c>
      <c r="K96" s="88" t="s">
        <v>130</v>
      </c>
      <c r="L96" s="89">
        <v>5.0999999999999997E-2</v>
      </c>
      <c r="M96" s="89">
        <v>2.7199999997775667E-2</v>
      </c>
      <c r="N96" s="90">
        <v>6513.4095200000002</v>
      </c>
      <c r="O96" s="102">
        <v>121.48</v>
      </c>
      <c r="P96" s="90">
        <v>7.9124895579999999</v>
      </c>
      <c r="Q96" s="91">
        <f t="shared" si="1"/>
        <v>9.4368774363855565E-5</v>
      </c>
      <c r="R96" s="91">
        <f>P96/'סכום נכסי הקרן'!$C$42</f>
        <v>9.7407608713789244E-6</v>
      </c>
    </row>
    <row r="97" spans="2:18">
      <c r="B97" s="86" t="s">
        <v>3108</v>
      </c>
      <c r="C97" s="88" t="s">
        <v>2779</v>
      </c>
      <c r="D97" s="87" t="s">
        <v>2834</v>
      </c>
      <c r="E97" s="87"/>
      <c r="F97" s="87" t="s">
        <v>428</v>
      </c>
      <c r="G97" s="101">
        <v>41815</v>
      </c>
      <c r="H97" s="87" t="s">
        <v>314</v>
      </c>
      <c r="I97" s="90">
        <v>3.8799999998380126</v>
      </c>
      <c r="J97" s="88" t="s">
        <v>344</v>
      </c>
      <c r="K97" s="88" t="s">
        <v>130</v>
      </c>
      <c r="L97" s="89">
        <v>5.0999999999999997E-2</v>
      </c>
      <c r="M97" s="89">
        <v>2.7200000000719947E-2</v>
      </c>
      <c r="N97" s="90">
        <v>3662.1896750000001</v>
      </c>
      <c r="O97" s="102">
        <v>121.37</v>
      </c>
      <c r="P97" s="90">
        <v>4.444799669</v>
      </c>
      <c r="Q97" s="91">
        <f t="shared" si="1"/>
        <v>5.3011165952479722E-5</v>
      </c>
      <c r="R97" s="91">
        <f>P97/'סכום נכסי הקרן'!$C$42</f>
        <v>5.4718215271625385E-6</v>
      </c>
    </row>
    <row r="98" spans="2:18">
      <c r="B98" s="86" t="s">
        <v>3108</v>
      </c>
      <c r="C98" s="88" t="s">
        <v>2779</v>
      </c>
      <c r="D98" s="87" t="s">
        <v>2835</v>
      </c>
      <c r="E98" s="87"/>
      <c r="F98" s="87" t="s">
        <v>428</v>
      </c>
      <c r="G98" s="101">
        <v>41836</v>
      </c>
      <c r="H98" s="87" t="s">
        <v>314</v>
      </c>
      <c r="I98" s="90">
        <v>3.8799999999119521</v>
      </c>
      <c r="J98" s="88" t="s">
        <v>344</v>
      </c>
      <c r="K98" s="88" t="s">
        <v>130</v>
      </c>
      <c r="L98" s="89">
        <v>5.0999999999999997E-2</v>
      </c>
      <c r="M98" s="89">
        <v>2.7199999999210606E-2</v>
      </c>
      <c r="N98" s="90">
        <v>10887.260528000003</v>
      </c>
      <c r="O98" s="102">
        <v>121.01</v>
      </c>
      <c r="P98" s="90">
        <v>13.174673832</v>
      </c>
      <c r="Q98" s="91">
        <f t="shared" si="1"/>
        <v>1.5712852611759494E-4</v>
      </c>
      <c r="R98" s="91">
        <f>P98/'סכום נכסי הקרן'!$C$42</f>
        <v>1.6218833075890101E-5</v>
      </c>
    </row>
    <row r="99" spans="2:18">
      <c r="B99" s="86" t="s">
        <v>3108</v>
      </c>
      <c r="C99" s="88" t="s">
        <v>2779</v>
      </c>
      <c r="D99" s="87" t="s">
        <v>2836</v>
      </c>
      <c r="E99" s="87"/>
      <c r="F99" s="87" t="s">
        <v>428</v>
      </c>
      <c r="G99" s="101">
        <v>40903</v>
      </c>
      <c r="H99" s="87" t="s">
        <v>314</v>
      </c>
      <c r="I99" s="90">
        <v>3.8200000001355603</v>
      </c>
      <c r="J99" s="88" t="s">
        <v>344</v>
      </c>
      <c r="K99" s="88" t="s">
        <v>130</v>
      </c>
      <c r="L99" s="89">
        <v>5.2619999999999993E-2</v>
      </c>
      <c r="M99" s="89">
        <v>3.7400000001091678E-2</v>
      </c>
      <c r="N99" s="90">
        <v>13745.220450999999</v>
      </c>
      <c r="O99" s="102">
        <v>121.29</v>
      </c>
      <c r="P99" s="90">
        <v>16.671577556999999</v>
      </c>
      <c r="Q99" s="91">
        <f t="shared" si="1"/>
        <v>1.9883455507064459E-4</v>
      </c>
      <c r="R99" s="91">
        <f>P99/'סכום נכסי הקרן'!$C$42</f>
        <v>2.0523736447423775E-5</v>
      </c>
    </row>
    <row r="100" spans="2:18">
      <c r="B100" s="86" t="s">
        <v>3108</v>
      </c>
      <c r="C100" s="88" t="s">
        <v>2779</v>
      </c>
      <c r="D100" s="87" t="s">
        <v>2837</v>
      </c>
      <c r="E100" s="87"/>
      <c r="F100" s="87" t="s">
        <v>428</v>
      </c>
      <c r="G100" s="101">
        <v>41911</v>
      </c>
      <c r="H100" s="87" t="s">
        <v>314</v>
      </c>
      <c r="I100" s="90">
        <v>3.8799999999226467</v>
      </c>
      <c r="J100" s="88" t="s">
        <v>344</v>
      </c>
      <c r="K100" s="88" t="s">
        <v>130</v>
      </c>
      <c r="L100" s="89">
        <v>5.0999999999999997E-2</v>
      </c>
      <c r="M100" s="89">
        <v>2.7199999998839691E-2</v>
      </c>
      <c r="N100" s="90">
        <v>4273.2348430000002</v>
      </c>
      <c r="O100" s="102">
        <v>121.01</v>
      </c>
      <c r="P100" s="90">
        <v>5.1710414049999995</v>
      </c>
      <c r="Q100" s="91">
        <f t="shared" si="1"/>
        <v>6.1672730939811202E-5</v>
      </c>
      <c r="R100" s="91">
        <f>P100/'סכום נכסי הקרן'!$C$42</f>
        <v>6.365869732008346E-6</v>
      </c>
    </row>
    <row r="101" spans="2:18">
      <c r="B101" s="86" t="s">
        <v>3108</v>
      </c>
      <c r="C101" s="88" t="s">
        <v>2779</v>
      </c>
      <c r="D101" s="87" t="s">
        <v>2838</v>
      </c>
      <c r="E101" s="87"/>
      <c r="F101" s="87" t="s">
        <v>428</v>
      </c>
      <c r="G101" s="101">
        <v>40933</v>
      </c>
      <c r="H101" s="87" t="s">
        <v>314</v>
      </c>
      <c r="I101" s="90">
        <v>3.8799999999911883</v>
      </c>
      <c r="J101" s="88" t="s">
        <v>344</v>
      </c>
      <c r="K101" s="88" t="s">
        <v>130</v>
      </c>
      <c r="L101" s="89">
        <v>5.1330999999999995E-2</v>
      </c>
      <c r="M101" s="89">
        <v>2.7199999999899291E-2</v>
      </c>
      <c r="N101" s="90">
        <v>50686.251534000003</v>
      </c>
      <c r="O101" s="102">
        <v>125.38</v>
      </c>
      <c r="P101" s="90">
        <v>63.550424061999998</v>
      </c>
      <c r="Q101" s="91">
        <f t="shared" si="1"/>
        <v>7.5793788858409452E-4</v>
      </c>
      <c r="R101" s="91">
        <f>P101/'סכום נכסי הקרן'!$C$42</f>
        <v>7.8234477217956202E-5</v>
      </c>
    </row>
    <row r="102" spans="2:18">
      <c r="B102" s="86" t="s">
        <v>3108</v>
      </c>
      <c r="C102" s="88" t="s">
        <v>2779</v>
      </c>
      <c r="D102" s="87" t="s">
        <v>2839</v>
      </c>
      <c r="E102" s="87"/>
      <c r="F102" s="87" t="s">
        <v>428</v>
      </c>
      <c r="G102" s="101">
        <v>40993</v>
      </c>
      <c r="H102" s="87" t="s">
        <v>314</v>
      </c>
      <c r="I102" s="90">
        <v>3.8800000000075667</v>
      </c>
      <c r="J102" s="88" t="s">
        <v>344</v>
      </c>
      <c r="K102" s="88" t="s">
        <v>130</v>
      </c>
      <c r="L102" s="89">
        <v>5.1451999999999998E-2</v>
      </c>
      <c r="M102" s="89">
        <v>2.7100000000137823E-2</v>
      </c>
      <c r="N102" s="90">
        <v>29498.081104000001</v>
      </c>
      <c r="O102" s="102">
        <v>125.45</v>
      </c>
      <c r="P102" s="90">
        <v>37.005344018999999</v>
      </c>
      <c r="Q102" s="91">
        <f t="shared" si="1"/>
        <v>4.413464225624275E-4</v>
      </c>
      <c r="R102" s="91">
        <f>P102/'סכום נכסי הקרן'!$C$42</f>
        <v>4.5555852479798158E-5</v>
      </c>
    </row>
    <row r="103" spans="2:18">
      <c r="B103" s="86" t="s">
        <v>3108</v>
      </c>
      <c r="C103" s="88" t="s">
        <v>2779</v>
      </c>
      <c r="D103" s="87" t="s">
        <v>2840</v>
      </c>
      <c r="E103" s="87"/>
      <c r="F103" s="87" t="s">
        <v>428</v>
      </c>
      <c r="G103" s="101">
        <v>41053</v>
      </c>
      <c r="H103" s="87" t="s">
        <v>314</v>
      </c>
      <c r="I103" s="90">
        <v>3.8799999999704182</v>
      </c>
      <c r="J103" s="88" t="s">
        <v>344</v>
      </c>
      <c r="K103" s="88" t="s">
        <v>130</v>
      </c>
      <c r="L103" s="89">
        <v>5.0999999999999997E-2</v>
      </c>
      <c r="M103" s="89">
        <v>2.719999999982874E-2</v>
      </c>
      <c r="N103" s="90">
        <v>20777.755313000001</v>
      </c>
      <c r="O103" s="102">
        <v>123.65</v>
      </c>
      <c r="P103" s="90">
        <v>25.691693326999999</v>
      </c>
      <c r="Q103" s="91">
        <f t="shared" si="1"/>
        <v>3.0641349891573995E-4</v>
      </c>
      <c r="R103" s="91">
        <f>P103/'סכום נכסי הקרן'!$C$42</f>
        <v>3.1628053249825044E-5</v>
      </c>
    </row>
    <row r="104" spans="2:18">
      <c r="B104" s="86" t="s">
        <v>3108</v>
      </c>
      <c r="C104" s="88" t="s">
        <v>2779</v>
      </c>
      <c r="D104" s="87" t="s">
        <v>2841</v>
      </c>
      <c r="E104" s="87"/>
      <c r="F104" s="87" t="s">
        <v>428</v>
      </c>
      <c r="G104" s="101">
        <v>41085</v>
      </c>
      <c r="H104" s="87" t="s">
        <v>314</v>
      </c>
      <c r="I104" s="90">
        <v>3.8799999999720787</v>
      </c>
      <c r="J104" s="88" t="s">
        <v>344</v>
      </c>
      <c r="K104" s="88" t="s">
        <v>130</v>
      </c>
      <c r="L104" s="89">
        <v>5.0999999999999997E-2</v>
      </c>
      <c r="M104" s="89">
        <v>2.7199999999771553E-2</v>
      </c>
      <c r="N104" s="90">
        <v>38232.508204999998</v>
      </c>
      <c r="O104" s="102">
        <v>123.65</v>
      </c>
      <c r="P104" s="90">
        <v>47.274494213999994</v>
      </c>
      <c r="Q104" s="91">
        <f t="shared" si="1"/>
        <v>5.6382204929872977E-4</v>
      </c>
      <c r="R104" s="91">
        <f>P104/'סכום נכסי הקרן'!$C$42</f>
        <v>5.8197807413013021E-5</v>
      </c>
    </row>
    <row r="105" spans="2:18">
      <c r="B105" s="86" t="s">
        <v>3108</v>
      </c>
      <c r="C105" s="88" t="s">
        <v>2779</v>
      </c>
      <c r="D105" s="87" t="s">
        <v>2842</v>
      </c>
      <c r="E105" s="87"/>
      <c r="F105" s="87" t="s">
        <v>428</v>
      </c>
      <c r="G105" s="101">
        <v>41115</v>
      </c>
      <c r="H105" s="87" t="s">
        <v>314</v>
      </c>
      <c r="I105" s="90">
        <v>3.8800000000837849</v>
      </c>
      <c r="J105" s="88" t="s">
        <v>344</v>
      </c>
      <c r="K105" s="88" t="s">
        <v>130</v>
      </c>
      <c r="L105" s="89">
        <v>5.0999999999999997E-2</v>
      </c>
      <c r="M105" s="89">
        <v>2.7400000000466527E-2</v>
      </c>
      <c r="N105" s="90">
        <v>16954.218407</v>
      </c>
      <c r="O105" s="102">
        <v>123.9</v>
      </c>
      <c r="P105" s="90">
        <v>21.006275822999999</v>
      </c>
      <c r="Q105" s="91">
        <f t="shared" si="1"/>
        <v>2.5053259013294249E-4</v>
      </c>
      <c r="R105" s="91">
        <f>P105/'סכום נכסי הקרן'!$C$42</f>
        <v>2.5860016381720389E-5</v>
      </c>
    </row>
    <row r="106" spans="2:18">
      <c r="B106" s="86" t="s">
        <v>3108</v>
      </c>
      <c r="C106" s="88" t="s">
        <v>2779</v>
      </c>
      <c r="D106" s="87" t="s">
        <v>2843</v>
      </c>
      <c r="E106" s="87"/>
      <c r="F106" s="87" t="s">
        <v>428</v>
      </c>
      <c r="G106" s="101">
        <v>41179</v>
      </c>
      <c r="H106" s="87" t="s">
        <v>314</v>
      </c>
      <c r="I106" s="90">
        <v>3.880000000004578</v>
      </c>
      <c r="J106" s="88" t="s">
        <v>344</v>
      </c>
      <c r="K106" s="88" t="s">
        <v>130</v>
      </c>
      <c r="L106" s="89">
        <v>5.0999999999999997E-2</v>
      </c>
      <c r="M106" s="89">
        <v>2.7200000000106819E-2</v>
      </c>
      <c r="N106" s="90">
        <v>21379.270814</v>
      </c>
      <c r="O106" s="102">
        <v>122.61</v>
      </c>
      <c r="P106" s="90">
        <v>26.213124200999999</v>
      </c>
      <c r="Q106" s="91">
        <f t="shared" si="1"/>
        <v>3.1263237505253094E-4</v>
      </c>
      <c r="R106" s="91">
        <f>P106/'סכום נכסי הקרן'!$C$42</f>
        <v>3.2269966697843789E-5</v>
      </c>
    </row>
    <row r="107" spans="2:18">
      <c r="B107" s="86" t="s">
        <v>3109</v>
      </c>
      <c r="C107" s="88" t="s">
        <v>2778</v>
      </c>
      <c r="D107" s="87">
        <v>4099</v>
      </c>
      <c r="E107" s="87"/>
      <c r="F107" s="87" t="s">
        <v>431</v>
      </c>
      <c r="G107" s="101">
        <v>42052</v>
      </c>
      <c r="H107" s="87" t="s">
        <v>128</v>
      </c>
      <c r="I107" s="90">
        <v>4.3500000000030434</v>
      </c>
      <c r="J107" s="88" t="s">
        <v>558</v>
      </c>
      <c r="K107" s="88" t="s">
        <v>130</v>
      </c>
      <c r="L107" s="89">
        <v>2.9779E-2</v>
      </c>
      <c r="M107" s="89">
        <v>3.4300000000014201E-2</v>
      </c>
      <c r="N107" s="90">
        <v>136975.19510899999</v>
      </c>
      <c r="O107" s="102">
        <v>107.96</v>
      </c>
      <c r="P107" s="90">
        <v>147.878421653</v>
      </c>
      <c r="Q107" s="91">
        <f t="shared" si="1"/>
        <v>1.7636807358747924E-3</v>
      </c>
      <c r="R107" s="91">
        <f>P107/'סכום נכסי הקרן'!$C$42</f>
        <v>1.8204742423987618E-4</v>
      </c>
    </row>
    <row r="108" spans="2:18">
      <c r="B108" s="86" t="s">
        <v>3109</v>
      </c>
      <c r="C108" s="88" t="s">
        <v>2778</v>
      </c>
      <c r="D108" s="87" t="s">
        <v>2844</v>
      </c>
      <c r="E108" s="87"/>
      <c r="F108" s="87" t="s">
        <v>431</v>
      </c>
      <c r="G108" s="101">
        <v>42054</v>
      </c>
      <c r="H108" s="87" t="s">
        <v>128</v>
      </c>
      <c r="I108" s="90">
        <v>4.3499999997011054</v>
      </c>
      <c r="J108" s="88" t="s">
        <v>558</v>
      </c>
      <c r="K108" s="88" t="s">
        <v>130</v>
      </c>
      <c r="L108" s="89">
        <v>2.9779E-2</v>
      </c>
      <c r="M108" s="89">
        <v>3.4299999996532826E-2</v>
      </c>
      <c r="N108" s="90">
        <v>3873.7329949999998</v>
      </c>
      <c r="O108" s="102">
        <v>107.96</v>
      </c>
      <c r="P108" s="90">
        <v>4.1820822150000003</v>
      </c>
      <c r="Q108" s="91">
        <f t="shared" si="1"/>
        <v>4.9877850710008904E-5</v>
      </c>
      <c r="R108" s="91">
        <f>P108/'סכום נכסי הקרן'!$C$42</f>
        <v>5.148400197201462E-6</v>
      </c>
    </row>
    <row r="109" spans="2:18">
      <c r="B109" s="86" t="s">
        <v>3110</v>
      </c>
      <c r="C109" s="88" t="s">
        <v>2778</v>
      </c>
      <c r="D109" s="87">
        <v>9079</v>
      </c>
      <c r="E109" s="87"/>
      <c r="F109" s="87" t="s">
        <v>2809</v>
      </c>
      <c r="G109" s="101">
        <v>44705</v>
      </c>
      <c r="H109" s="87" t="s">
        <v>2777</v>
      </c>
      <c r="I109" s="90">
        <v>7.9600000000053672</v>
      </c>
      <c r="J109" s="88" t="s">
        <v>334</v>
      </c>
      <c r="K109" s="88" t="s">
        <v>130</v>
      </c>
      <c r="L109" s="89">
        <v>2.3671999999999999E-2</v>
      </c>
      <c r="M109" s="89">
        <v>2.590000000002116E-2</v>
      </c>
      <c r="N109" s="90">
        <v>569171.80654999998</v>
      </c>
      <c r="O109" s="102">
        <v>102.14</v>
      </c>
      <c r="P109" s="90">
        <v>581.35202800299999</v>
      </c>
      <c r="Q109" s="91">
        <f t="shared" si="1"/>
        <v>6.9335293215163508E-3</v>
      </c>
      <c r="R109" s="91">
        <f>P109/'סכום נכסי הקרן'!$C$42</f>
        <v>7.1568007077405448E-4</v>
      </c>
    </row>
    <row r="110" spans="2:18">
      <c r="B110" s="86" t="s">
        <v>3110</v>
      </c>
      <c r="C110" s="88" t="s">
        <v>2778</v>
      </c>
      <c r="D110" s="87">
        <v>9017</v>
      </c>
      <c r="E110" s="87"/>
      <c r="F110" s="87" t="s">
        <v>2809</v>
      </c>
      <c r="G110" s="101">
        <v>44651</v>
      </c>
      <c r="H110" s="87" t="s">
        <v>2777</v>
      </c>
      <c r="I110" s="90">
        <v>8.0399999999996048</v>
      </c>
      <c r="J110" s="88" t="s">
        <v>334</v>
      </c>
      <c r="K110" s="88" t="s">
        <v>130</v>
      </c>
      <c r="L110" s="89">
        <v>1.797E-2</v>
      </c>
      <c r="M110" s="89">
        <v>4.219999999999885E-2</v>
      </c>
      <c r="N110" s="90">
        <v>1394534.5104710001</v>
      </c>
      <c r="O110" s="102">
        <v>87.01</v>
      </c>
      <c r="P110" s="90">
        <v>1213.3844605869999</v>
      </c>
      <c r="Q110" s="91">
        <f t="shared" si="1"/>
        <v>1.4471501483622329E-2</v>
      </c>
      <c r="R110" s="91">
        <f>P110/'סכום נכסי הקרן'!$C$42</f>
        <v>1.4937508339173814E-3</v>
      </c>
    </row>
    <row r="111" spans="2:18">
      <c r="B111" s="86" t="s">
        <v>3110</v>
      </c>
      <c r="C111" s="88" t="s">
        <v>2778</v>
      </c>
      <c r="D111" s="87">
        <v>9080</v>
      </c>
      <c r="E111" s="87"/>
      <c r="F111" s="87" t="s">
        <v>2809</v>
      </c>
      <c r="G111" s="101">
        <v>44705</v>
      </c>
      <c r="H111" s="87" t="s">
        <v>2777</v>
      </c>
      <c r="I111" s="90">
        <v>7.6000000000034573</v>
      </c>
      <c r="J111" s="88" t="s">
        <v>334</v>
      </c>
      <c r="K111" s="88" t="s">
        <v>130</v>
      </c>
      <c r="L111" s="89">
        <v>2.3184999999999997E-2</v>
      </c>
      <c r="M111" s="89">
        <v>2.8200000000016785E-2</v>
      </c>
      <c r="N111" s="90">
        <v>404503.17216299998</v>
      </c>
      <c r="O111" s="102">
        <v>100.14</v>
      </c>
      <c r="P111" s="90">
        <v>405.06948412600002</v>
      </c>
      <c r="Q111" s="91">
        <f t="shared" si="1"/>
        <v>4.8310851431735777E-3</v>
      </c>
      <c r="R111" s="91">
        <f>P111/'סכום נכסי הקרן'!$C$42</f>
        <v>4.9866542663236303E-4</v>
      </c>
    </row>
    <row r="112" spans="2:18">
      <c r="B112" s="86" t="s">
        <v>3110</v>
      </c>
      <c r="C112" s="88" t="s">
        <v>2778</v>
      </c>
      <c r="D112" s="87">
        <v>9019</v>
      </c>
      <c r="E112" s="87"/>
      <c r="F112" s="87" t="s">
        <v>2809</v>
      </c>
      <c r="G112" s="101">
        <v>44651</v>
      </c>
      <c r="H112" s="87" t="s">
        <v>2777</v>
      </c>
      <c r="I112" s="90">
        <v>7.6199999999976233</v>
      </c>
      <c r="J112" s="88" t="s">
        <v>334</v>
      </c>
      <c r="K112" s="88" t="s">
        <v>130</v>
      </c>
      <c r="L112" s="89">
        <v>1.8769999999999998E-2</v>
      </c>
      <c r="M112" s="89">
        <v>4.609999999998271E-2</v>
      </c>
      <c r="N112" s="90">
        <v>861454.65352599998</v>
      </c>
      <c r="O112" s="102">
        <v>85.9</v>
      </c>
      <c r="P112" s="90">
        <v>739.9895402479998</v>
      </c>
      <c r="Q112" s="91">
        <f t="shared" si="1"/>
        <v>8.8255289872291171E-3</v>
      </c>
      <c r="R112" s="91">
        <f>P112/'סכום נכסי הקרן'!$C$42</f>
        <v>9.1097259668287533E-4</v>
      </c>
    </row>
    <row r="113" spans="2:18">
      <c r="B113" s="86" t="s">
        <v>3111</v>
      </c>
      <c r="C113" s="88" t="s">
        <v>2778</v>
      </c>
      <c r="D113" s="87">
        <v>4100</v>
      </c>
      <c r="E113" s="87"/>
      <c r="F113" s="87" t="s">
        <v>431</v>
      </c>
      <c r="G113" s="101">
        <v>42052</v>
      </c>
      <c r="H113" s="87" t="s">
        <v>128</v>
      </c>
      <c r="I113" s="90">
        <v>4.4299999999876212</v>
      </c>
      <c r="J113" s="88" t="s">
        <v>558</v>
      </c>
      <c r="K113" s="88" t="s">
        <v>130</v>
      </c>
      <c r="L113" s="89">
        <v>2.9779E-2</v>
      </c>
      <c r="M113" s="89">
        <v>1.9699999999966952E-2</v>
      </c>
      <c r="N113" s="90">
        <v>155356.828263</v>
      </c>
      <c r="O113" s="102">
        <v>114.92</v>
      </c>
      <c r="P113" s="90">
        <v>178.53606794699999</v>
      </c>
      <c r="Q113" s="91">
        <f t="shared" si="1"/>
        <v>2.1293209663532332E-3</v>
      </c>
      <c r="R113" s="91">
        <f>P113/'סכום נכסי הקרן'!$C$42</f>
        <v>2.1978887075176936E-4</v>
      </c>
    </row>
    <row r="114" spans="2:18">
      <c r="B114" s="86" t="s">
        <v>3112</v>
      </c>
      <c r="C114" s="88" t="s">
        <v>2779</v>
      </c>
      <c r="D114" s="87" t="s">
        <v>2845</v>
      </c>
      <c r="E114" s="87"/>
      <c r="F114" s="87" t="s">
        <v>431</v>
      </c>
      <c r="G114" s="101">
        <v>41767</v>
      </c>
      <c r="H114" s="87" t="s">
        <v>128</v>
      </c>
      <c r="I114" s="90">
        <v>4.7199999998659328</v>
      </c>
      <c r="J114" s="88" t="s">
        <v>558</v>
      </c>
      <c r="K114" s="88" t="s">
        <v>130</v>
      </c>
      <c r="L114" s="89">
        <v>5.3499999999999999E-2</v>
      </c>
      <c r="M114" s="89">
        <v>2.6499999999398414E-2</v>
      </c>
      <c r="N114" s="90">
        <v>9404.2912039999992</v>
      </c>
      <c r="O114" s="102">
        <v>123.73</v>
      </c>
      <c r="P114" s="90">
        <v>11.635928898</v>
      </c>
      <c r="Q114" s="91">
        <f t="shared" si="1"/>
        <v>1.3877659371809418E-4</v>
      </c>
      <c r="R114" s="91">
        <f>P114/'סכום נכסי הקרן'!$C$42</f>
        <v>1.4324543505676964E-5</v>
      </c>
    </row>
    <row r="115" spans="2:18">
      <c r="B115" s="86" t="s">
        <v>3112</v>
      </c>
      <c r="C115" s="88" t="s">
        <v>2779</v>
      </c>
      <c r="D115" s="87" t="s">
        <v>2846</v>
      </c>
      <c r="E115" s="87"/>
      <c r="F115" s="87" t="s">
        <v>431</v>
      </c>
      <c r="G115" s="101">
        <v>41269</v>
      </c>
      <c r="H115" s="87" t="s">
        <v>128</v>
      </c>
      <c r="I115" s="90">
        <v>4.7799999999875258</v>
      </c>
      <c r="J115" s="88" t="s">
        <v>558</v>
      </c>
      <c r="K115" s="88" t="s">
        <v>130</v>
      </c>
      <c r="L115" s="89">
        <v>5.3499999999999999E-2</v>
      </c>
      <c r="M115" s="89">
        <v>1.8399999999954043E-2</v>
      </c>
      <c r="N115" s="90">
        <v>46706.963397000007</v>
      </c>
      <c r="O115" s="102">
        <v>130.44</v>
      </c>
      <c r="P115" s="90">
        <v>60.924560142000004</v>
      </c>
      <c r="Q115" s="91">
        <f t="shared" si="1"/>
        <v>7.2662036734627772E-4</v>
      </c>
      <c r="R115" s="91">
        <f>P115/'סכום נכסי הקרן'!$C$42</f>
        <v>7.500187737210354E-5</v>
      </c>
    </row>
    <row r="116" spans="2:18">
      <c r="B116" s="86" t="s">
        <v>3112</v>
      </c>
      <c r="C116" s="88" t="s">
        <v>2779</v>
      </c>
      <c r="D116" s="87" t="s">
        <v>2847</v>
      </c>
      <c r="E116" s="87"/>
      <c r="F116" s="87" t="s">
        <v>431</v>
      </c>
      <c r="G116" s="101">
        <v>41767</v>
      </c>
      <c r="H116" s="87" t="s">
        <v>128</v>
      </c>
      <c r="I116" s="90">
        <v>5.4000000001537378</v>
      </c>
      <c r="J116" s="88" t="s">
        <v>558</v>
      </c>
      <c r="K116" s="88" t="s">
        <v>130</v>
      </c>
      <c r="L116" s="89">
        <v>5.3499999999999999E-2</v>
      </c>
      <c r="M116" s="89">
        <v>3.0100000000944389E-2</v>
      </c>
      <c r="N116" s="90">
        <v>7359.8805380000003</v>
      </c>
      <c r="O116" s="102">
        <v>123.73</v>
      </c>
      <c r="P116" s="90">
        <v>9.1063797140000009</v>
      </c>
      <c r="Q116" s="91">
        <f t="shared" si="1"/>
        <v>1.0860777587165287E-4</v>
      </c>
      <c r="R116" s="91">
        <f>P116/'סכום נכסי הקרן'!$C$42</f>
        <v>1.1210513018417309E-5</v>
      </c>
    </row>
    <row r="117" spans="2:18">
      <c r="B117" s="86" t="s">
        <v>3112</v>
      </c>
      <c r="C117" s="88" t="s">
        <v>2779</v>
      </c>
      <c r="D117" s="87" t="s">
        <v>2848</v>
      </c>
      <c r="E117" s="87"/>
      <c r="F117" s="87" t="s">
        <v>431</v>
      </c>
      <c r="G117" s="101">
        <v>41767</v>
      </c>
      <c r="H117" s="87" t="s">
        <v>128</v>
      </c>
      <c r="I117" s="90">
        <v>4.7200000000446893</v>
      </c>
      <c r="J117" s="88" t="s">
        <v>558</v>
      </c>
      <c r="K117" s="88" t="s">
        <v>130</v>
      </c>
      <c r="L117" s="89">
        <v>5.3499999999999999E-2</v>
      </c>
      <c r="M117" s="89">
        <v>2.6500000000343762E-2</v>
      </c>
      <c r="N117" s="90">
        <v>9404.2907759999998</v>
      </c>
      <c r="O117" s="102">
        <v>123.73</v>
      </c>
      <c r="P117" s="90">
        <v>11.635928384000001</v>
      </c>
      <c r="Q117" s="91">
        <f t="shared" si="1"/>
        <v>1.3877658758784282E-4</v>
      </c>
      <c r="R117" s="91">
        <f>P117/'סכום נכסי הקרן'!$C$42</f>
        <v>1.4324542872911381E-5</v>
      </c>
    </row>
    <row r="118" spans="2:18">
      <c r="B118" s="86" t="s">
        <v>3112</v>
      </c>
      <c r="C118" s="88" t="s">
        <v>2779</v>
      </c>
      <c r="D118" s="87" t="s">
        <v>2849</v>
      </c>
      <c r="E118" s="87"/>
      <c r="F118" s="87" t="s">
        <v>431</v>
      </c>
      <c r="G118" s="101">
        <v>41269</v>
      </c>
      <c r="H118" s="87" t="s">
        <v>128</v>
      </c>
      <c r="I118" s="90">
        <v>4.7800000000367673</v>
      </c>
      <c r="J118" s="88" t="s">
        <v>558</v>
      </c>
      <c r="K118" s="88" t="s">
        <v>130</v>
      </c>
      <c r="L118" s="89">
        <v>5.3499999999999999E-2</v>
      </c>
      <c r="M118" s="89">
        <v>1.8400000000098869E-2</v>
      </c>
      <c r="N118" s="90">
        <v>49626.145848</v>
      </c>
      <c r="O118" s="102">
        <v>130.44</v>
      </c>
      <c r="P118" s="90">
        <v>64.732341579000007</v>
      </c>
      <c r="Q118" s="91">
        <f t="shared" si="1"/>
        <v>7.7203409770524179E-4</v>
      </c>
      <c r="R118" s="91">
        <f>P118/'סכום נכסי הקרן'!$C$42</f>
        <v>7.9689490310662394E-5</v>
      </c>
    </row>
    <row r="119" spans="2:18">
      <c r="B119" s="86" t="s">
        <v>3112</v>
      </c>
      <c r="C119" s="88" t="s">
        <v>2779</v>
      </c>
      <c r="D119" s="87" t="s">
        <v>2850</v>
      </c>
      <c r="E119" s="87"/>
      <c r="F119" s="87" t="s">
        <v>431</v>
      </c>
      <c r="G119" s="101">
        <v>41281</v>
      </c>
      <c r="H119" s="87" t="s">
        <v>128</v>
      </c>
      <c r="I119" s="90">
        <v>4.7799999999963187</v>
      </c>
      <c r="J119" s="88" t="s">
        <v>558</v>
      </c>
      <c r="K119" s="88" t="s">
        <v>130</v>
      </c>
      <c r="L119" s="89">
        <v>5.3499999999999999E-2</v>
      </c>
      <c r="M119" s="89">
        <v>1.8499999999969329E-2</v>
      </c>
      <c r="N119" s="90">
        <v>62521.784670000001</v>
      </c>
      <c r="O119" s="102">
        <v>130.38</v>
      </c>
      <c r="P119" s="90">
        <v>81.515899285000003</v>
      </c>
      <c r="Q119" s="91">
        <f t="shared" si="1"/>
        <v>9.7220419064127637E-4</v>
      </c>
      <c r="R119" s="91">
        <f>P119/'סכום נכסי הקרן'!$C$42</f>
        <v>1.0035108120272774E-4</v>
      </c>
    </row>
    <row r="120" spans="2:18">
      <c r="B120" s="86" t="s">
        <v>3112</v>
      </c>
      <c r="C120" s="88" t="s">
        <v>2779</v>
      </c>
      <c r="D120" s="87" t="s">
        <v>2851</v>
      </c>
      <c r="E120" s="87"/>
      <c r="F120" s="87" t="s">
        <v>431</v>
      </c>
      <c r="G120" s="101">
        <v>41767</v>
      </c>
      <c r="H120" s="87" t="s">
        <v>128</v>
      </c>
      <c r="I120" s="90">
        <v>4.7200000000995637</v>
      </c>
      <c r="J120" s="88" t="s">
        <v>558</v>
      </c>
      <c r="K120" s="88" t="s">
        <v>130</v>
      </c>
      <c r="L120" s="89">
        <v>5.3499999999999999E-2</v>
      </c>
      <c r="M120" s="89">
        <v>2.6500000000329441E-2</v>
      </c>
      <c r="N120" s="90">
        <v>11039.819695000002</v>
      </c>
      <c r="O120" s="102">
        <v>123.73</v>
      </c>
      <c r="P120" s="90">
        <v>13.659568287000001</v>
      </c>
      <c r="Q120" s="91">
        <f t="shared" si="1"/>
        <v>1.6291164849377741E-4</v>
      </c>
      <c r="R120" s="91">
        <f>P120/'סכום נכסי הקרן'!$C$42</f>
        <v>1.6815767946943061E-5</v>
      </c>
    </row>
    <row r="121" spans="2:18">
      <c r="B121" s="86" t="s">
        <v>3112</v>
      </c>
      <c r="C121" s="88" t="s">
        <v>2779</v>
      </c>
      <c r="D121" s="87" t="s">
        <v>2852</v>
      </c>
      <c r="E121" s="87"/>
      <c r="F121" s="87" t="s">
        <v>431</v>
      </c>
      <c r="G121" s="101">
        <v>41281</v>
      </c>
      <c r="H121" s="87" t="s">
        <v>128</v>
      </c>
      <c r="I121" s="90">
        <v>4.7799999999976155</v>
      </c>
      <c r="J121" s="88" t="s">
        <v>558</v>
      </c>
      <c r="K121" s="88" t="s">
        <v>130</v>
      </c>
      <c r="L121" s="89">
        <v>5.3499999999999999E-2</v>
      </c>
      <c r="M121" s="89">
        <v>1.8500000000076632E-2</v>
      </c>
      <c r="N121" s="90">
        <v>45036.878890000007</v>
      </c>
      <c r="O121" s="102">
        <v>130.38</v>
      </c>
      <c r="P121" s="90">
        <v>58.719080163000008</v>
      </c>
      <c r="Q121" s="91">
        <f t="shared" si="1"/>
        <v>7.0031658002666969E-4</v>
      </c>
      <c r="R121" s="91">
        <f>P121/'סכום נכסי הקרן'!$C$42</f>
        <v>7.22867959903743E-5</v>
      </c>
    </row>
    <row r="122" spans="2:18">
      <c r="B122" s="86" t="s">
        <v>3112</v>
      </c>
      <c r="C122" s="88" t="s">
        <v>2779</v>
      </c>
      <c r="D122" s="87" t="s">
        <v>2853</v>
      </c>
      <c r="E122" s="87"/>
      <c r="F122" s="87" t="s">
        <v>431</v>
      </c>
      <c r="G122" s="101">
        <v>41767</v>
      </c>
      <c r="H122" s="87" t="s">
        <v>128</v>
      </c>
      <c r="I122" s="90">
        <v>4.7199999999388895</v>
      </c>
      <c r="J122" s="88" t="s">
        <v>558</v>
      </c>
      <c r="K122" s="88" t="s">
        <v>130</v>
      </c>
      <c r="L122" s="89">
        <v>5.3499999999999999E-2</v>
      </c>
      <c r="M122" s="89">
        <v>2.6500000000134801E-2</v>
      </c>
      <c r="N122" s="90">
        <v>8993.3471730000001</v>
      </c>
      <c r="O122" s="102">
        <v>123.73</v>
      </c>
      <c r="P122" s="90">
        <v>11.127467969</v>
      </c>
      <c r="Q122" s="91">
        <f t="shared" si="1"/>
        <v>1.3271240439690588E-4</v>
      </c>
      <c r="R122" s="91">
        <f>P122/'סכום נכסי הקרן'!$C$42</f>
        <v>1.3698596856961251E-5</v>
      </c>
    </row>
    <row r="123" spans="2:18">
      <c r="B123" s="86" t="s">
        <v>3112</v>
      </c>
      <c r="C123" s="88" t="s">
        <v>2779</v>
      </c>
      <c r="D123" s="87" t="s">
        <v>2854</v>
      </c>
      <c r="E123" s="87"/>
      <c r="F123" s="87" t="s">
        <v>431</v>
      </c>
      <c r="G123" s="101">
        <v>41281</v>
      </c>
      <c r="H123" s="87" t="s">
        <v>128</v>
      </c>
      <c r="I123" s="90">
        <v>4.7799999999628477</v>
      </c>
      <c r="J123" s="88" t="s">
        <v>558</v>
      </c>
      <c r="K123" s="88" t="s">
        <v>130</v>
      </c>
      <c r="L123" s="89">
        <v>5.3499999999999999E-2</v>
      </c>
      <c r="M123" s="89">
        <v>1.8499999999836928E-2</v>
      </c>
      <c r="N123" s="90">
        <v>54088.410017000002</v>
      </c>
      <c r="O123" s="102">
        <v>130.38</v>
      </c>
      <c r="P123" s="90">
        <v>70.520465879</v>
      </c>
      <c r="Q123" s="91">
        <f t="shared" si="1"/>
        <v>8.4106650426360365E-4</v>
      </c>
      <c r="R123" s="91">
        <f>P123/'סכום נכסי הקרן'!$C$42</f>
        <v>8.6815027006393407E-5</v>
      </c>
    </row>
    <row r="124" spans="2:18">
      <c r="B124" s="86" t="s">
        <v>3113</v>
      </c>
      <c r="C124" s="88" t="s">
        <v>2778</v>
      </c>
      <c r="D124" s="87">
        <v>9533</v>
      </c>
      <c r="E124" s="87"/>
      <c r="F124" s="87" t="s">
        <v>2809</v>
      </c>
      <c r="G124" s="101">
        <v>45015</v>
      </c>
      <c r="H124" s="87" t="s">
        <v>2777</v>
      </c>
      <c r="I124" s="90">
        <v>4.3400000000010692</v>
      </c>
      <c r="J124" s="88" t="s">
        <v>516</v>
      </c>
      <c r="K124" s="88" t="s">
        <v>130</v>
      </c>
      <c r="L124" s="89">
        <v>3.3593000000000005E-2</v>
      </c>
      <c r="M124" s="89">
        <v>3.5000000000011626E-2</v>
      </c>
      <c r="N124" s="90">
        <v>432474.29627800005</v>
      </c>
      <c r="O124" s="102">
        <v>99.45</v>
      </c>
      <c r="P124" s="90">
        <v>430.09328703099999</v>
      </c>
      <c r="Q124" s="91">
        <f t="shared" si="1"/>
        <v>5.1295330074971335E-3</v>
      </c>
      <c r="R124" s="91">
        <f>P124/'סכום נכסי הקרן'!$C$42</f>
        <v>5.2947126573058662E-4</v>
      </c>
    </row>
    <row r="125" spans="2:18">
      <c r="B125" s="86" t="s">
        <v>3114</v>
      </c>
      <c r="C125" s="88" t="s">
        <v>2779</v>
      </c>
      <c r="D125" s="87" t="s">
        <v>2855</v>
      </c>
      <c r="E125" s="87"/>
      <c r="F125" s="87" t="s">
        <v>2809</v>
      </c>
      <c r="G125" s="101">
        <v>44748</v>
      </c>
      <c r="H125" s="87" t="s">
        <v>2777</v>
      </c>
      <c r="I125" s="90">
        <v>2.0800000000000542</v>
      </c>
      <c r="J125" s="88" t="s">
        <v>334</v>
      </c>
      <c r="K125" s="88" t="s">
        <v>130</v>
      </c>
      <c r="L125" s="89">
        <v>7.0660000000000001E-2</v>
      </c>
      <c r="M125" s="89">
        <v>9.3599999999995673E-2</v>
      </c>
      <c r="N125" s="90">
        <v>2272851.5230410001</v>
      </c>
      <c r="O125" s="102">
        <v>97.51</v>
      </c>
      <c r="P125" s="90">
        <v>2216.2555537859998</v>
      </c>
      <c r="Q125" s="91">
        <f t="shared" si="1"/>
        <v>2.643230284916008E-2</v>
      </c>
      <c r="R125" s="91">
        <f>P125/'סכום נכסי הקרן'!$C$42</f>
        <v>2.7283467764539575E-3</v>
      </c>
    </row>
    <row r="126" spans="2:18">
      <c r="B126" s="86" t="s">
        <v>3115</v>
      </c>
      <c r="C126" s="88" t="s">
        <v>2779</v>
      </c>
      <c r="D126" s="87">
        <v>7127</v>
      </c>
      <c r="E126" s="87"/>
      <c r="F126" s="87" t="s">
        <v>2809</v>
      </c>
      <c r="G126" s="101">
        <v>43631</v>
      </c>
      <c r="H126" s="87" t="s">
        <v>2777</v>
      </c>
      <c r="I126" s="90">
        <v>5.0999999999948997</v>
      </c>
      <c r="J126" s="88" t="s">
        <v>334</v>
      </c>
      <c r="K126" s="88" t="s">
        <v>130</v>
      </c>
      <c r="L126" s="89">
        <v>3.1E-2</v>
      </c>
      <c r="M126" s="89">
        <v>3.1299999999965571E-2</v>
      </c>
      <c r="N126" s="90">
        <v>288068.216839</v>
      </c>
      <c r="O126" s="102">
        <v>108.9</v>
      </c>
      <c r="P126" s="90">
        <v>313.70627191599999</v>
      </c>
      <c r="Q126" s="91">
        <f t="shared" si="1"/>
        <v>3.7414363929284219E-3</v>
      </c>
      <c r="R126" s="91">
        <f>P126/'סכום נכסי הקרן'!$C$42</f>
        <v>3.8619169809785044E-4</v>
      </c>
    </row>
    <row r="127" spans="2:18">
      <c r="B127" s="86" t="s">
        <v>3115</v>
      </c>
      <c r="C127" s="88" t="s">
        <v>2779</v>
      </c>
      <c r="D127" s="87">
        <v>7128</v>
      </c>
      <c r="E127" s="87"/>
      <c r="F127" s="87" t="s">
        <v>2809</v>
      </c>
      <c r="G127" s="101">
        <v>43634</v>
      </c>
      <c r="H127" s="87" t="s">
        <v>2777</v>
      </c>
      <c r="I127" s="90">
        <v>5.1299999999777279</v>
      </c>
      <c r="J127" s="88" t="s">
        <v>334</v>
      </c>
      <c r="K127" s="88" t="s">
        <v>130</v>
      </c>
      <c r="L127" s="89">
        <v>2.4900000000000002E-2</v>
      </c>
      <c r="M127" s="89">
        <v>3.1399999999907842E-2</v>
      </c>
      <c r="N127" s="90">
        <v>121258.10051</v>
      </c>
      <c r="O127" s="102">
        <v>107.38</v>
      </c>
      <c r="P127" s="90">
        <v>130.20694343</v>
      </c>
      <c r="Q127" s="91">
        <f t="shared" si="1"/>
        <v>1.5529208064141594E-3</v>
      </c>
      <c r="R127" s="91">
        <f>P127/'סכום נכסי הקרן'!$C$42</f>
        <v>1.6029274862833166E-4</v>
      </c>
    </row>
    <row r="128" spans="2:18">
      <c r="B128" s="86" t="s">
        <v>3115</v>
      </c>
      <c r="C128" s="88" t="s">
        <v>2779</v>
      </c>
      <c r="D128" s="87">
        <v>7130</v>
      </c>
      <c r="E128" s="87"/>
      <c r="F128" s="87" t="s">
        <v>2809</v>
      </c>
      <c r="G128" s="101">
        <v>43634</v>
      </c>
      <c r="H128" s="87" t="s">
        <v>2777</v>
      </c>
      <c r="I128" s="90">
        <v>5.3999999999820183</v>
      </c>
      <c r="J128" s="88" t="s">
        <v>334</v>
      </c>
      <c r="K128" s="88" t="s">
        <v>130</v>
      </c>
      <c r="L128" s="89">
        <v>3.6000000000000004E-2</v>
      </c>
      <c r="M128" s="89">
        <v>3.1599999999860649E-2</v>
      </c>
      <c r="N128" s="90">
        <v>79611.483525000003</v>
      </c>
      <c r="O128" s="102">
        <v>111.77</v>
      </c>
      <c r="P128" s="90">
        <v>88.981755588999988</v>
      </c>
      <c r="Q128" s="91">
        <f t="shared" si="1"/>
        <v>1.0612461671040204E-3</v>
      </c>
      <c r="R128" s="91">
        <f>P128/'סכום נכסי הקרן'!$C$42</f>
        <v>1.0954200909264999E-4</v>
      </c>
    </row>
    <row r="129" spans="2:18">
      <c r="B129" s="86" t="s">
        <v>3107</v>
      </c>
      <c r="C129" s="88" t="s">
        <v>2778</v>
      </c>
      <c r="D129" s="87">
        <v>9922</v>
      </c>
      <c r="E129" s="87"/>
      <c r="F129" s="87" t="s">
        <v>431</v>
      </c>
      <c r="G129" s="101">
        <v>40489</v>
      </c>
      <c r="H129" s="87" t="s">
        <v>128</v>
      </c>
      <c r="I129" s="90">
        <v>1.9799999999928299</v>
      </c>
      <c r="J129" s="88" t="s">
        <v>334</v>
      </c>
      <c r="K129" s="88" t="s">
        <v>130</v>
      </c>
      <c r="L129" s="89">
        <v>5.7000000000000002E-2</v>
      </c>
      <c r="M129" s="89">
        <v>2.2599999999936261E-2</v>
      </c>
      <c r="N129" s="90">
        <v>81084.552809000001</v>
      </c>
      <c r="O129" s="102">
        <v>123.85</v>
      </c>
      <c r="P129" s="90">
        <v>100.42321911400002</v>
      </c>
      <c r="Q129" s="91">
        <f t="shared" si="1"/>
        <v>1.1977034580575804E-3</v>
      </c>
      <c r="R129" s="91">
        <f>P129/'סכום נכסי הקרן'!$C$42</f>
        <v>1.2362715377419315E-4</v>
      </c>
    </row>
    <row r="130" spans="2:18">
      <c r="B130" s="86" t="s">
        <v>3116</v>
      </c>
      <c r="C130" s="88" t="s">
        <v>2779</v>
      </c>
      <c r="D130" s="87" t="s">
        <v>2856</v>
      </c>
      <c r="E130" s="87"/>
      <c r="F130" s="87" t="s">
        <v>475</v>
      </c>
      <c r="G130" s="101">
        <v>43801</v>
      </c>
      <c r="H130" s="87" t="s">
        <v>314</v>
      </c>
      <c r="I130" s="90">
        <v>4.700000000001018</v>
      </c>
      <c r="J130" s="88" t="s">
        <v>344</v>
      </c>
      <c r="K130" s="88" t="s">
        <v>131</v>
      </c>
      <c r="L130" s="89">
        <v>2.3629999999999998E-2</v>
      </c>
      <c r="M130" s="89">
        <v>7.0500000000015273E-2</v>
      </c>
      <c r="N130" s="90">
        <v>465950.43446199998</v>
      </c>
      <c r="O130" s="102">
        <v>80.45</v>
      </c>
      <c r="P130" s="90">
        <v>1474.0132564149999</v>
      </c>
      <c r="Q130" s="91">
        <f t="shared" si="1"/>
        <v>1.7579906220959226E-2</v>
      </c>
      <c r="R130" s="91">
        <f>P130/'סכום נכסי הקרן'!$C$42</f>
        <v>1.8146008973198902E-3</v>
      </c>
    </row>
    <row r="131" spans="2:18">
      <c r="B131" s="86" t="s">
        <v>3117</v>
      </c>
      <c r="C131" s="88" t="s">
        <v>2779</v>
      </c>
      <c r="D131" s="87">
        <v>9365</v>
      </c>
      <c r="E131" s="87"/>
      <c r="F131" s="87" t="s">
        <v>307</v>
      </c>
      <c r="G131" s="101">
        <v>44906</v>
      </c>
      <c r="H131" s="87" t="s">
        <v>2777</v>
      </c>
      <c r="I131" s="90">
        <v>2.4099999996010895</v>
      </c>
      <c r="J131" s="88" t="s">
        <v>334</v>
      </c>
      <c r="K131" s="88" t="s">
        <v>130</v>
      </c>
      <c r="L131" s="89">
        <v>7.1800000000000003E-2</v>
      </c>
      <c r="M131" s="89">
        <v>8.6199999981727324E-2</v>
      </c>
      <c r="N131" s="90">
        <v>1593.4307010000002</v>
      </c>
      <c r="O131" s="102">
        <v>97.54</v>
      </c>
      <c r="P131" s="90">
        <v>1.5542323819999999</v>
      </c>
      <c r="Q131" s="91">
        <f t="shared" si="1"/>
        <v>1.8536644363424482E-5</v>
      </c>
      <c r="R131" s="91">
        <f>P131/'סכום נכסי הקרן'!$C$42</f>
        <v>1.9133555704106828E-6</v>
      </c>
    </row>
    <row r="132" spans="2:18">
      <c r="B132" s="86" t="s">
        <v>3117</v>
      </c>
      <c r="C132" s="88" t="s">
        <v>2779</v>
      </c>
      <c r="D132" s="87">
        <v>9509</v>
      </c>
      <c r="E132" s="87"/>
      <c r="F132" s="87" t="s">
        <v>307</v>
      </c>
      <c r="G132" s="101">
        <v>44991</v>
      </c>
      <c r="H132" s="87" t="s">
        <v>2777</v>
      </c>
      <c r="I132" s="90">
        <v>2.4099999999980777</v>
      </c>
      <c r="J132" s="88" t="s">
        <v>334</v>
      </c>
      <c r="K132" s="88" t="s">
        <v>130</v>
      </c>
      <c r="L132" s="89">
        <v>7.1800000000000003E-2</v>
      </c>
      <c r="M132" s="89">
        <v>7.9399999999987203E-2</v>
      </c>
      <c r="N132" s="90">
        <v>78804.307912999997</v>
      </c>
      <c r="O132" s="102">
        <v>99.01</v>
      </c>
      <c r="P132" s="90">
        <v>78.024155914999994</v>
      </c>
      <c r="Q132" s="91">
        <f t="shared" si="1"/>
        <v>9.3055970696712554E-4</v>
      </c>
      <c r="R132" s="91">
        <f>P132/'סכום נכסי הקרן'!$C$42</f>
        <v>9.6052530545304827E-5</v>
      </c>
    </row>
    <row r="133" spans="2:18">
      <c r="B133" s="86" t="s">
        <v>3117</v>
      </c>
      <c r="C133" s="88" t="s">
        <v>2779</v>
      </c>
      <c r="D133" s="87">
        <v>9316</v>
      </c>
      <c r="E133" s="87"/>
      <c r="F133" s="87" t="s">
        <v>307</v>
      </c>
      <c r="G133" s="101">
        <v>44885</v>
      </c>
      <c r="H133" s="87" t="s">
        <v>2777</v>
      </c>
      <c r="I133" s="90">
        <v>2.4099999999985862</v>
      </c>
      <c r="J133" s="88" t="s">
        <v>334</v>
      </c>
      <c r="K133" s="88" t="s">
        <v>130</v>
      </c>
      <c r="L133" s="89">
        <v>7.1800000000000003E-2</v>
      </c>
      <c r="M133" s="89">
        <v>9.1499999999939435E-2</v>
      </c>
      <c r="N133" s="90">
        <v>616494.93791199999</v>
      </c>
      <c r="O133" s="102">
        <v>96.4</v>
      </c>
      <c r="P133" s="90">
        <v>594.30120392399999</v>
      </c>
      <c r="Q133" s="91">
        <f t="shared" si="1"/>
        <v>7.0879684334708435E-3</v>
      </c>
      <c r="R133" s="91">
        <f>P133/'סכום נכסי הקרן'!$C$42</f>
        <v>7.3162130206457161E-4</v>
      </c>
    </row>
    <row r="134" spans="2:18">
      <c r="B134" s="86" t="s">
        <v>3118</v>
      </c>
      <c r="C134" s="88" t="s">
        <v>2779</v>
      </c>
      <c r="D134" s="87" t="s">
        <v>2857</v>
      </c>
      <c r="E134" s="87"/>
      <c r="F134" s="87" t="s">
        <v>483</v>
      </c>
      <c r="G134" s="101">
        <v>44074</v>
      </c>
      <c r="H134" s="87" t="s">
        <v>128</v>
      </c>
      <c r="I134" s="90">
        <v>8.6100000000042005</v>
      </c>
      <c r="J134" s="88" t="s">
        <v>558</v>
      </c>
      <c r="K134" s="88" t="s">
        <v>130</v>
      </c>
      <c r="L134" s="89">
        <v>2.35E-2</v>
      </c>
      <c r="M134" s="89">
        <v>4.0600000000025852E-2</v>
      </c>
      <c r="N134" s="90">
        <v>328183.92266600003</v>
      </c>
      <c r="O134" s="102">
        <v>94.28</v>
      </c>
      <c r="P134" s="90">
        <v>309.41179077000004</v>
      </c>
      <c r="Q134" s="91">
        <f t="shared" si="1"/>
        <v>3.6902180097247495E-3</v>
      </c>
      <c r="R134" s="91">
        <f>P134/'סכום נכסי הקרן'!$C$42</f>
        <v>3.8090492790963113E-4</v>
      </c>
    </row>
    <row r="135" spans="2:18">
      <c r="B135" s="86" t="s">
        <v>3118</v>
      </c>
      <c r="C135" s="88" t="s">
        <v>2779</v>
      </c>
      <c r="D135" s="87" t="s">
        <v>2858</v>
      </c>
      <c r="E135" s="87"/>
      <c r="F135" s="87" t="s">
        <v>483</v>
      </c>
      <c r="G135" s="101">
        <v>44189</v>
      </c>
      <c r="H135" s="87" t="s">
        <v>128</v>
      </c>
      <c r="I135" s="90">
        <v>8.5000000000653166</v>
      </c>
      <c r="J135" s="88" t="s">
        <v>558</v>
      </c>
      <c r="K135" s="88" t="s">
        <v>130</v>
      </c>
      <c r="L135" s="89">
        <v>2.4700000000000003E-2</v>
      </c>
      <c r="M135" s="89">
        <v>4.3300000000394502E-2</v>
      </c>
      <c r="N135" s="90">
        <v>41032.928269999997</v>
      </c>
      <c r="O135" s="102">
        <v>93.28</v>
      </c>
      <c r="P135" s="90">
        <v>38.275518253000001</v>
      </c>
      <c r="Q135" s="91">
        <f t="shared" si="1"/>
        <v>4.5649523063509518E-4</v>
      </c>
      <c r="R135" s="91">
        <f>P135/'סכום נכסי הקרן'!$C$42</f>
        <v>4.7119515014540035E-5</v>
      </c>
    </row>
    <row r="136" spans="2:18">
      <c r="B136" s="86" t="s">
        <v>3118</v>
      </c>
      <c r="C136" s="88" t="s">
        <v>2779</v>
      </c>
      <c r="D136" s="87" t="s">
        <v>2859</v>
      </c>
      <c r="E136" s="87"/>
      <c r="F136" s="87" t="s">
        <v>483</v>
      </c>
      <c r="G136" s="101">
        <v>44322</v>
      </c>
      <c r="H136" s="87" t="s">
        <v>128</v>
      </c>
      <c r="I136" s="90">
        <v>8.3300000000238743</v>
      </c>
      <c r="J136" s="88" t="s">
        <v>558</v>
      </c>
      <c r="K136" s="88" t="s">
        <v>130</v>
      </c>
      <c r="L136" s="89">
        <v>2.5600000000000001E-2</v>
      </c>
      <c r="M136" s="89">
        <v>4.8800000000123224E-2</v>
      </c>
      <c r="N136" s="90">
        <v>188805.88603699996</v>
      </c>
      <c r="O136" s="102">
        <v>89.4</v>
      </c>
      <c r="P136" s="90">
        <v>168.79246060899999</v>
      </c>
      <c r="Q136" s="91">
        <f t="shared" si="1"/>
        <v>2.0131132575620012E-3</v>
      </c>
      <c r="R136" s="91">
        <f>P136/'סכום נכסי הקרן'!$C$42</f>
        <v>2.0779389137032915E-4</v>
      </c>
    </row>
    <row r="137" spans="2:18">
      <c r="B137" s="86" t="s">
        <v>3118</v>
      </c>
      <c r="C137" s="88" t="s">
        <v>2779</v>
      </c>
      <c r="D137" s="87" t="s">
        <v>2860</v>
      </c>
      <c r="E137" s="87"/>
      <c r="F137" s="87" t="s">
        <v>483</v>
      </c>
      <c r="G137" s="101">
        <v>44418</v>
      </c>
      <c r="H137" s="87" t="s">
        <v>128</v>
      </c>
      <c r="I137" s="90">
        <v>8.4600000000135616</v>
      </c>
      <c r="J137" s="88" t="s">
        <v>558</v>
      </c>
      <c r="K137" s="88" t="s">
        <v>130</v>
      </c>
      <c r="L137" s="89">
        <v>2.2700000000000001E-2</v>
      </c>
      <c r="M137" s="89">
        <v>4.6800000000116262E-2</v>
      </c>
      <c r="N137" s="90">
        <v>188432.57969799999</v>
      </c>
      <c r="O137" s="102">
        <v>87.65</v>
      </c>
      <c r="P137" s="90">
        <v>165.16114115599999</v>
      </c>
      <c r="Q137" s="91">
        <f t="shared" si="1"/>
        <v>1.9698041114846123E-3</v>
      </c>
      <c r="R137" s="91">
        <f>P137/'סכום נכסי הקרן'!$C$42</f>
        <v>2.0332351397773005E-4</v>
      </c>
    </row>
    <row r="138" spans="2:18">
      <c r="B138" s="86" t="s">
        <v>3118</v>
      </c>
      <c r="C138" s="88" t="s">
        <v>2779</v>
      </c>
      <c r="D138" s="87" t="s">
        <v>2861</v>
      </c>
      <c r="E138" s="87"/>
      <c r="F138" s="87" t="s">
        <v>483</v>
      </c>
      <c r="G138" s="101">
        <v>44530</v>
      </c>
      <c r="H138" s="87" t="s">
        <v>128</v>
      </c>
      <c r="I138" s="90">
        <v>8.5</v>
      </c>
      <c r="J138" s="88" t="s">
        <v>558</v>
      </c>
      <c r="K138" s="88" t="s">
        <v>130</v>
      </c>
      <c r="L138" s="89">
        <v>1.7899999999999999E-2</v>
      </c>
      <c r="M138" s="89">
        <v>4.9800000000022271E-2</v>
      </c>
      <c r="N138" s="90">
        <v>155644.86458200001</v>
      </c>
      <c r="O138" s="102">
        <v>80.78</v>
      </c>
      <c r="P138" s="90">
        <v>125.72992516399999</v>
      </c>
      <c r="Q138" s="91">
        <f t="shared" si="1"/>
        <v>1.4995253834603494E-3</v>
      </c>
      <c r="R138" s="91">
        <f>P138/'סכום נכסי הקרן'!$C$42</f>
        <v>1.5478126402841715E-4</v>
      </c>
    </row>
    <row r="139" spans="2:18">
      <c r="B139" s="86" t="s">
        <v>3118</v>
      </c>
      <c r="C139" s="88" t="s">
        <v>2779</v>
      </c>
      <c r="D139" s="87" t="s">
        <v>2862</v>
      </c>
      <c r="E139" s="87"/>
      <c r="F139" s="87" t="s">
        <v>483</v>
      </c>
      <c r="G139" s="101">
        <v>44612</v>
      </c>
      <c r="H139" s="87" t="s">
        <v>128</v>
      </c>
      <c r="I139" s="90">
        <v>8.2899999999870975</v>
      </c>
      <c r="J139" s="88" t="s">
        <v>558</v>
      </c>
      <c r="K139" s="88" t="s">
        <v>130</v>
      </c>
      <c r="L139" s="89">
        <v>2.3599999999999999E-2</v>
      </c>
      <c r="M139" s="89">
        <v>5.2299999999899933E-2</v>
      </c>
      <c r="N139" s="90">
        <v>182008.87821</v>
      </c>
      <c r="O139" s="102">
        <v>83.46</v>
      </c>
      <c r="P139" s="90">
        <v>151.90461652400001</v>
      </c>
      <c r="Q139" s="91">
        <f t="shared" ref="Q139:Q202" si="2">IFERROR(P139/$P$10,0)</f>
        <v>1.8116993869632051E-3</v>
      </c>
      <c r="R139" s="91">
        <f>P139/'סכום נכסי הקרן'!$C$42</f>
        <v>1.8700391753727732E-4</v>
      </c>
    </row>
    <row r="140" spans="2:18">
      <c r="B140" s="86" t="s">
        <v>3118</v>
      </c>
      <c r="C140" s="88" t="s">
        <v>2779</v>
      </c>
      <c r="D140" s="87" t="s">
        <v>2863</v>
      </c>
      <c r="E140" s="87"/>
      <c r="F140" s="87" t="s">
        <v>483</v>
      </c>
      <c r="G140" s="101">
        <v>44662</v>
      </c>
      <c r="H140" s="87" t="s">
        <v>128</v>
      </c>
      <c r="I140" s="90">
        <v>8.3599999999861723</v>
      </c>
      <c r="J140" s="88" t="s">
        <v>558</v>
      </c>
      <c r="K140" s="88" t="s">
        <v>130</v>
      </c>
      <c r="L140" s="89">
        <v>2.4E-2</v>
      </c>
      <c r="M140" s="89">
        <v>4.9399999999928591E-2</v>
      </c>
      <c r="N140" s="90">
        <v>207252.30655400001</v>
      </c>
      <c r="O140" s="102">
        <v>85.14</v>
      </c>
      <c r="P140" s="90">
        <v>176.45462892899999</v>
      </c>
      <c r="Q140" s="91">
        <f t="shared" si="2"/>
        <v>2.1044965608861613E-3</v>
      </c>
      <c r="R140" s="91">
        <f>P140/'סכום נכסי הקרן'!$C$42</f>
        <v>2.1722649141539516E-4</v>
      </c>
    </row>
    <row r="141" spans="2:18">
      <c r="B141" s="86" t="s">
        <v>3119</v>
      </c>
      <c r="C141" s="88" t="s">
        <v>2778</v>
      </c>
      <c r="D141" s="87">
        <v>7490</v>
      </c>
      <c r="E141" s="87"/>
      <c r="F141" s="87" t="s">
        <v>307</v>
      </c>
      <c r="G141" s="101">
        <v>43899</v>
      </c>
      <c r="H141" s="87" t="s">
        <v>2777</v>
      </c>
      <c r="I141" s="90">
        <v>3.4399999999974176</v>
      </c>
      <c r="J141" s="88" t="s">
        <v>126</v>
      </c>
      <c r="K141" s="88" t="s">
        <v>130</v>
      </c>
      <c r="L141" s="89">
        <v>2.3889999999999998E-2</v>
      </c>
      <c r="M141" s="89">
        <v>5.2999999999980139E-2</v>
      </c>
      <c r="N141" s="90">
        <v>220728.655378</v>
      </c>
      <c r="O141" s="102">
        <v>91.24</v>
      </c>
      <c r="P141" s="90">
        <v>201.39282185800002</v>
      </c>
      <c r="Q141" s="91">
        <f t="shared" si="2"/>
        <v>2.4019233927711635E-3</v>
      </c>
      <c r="R141" s="91">
        <f>P141/'סכום נכסי הקרן'!$C$42</f>
        <v>2.4792693937239734E-4</v>
      </c>
    </row>
    <row r="142" spans="2:18">
      <c r="B142" s="86" t="s">
        <v>3119</v>
      </c>
      <c r="C142" s="88" t="s">
        <v>2778</v>
      </c>
      <c r="D142" s="87">
        <v>7491</v>
      </c>
      <c r="E142" s="87"/>
      <c r="F142" s="87" t="s">
        <v>307</v>
      </c>
      <c r="G142" s="101">
        <v>43899</v>
      </c>
      <c r="H142" s="87" t="s">
        <v>2777</v>
      </c>
      <c r="I142" s="90">
        <v>3.6</v>
      </c>
      <c r="J142" s="88" t="s">
        <v>126</v>
      </c>
      <c r="K142" s="88" t="s">
        <v>130</v>
      </c>
      <c r="L142" s="89">
        <v>1.2969999999999999E-2</v>
      </c>
      <c r="M142" s="89">
        <v>2.2799999999980992E-2</v>
      </c>
      <c r="N142" s="90">
        <v>299619.88038500003</v>
      </c>
      <c r="O142" s="102">
        <v>105.35</v>
      </c>
      <c r="P142" s="90">
        <v>315.64952341999998</v>
      </c>
      <c r="Q142" s="91">
        <f t="shared" si="2"/>
        <v>3.7646126968425026E-3</v>
      </c>
      <c r="R142" s="91">
        <f>P142/'סכום נכסי הקרן'!$C$42</f>
        <v>3.8858396011281555E-4</v>
      </c>
    </row>
    <row r="143" spans="2:18">
      <c r="B143" s="86" t="s">
        <v>3120</v>
      </c>
      <c r="C143" s="88" t="s">
        <v>2779</v>
      </c>
      <c r="D143" s="87" t="s">
        <v>2864</v>
      </c>
      <c r="E143" s="87"/>
      <c r="F143" s="87" t="s">
        <v>483</v>
      </c>
      <c r="G143" s="101">
        <v>43924</v>
      </c>
      <c r="H143" s="87" t="s">
        <v>128</v>
      </c>
      <c r="I143" s="90">
        <v>8.160000000079636</v>
      </c>
      <c r="J143" s="88" t="s">
        <v>558</v>
      </c>
      <c r="K143" s="88" t="s">
        <v>130</v>
      </c>
      <c r="L143" s="89">
        <v>3.1400000000000004E-2</v>
      </c>
      <c r="M143" s="89">
        <v>3.2000000000209569E-2</v>
      </c>
      <c r="N143" s="90">
        <v>45049.624976000006</v>
      </c>
      <c r="O143" s="102">
        <v>105.92</v>
      </c>
      <c r="P143" s="90">
        <v>47.716561644999999</v>
      </c>
      <c r="Q143" s="91">
        <f t="shared" si="2"/>
        <v>5.6909439264197885E-4</v>
      </c>
      <c r="R143" s="91">
        <f>P143/'סכום נכסי הקרן'!$C$42</f>
        <v>5.8742019585785136E-5</v>
      </c>
    </row>
    <row r="144" spans="2:18">
      <c r="B144" s="86" t="s">
        <v>3120</v>
      </c>
      <c r="C144" s="88" t="s">
        <v>2779</v>
      </c>
      <c r="D144" s="87" t="s">
        <v>2865</v>
      </c>
      <c r="E144" s="87"/>
      <c r="F144" s="87" t="s">
        <v>483</v>
      </c>
      <c r="G144" s="101">
        <v>44015</v>
      </c>
      <c r="H144" s="87" t="s">
        <v>128</v>
      </c>
      <c r="I144" s="90">
        <v>7.7599999999930693</v>
      </c>
      <c r="J144" s="88" t="s">
        <v>558</v>
      </c>
      <c r="K144" s="88" t="s">
        <v>130</v>
      </c>
      <c r="L144" s="89">
        <v>3.1E-2</v>
      </c>
      <c r="M144" s="89">
        <v>4.849999999981229E-2</v>
      </c>
      <c r="N144" s="90">
        <v>37138.04896</v>
      </c>
      <c r="O144" s="102">
        <v>93.24</v>
      </c>
      <c r="P144" s="90">
        <v>34.627517548999997</v>
      </c>
      <c r="Q144" s="91">
        <f t="shared" si="2"/>
        <v>4.1298713463174588E-4</v>
      </c>
      <c r="R144" s="91">
        <f>P144/'סכום נכסי הקרן'!$C$42</f>
        <v>4.2628601976890752E-5</v>
      </c>
    </row>
    <row r="145" spans="2:18">
      <c r="B145" s="86" t="s">
        <v>3120</v>
      </c>
      <c r="C145" s="88" t="s">
        <v>2779</v>
      </c>
      <c r="D145" s="87" t="s">
        <v>2866</v>
      </c>
      <c r="E145" s="87"/>
      <c r="F145" s="87" t="s">
        <v>483</v>
      </c>
      <c r="G145" s="101">
        <v>44108</v>
      </c>
      <c r="H145" s="87" t="s">
        <v>128</v>
      </c>
      <c r="I145" s="90">
        <v>7.5799999999337846</v>
      </c>
      <c r="J145" s="88" t="s">
        <v>558</v>
      </c>
      <c r="K145" s="88" t="s">
        <v>130</v>
      </c>
      <c r="L145" s="89">
        <v>3.1E-2</v>
      </c>
      <c r="M145" s="89">
        <v>5.58999999996313E-2</v>
      </c>
      <c r="N145" s="90">
        <v>60238.091831999998</v>
      </c>
      <c r="O145" s="102">
        <v>88.25</v>
      </c>
      <c r="P145" s="90">
        <v>53.160120044000003</v>
      </c>
      <c r="Q145" s="91">
        <f t="shared" si="2"/>
        <v>6.3401731361725127E-4</v>
      </c>
      <c r="R145" s="91">
        <f>P145/'סכום נכסי הקרן'!$C$42</f>
        <v>6.5443374483680017E-5</v>
      </c>
    </row>
    <row r="146" spans="2:18">
      <c r="B146" s="86" t="s">
        <v>3120</v>
      </c>
      <c r="C146" s="88" t="s">
        <v>2779</v>
      </c>
      <c r="D146" s="87" t="s">
        <v>2867</v>
      </c>
      <c r="E146" s="87"/>
      <c r="F146" s="87" t="s">
        <v>483</v>
      </c>
      <c r="G146" s="101">
        <v>44200</v>
      </c>
      <c r="H146" s="87" t="s">
        <v>128</v>
      </c>
      <c r="I146" s="90">
        <v>7.4400000001227609</v>
      </c>
      <c r="J146" s="88" t="s">
        <v>558</v>
      </c>
      <c r="K146" s="88" t="s">
        <v>130</v>
      </c>
      <c r="L146" s="89">
        <v>3.1E-2</v>
      </c>
      <c r="M146" s="89">
        <v>6.2100000001292024E-2</v>
      </c>
      <c r="N146" s="90">
        <v>31252.332645000002</v>
      </c>
      <c r="O146" s="102">
        <v>84.45</v>
      </c>
      <c r="P146" s="90">
        <v>26.392597279</v>
      </c>
      <c r="Q146" s="91">
        <f t="shared" si="2"/>
        <v>3.1477287132466119E-4</v>
      </c>
      <c r="R146" s="91">
        <f>P146/'סכום נכסי הקרן'!$C$42</f>
        <v>3.2490909085550432E-5</v>
      </c>
    </row>
    <row r="147" spans="2:18">
      <c r="B147" s="86" t="s">
        <v>3120</v>
      </c>
      <c r="C147" s="88" t="s">
        <v>2779</v>
      </c>
      <c r="D147" s="87" t="s">
        <v>2868</v>
      </c>
      <c r="E147" s="87"/>
      <c r="F147" s="87" t="s">
        <v>483</v>
      </c>
      <c r="G147" s="101">
        <v>44290</v>
      </c>
      <c r="H147" s="87" t="s">
        <v>128</v>
      </c>
      <c r="I147" s="90">
        <v>7.3400000000744097</v>
      </c>
      <c r="J147" s="88" t="s">
        <v>558</v>
      </c>
      <c r="K147" s="88" t="s">
        <v>130</v>
      </c>
      <c r="L147" s="89">
        <v>3.1E-2</v>
      </c>
      <c r="M147" s="89">
        <v>6.6300000000583489E-2</v>
      </c>
      <c r="N147" s="90">
        <v>60027.848306</v>
      </c>
      <c r="O147" s="102">
        <v>81.94</v>
      </c>
      <c r="P147" s="90">
        <v>49.186820750999999</v>
      </c>
      <c r="Q147" s="91">
        <f t="shared" si="2"/>
        <v>5.8662952476613275E-4</v>
      </c>
      <c r="R147" s="91">
        <f>P147/'סכום נכסי הקרן'!$C$42</f>
        <v>6.0551998893250196E-5</v>
      </c>
    </row>
    <row r="148" spans="2:18">
      <c r="B148" s="86" t="s">
        <v>3120</v>
      </c>
      <c r="C148" s="88" t="s">
        <v>2779</v>
      </c>
      <c r="D148" s="87" t="s">
        <v>2869</v>
      </c>
      <c r="E148" s="87"/>
      <c r="F148" s="87" t="s">
        <v>483</v>
      </c>
      <c r="G148" s="101">
        <v>44496</v>
      </c>
      <c r="H148" s="87" t="s">
        <v>128</v>
      </c>
      <c r="I148" s="90">
        <v>6.650000000006842</v>
      </c>
      <c r="J148" s="88" t="s">
        <v>558</v>
      </c>
      <c r="K148" s="88" t="s">
        <v>130</v>
      </c>
      <c r="L148" s="89">
        <v>3.1E-2</v>
      </c>
      <c r="M148" s="89">
        <v>9.8200000000145948E-2</v>
      </c>
      <c r="N148" s="90">
        <v>67244.031191999995</v>
      </c>
      <c r="O148" s="102">
        <v>65.2</v>
      </c>
      <c r="P148" s="90">
        <v>43.843106398000003</v>
      </c>
      <c r="Q148" s="91">
        <f t="shared" si="2"/>
        <v>5.2289739970654307E-4</v>
      </c>
      <c r="R148" s="91">
        <f>P148/'סכום נכסי הקרן'!$C$42</f>
        <v>5.3973558151435789E-5</v>
      </c>
    </row>
    <row r="149" spans="2:18">
      <c r="B149" s="86" t="s">
        <v>3120</v>
      </c>
      <c r="C149" s="88" t="s">
        <v>2779</v>
      </c>
      <c r="D149" s="87" t="s">
        <v>2870</v>
      </c>
      <c r="E149" s="87"/>
      <c r="F149" s="87" t="s">
        <v>483</v>
      </c>
      <c r="G149" s="101">
        <v>44615</v>
      </c>
      <c r="H149" s="87" t="s">
        <v>128</v>
      </c>
      <c r="I149" s="90">
        <v>6.9599999999793951</v>
      </c>
      <c r="J149" s="88" t="s">
        <v>558</v>
      </c>
      <c r="K149" s="88" t="s">
        <v>130</v>
      </c>
      <c r="L149" s="89">
        <v>3.1E-2</v>
      </c>
      <c r="M149" s="89">
        <v>8.2899999999733839E-2</v>
      </c>
      <c r="N149" s="90">
        <v>81628.117245000001</v>
      </c>
      <c r="O149" s="102">
        <v>71.349999999999994</v>
      </c>
      <c r="P149" s="90">
        <v>58.241661395000001</v>
      </c>
      <c r="Q149" s="91">
        <f t="shared" si="2"/>
        <v>6.9462261687332672E-4</v>
      </c>
      <c r="R149" s="91">
        <f>P149/'סכום נכסי הקרן'!$C$42</f>
        <v>7.1699064149402132E-5</v>
      </c>
    </row>
    <row r="150" spans="2:18">
      <c r="B150" s="86" t="s">
        <v>3120</v>
      </c>
      <c r="C150" s="88" t="s">
        <v>2779</v>
      </c>
      <c r="D150" s="87" t="s">
        <v>2871</v>
      </c>
      <c r="E150" s="87"/>
      <c r="F150" s="87" t="s">
        <v>483</v>
      </c>
      <c r="G150" s="101">
        <v>44753</v>
      </c>
      <c r="H150" s="87" t="s">
        <v>128</v>
      </c>
      <c r="I150" s="90">
        <v>7.8100000000289249</v>
      </c>
      <c r="J150" s="88" t="s">
        <v>558</v>
      </c>
      <c r="K150" s="88" t="s">
        <v>130</v>
      </c>
      <c r="L150" s="89">
        <v>3.2599999999999997E-2</v>
      </c>
      <c r="M150" s="89">
        <v>4.4900000000162706E-2</v>
      </c>
      <c r="N150" s="90">
        <v>120498.65186000001</v>
      </c>
      <c r="O150" s="102">
        <v>91.81</v>
      </c>
      <c r="P150" s="90">
        <v>110.62981757999999</v>
      </c>
      <c r="Q150" s="91">
        <f t="shared" si="2"/>
        <v>1.3194330579009809E-3</v>
      </c>
      <c r="R150" s="91">
        <f>P150/'סכום נכסי הקרן'!$C$42</f>
        <v>1.3619210368518155E-4</v>
      </c>
    </row>
    <row r="151" spans="2:18">
      <c r="B151" s="86" t="s">
        <v>3120</v>
      </c>
      <c r="C151" s="88" t="s">
        <v>2779</v>
      </c>
      <c r="D151" s="87" t="s">
        <v>2872</v>
      </c>
      <c r="E151" s="87"/>
      <c r="F151" s="87" t="s">
        <v>483</v>
      </c>
      <c r="G151" s="101">
        <v>44959</v>
      </c>
      <c r="H151" s="87" t="s">
        <v>128</v>
      </c>
      <c r="I151" s="90">
        <v>7.5999999999810779</v>
      </c>
      <c r="J151" s="88" t="s">
        <v>558</v>
      </c>
      <c r="K151" s="88" t="s">
        <v>130</v>
      </c>
      <c r="L151" s="89">
        <v>3.8100000000000002E-2</v>
      </c>
      <c r="M151" s="89">
        <v>4.9699999999801313E-2</v>
      </c>
      <c r="N151" s="90">
        <v>58305.798026000004</v>
      </c>
      <c r="O151" s="102">
        <v>90.64</v>
      </c>
      <c r="P151" s="90">
        <v>52.848371765000003</v>
      </c>
      <c r="Q151" s="91">
        <f t="shared" si="2"/>
        <v>6.3029922934255836E-4</v>
      </c>
      <c r="R151" s="91">
        <f>P151/'סכום נכסי הקרן'!$C$42</f>
        <v>6.5059593195181169E-5</v>
      </c>
    </row>
    <row r="152" spans="2:18">
      <c r="B152" s="86" t="s">
        <v>3120</v>
      </c>
      <c r="C152" s="88" t="s">
        <v>2779</v>
      </c>
      <c r="D152" s="87" t="s">
        <v>2873</v>
      </c>
      <c r="E152" s="87"/>
      <c r="F152" s="87" t="s">
        <v>483</v>
      </c>
      <c r="G152" s="101">
        <v>43011</v>
      </c>
      <c r="H152" s="87" t="s">
        <v>128</v>
      </c>
      <c r="I152" s="90">
        <v>7.820000000083474</v>
      </c>
      <c r="J152" s="88" t="s">
        <v>558</v>
      </c>
      <c r="K152" s="88" t="s">
        <v>130</v>
      </c>
      <c r="L152" s="89">
        <v>3.9E-2</v>
      </c>
      <c r="M152" s="89">
        <v>3.9800000000372114E-2</v>
      </c>
      <c r="N152" s="90">
        <v>37080.954380000003</v>
      </c>
      <c r="O152" s="102">
        <v>107.26</v>
      </c>
      <c r="P152" s="90">
        <v>39.773032323999999</v>
      </c>
      <c r="Q152" s="91">
        <f t="shared" si="2"/>
        <v>4.7435542071016655E-4</v>
      </c>
      <c r="R152" s="91">
        <f>P152/'סכום נכסי הקרן'!$C$42</f>
        <v>4.8963046858748021E-5</v>
      </c>
    </row>
    <row r="153" spans="2:18">
      <c r="B153" s="86" t="s">
        <v>3120</v>
      </c>
      <c r="C153" s="88" t="s">
        <v>2779</v>
      </c>
      <c r="D153" s="87" t="s">
        <v>2874</v>
      </c>
      <c r="E153" s="87"/>
      <c r="F153" s="87" t="s">
        <v>483</v>
      </c>
      <c r="G153" s="101">
        <v>43104</v>
      </c>
      <c r="H153" s="87" t="s">
        <v>128</v>
      </c>
      <c r="I153" s="90">
        <v>7.5099999999881888</v>
      </c>
      <c r="J153" s="88" t="s">
        <v>558</v>
      </c>
      <c r="K153" s="88" t="s">
        <v>130</v>
      </c>
      <c r="L153" s="89">
        <v>3.8199999999999998E-2</v>
      </c>
      <c r="M153" s="89">
        <v>5.3399999999921254E-2</v>
      </c>
      <c r="N153" s="90">
        <v>65888.830700000006</v>
      </c>
      <c r="O153" s="102">
        <v>96.37</v>
      </c>
      <c r="P153" s="90">
        <v>63.497067925000003</v>
      </c>
      <c r="Q153" s="91">
        <f t="shared" si="2"/>
        <v>7.5730153346266645E-4</v>
      </c>
      <c r="R153" s="91">
        <f>P153/'סכום נכסי הקרן'!$C$42</f>
        <v>7.8168792534554369E-5</v>
      </c>
    </row>
    <row r="154" spans="2:18">
      <c r="B154" s="86" t="s">
        <v>3120</v>
      </c>
      <c r="C154" s="88" t="s">
        <v>2779</v>
      </c>
      <c r="D154" s="87" t="s">
        <v>2875</v>
      </c>
      <c r="E154" s="87"/>
      <c r="F154" s="87" t="s">
        <v>483</v>
      </c>
      <c r="G154" s="101">
        <v>43194</v>
      </c>
      <c r="H154" s="87" t="s">
        <v>128</v>
      </c>
      <c r="I154" s="90">
        <v>7.8200000000333345</v>
      </c>
      <c r="J154" s="88" t="s">
        <v>558</v>
      </c>
      <c r="K154" s="88" t="s">
        <v>130</v>
      </c>
      <c r="L154" s="89">
        <v>3.7900000000000003E-2</v>
      </c>
      <c r="M154" s="89">
        <v>4.0600000000111117E-2</v>
      </c>
      <c r="N154" s="90">
        <v>42511.306817999997</v>
      </c>
      <c r="O154" s="102">
        <v>105.85</v>
      </c>
      <c r="P154" s="90">
        <v>44.998222275000003</v>
      </c>
      <c r="Q154" s="91">
        <f t="shared" si="2"/>
        <v>5.3667395748417809E-4</v>
      </c>
      <c r="R154" s="91">
        <f>P154/'סכום נכסי הקרן'!$C$42</f>
        <v>5.5395576778331036E-5</v>
      </c>
    </row>
    <row r="155" spans="2:18">
      <c r="B155" s="86" t="s">
        <v>3120</v>
      </c>
      <c r="C155" s="88" t="s">
        <v>2779</v>
      </c>
      <c r="D155" s="87" t="s">
        <v>2876</v>
      </c>
      <c r="E155" s="87"/>
      <c r="F155" s="87" t="s">
        <v>483</v>
      </c>
      <c r="G155" s="101">
        <v>43285</v>
      </c>
      <c r="H155" s="87" t="s">
        <v>128</v>
      </c>
      <c r="I155" s="90">
        <v>7.7900000000291856</v>
      </c>
      <c r="J155" s="88" t="s">
        <v>558</v>
      </c>
      <c r="K155" s="88" t="s">
        <v>130</v>
      </c>
      <c r="L155" s="89">
        <v>4.0099999999999997E-2</v>
      </c>
      <c r="M155" s="89">
        <v>4.0800000000086233E-2</v>
      </c>
      <c r="N155" s="90">
        <v>56712.964085</v>
      </c>
      <c r="O155" s="102">
        <v>106.33</v>
      </c>
      <c r="P155" s="90">
        <v>60.302898756000005</v>
      </c>
      <c r="Q155" s="91">
        <f t="shared" si="2"/>
        <v>7.1920608608421377E-4</v>
      </c>
      <c r="R155" s="91">
        <f>P155/'סכום נכסי הקרן'!$C$42</f>
        <v>7.4236574004609847E-5</v>
      </c>
    </row>
    <row r="156" spans="2:18">
      <c r="B156" s="86" t="s">
        <v>3120</v>
      </c>
      <c r="C156" s="88" t="s">
        <v>2779</v>
      </c>
      <c r="D156" s="87" t="s">
        <v>2877</v>
      </c>
      <c r="E156" s="87"/>
      <c r="F156" s="87" t="s">
        <v>483</v>
      </c>
      <c r="G156" s="101">
        <v>43377</v>
      </c>
      <c r="H156" s="87" t="s">
        <v>128</v>
      </c>
      <c r="I156" s="90">
        <v>7.7300000000174878</v>
      </c>
      <c r="J156" s="88" t="s">
        <v>558</v>
      </c>
      <c r="K156" s="88" t="s">
        <v>130</v>
      </c>
      <c r="L156" s="89">
        <v>3.9699999999999999E-2</v>
      </c>
      <c r="M156" s="89">
        <v>4.3200000000088286E-2</v>
      </c>
      <c r="N156" s="90">
        <v>113387.543011</v>
      </c>
      <c r="O156" s="102">
        <v>103.88</v>
      </c>
      <c r="P156" s="90">
        <v>117.78697607800001</v>
      </c>
      <c r="Q156" s="91">
        <f t="shared" si="2"/>
        <v>1.4047933317355584E-3</v>
      </c>
      <c r="R156" s="91">
        <f>P156/'סכום נכסי הקרן'!$C$42</f>
        <v>1.4500300560632069E-4</v>
      </c>
    </row>
    <row r="157" spans="2:18">
      <c r="B157" s="86" t="s">
        <v>3120</v>
      </c>
      <c r="C157" s="88" t="s">
        <v>2779</v>
      </c>
      <c r="D157" s="87" t="s">
        <v>2878</v>
      </c>
      <c r="E157" s="87"/>
      <c r="F157" s="87" t="s">
        <v>483</v>
      </c>
      <c r="G157" s="101">
        <v>43469</v>
      </c>
      <c r="H157" s="87" t="s">
        <v>128</v>
      </c>
      <c r="I157" s="90">
        <v>7.8599999999628194</v>
      </c>
      <c r="J157" s="88" t="s">
        <v>558</v>
      </c>
      <c r="K157" s="88" t="s">
        <v>130</v>
      </c>
      <c r="L157" s="89">
        <v>4.1700000000000001E-2</v>
      </c>
      <c r="M157" s="89">
        <v>3.6499999999859166E-2</v>
      </c>
      <c r="N157" s="90">
        <v>80097.681326999998</v>
      </c>
      <c r="O157" s="102">
        <v>110.81</v>
      </c>
      <c r="P157" s="90">
        <v>88.756243304999998</v>
      </c>
      <c r="Q157" s="91">
        <f t="shared" si="2"/>
        <v>1.0585565815204848E-3</v>
      </c>
      <c r="R157" s="91">
        <f>P157/'סכום נכסי הקרן'!$C$42</f>
        <v>1.0926438961323072E-4</v>
      </c>
    </row>
    <row r="158" spans="2:18">
      <c r="B158" s="86" t="s">
        <v>3120</v>
      </c>
      <c r="C158" s="88" t="s">
        <v>2779</v>
      </c>
      <c r="D158" s="87" t="s">
        <v>2879</v>
      </c>
      <c r="E158" s="87"/>
      <c r="F158" s="87" t="s">
        <v>483</v>
      </c>
      <c r="G158" s="101">
        <v>43559</v>
      </c>
      <c r="H158" s="87" t="s">
        <v>128</v>
      </c>
      <c r="I158" s="90">
        <v>7.8599999999863321</v>
      </c>
      <c r="J158" s="88" t="s">
        <v>558</v>
      </c>
      <c r="K158" s="88" t="s">
        <v>130</v>
      </c>
      <c r="L158" s="89">
        <v>3.7200000000000004E-2</v>
      </c>
      <c r="M158" s="89">
        <v>3.9799999999901511E-2</v>
      </c>
      <c r="N158" s="90">
        <v>190193.05361599999</v>
      </c>
      <c r="O158" s="102">
        <v>104.64</v>
      </c>
      <c r="P158" s="90">
        <v>199.01802015200002</v>
      </c>
      <c r="Q158" s="91">
        <f t="shared" si="2"/>
        <v>2.3736001798671E-3</v>
      </c>
      <c r="R158" s="91">
        <f>P158/'סכום נכסי הקרן'!$C$42</f>
        <v>2.4500341253984683E-4</v>
      </c>
    </row>
    <row r="159" spans="2:18">
      <c r="B159" s="86" t="s">
        <v>3120</v>
      </c>
      <c r="C159" s="88" t="s">
        <v>2779</v>
      </c>
      <c r="D159" s="87" t="s">
        <v>2880</v>
      </c>
      <c r="E159" s="87"/>
      <c r="F159" s="87" t="s">
        <v>483</v>
      </c>
      <c r="G159" s="101">
        <v>43742</v>
      </c>
      <c r="H159" s="87" t="s">
        <v>128</v>
      </c>
      <c r="I159" s="90">
        <v>7.5700000000073011</v>
      </c>
      <c r="J159" s="88" t="s">
        <v>558</v>
      </c>
      <c r="K159" s="88" t="s">
        <v>130</v>
      </c>
      <c r="L159" s="89">
        <v>3.1E-2</v>
      </c>
      <c r="M159" s="89">
        <v>5.6400000000068326E-2</v>
      </c>
      <c r="N159" s="90">
        <v>221425.16324500003</v>
      </c>
      <c r="O159" s="102">
        <v>87.25</v>
      </c>
      <c r="P159" s="90">
        <v>193.19346378699998</v>
      </c>
      <c r="Q159" s="91">
        <f t="shared" si="2"/>
        <v>2.3041332641322776E-3</v>
      </c>
      <c r="R159" s="91">
        <f>P159/'סכום נכסי הקרן'!$C$42</f>
        <v>2.3783302573333656E-4</v>
      </c>
    </row>
    <row r="160" spans="2:18">
      <c r="B160" s="86" t="s">
        <v>3120</v>
      </c>
      <c r="C160" s="88" t="s">
        <v>2779</v>
      </c>
      <c r="D160" s="87" t="s">
        <v>2881</v>
      </c>
      <c r="E160" s="87"/>
      <c r="F160" s="87" t="s">
        <v>483</v>
      </c>
      <c r="G160" s="101">
        <v>42935</v>
      </c>
      <c r="H160" s="87" t="s">
        <v>128</v>
      </c>
      <c r="I160" s="90">
        <v>7.800000000016869</v>
      </c>
      <c r="J160" s="88" t="s">
        <v>558</v>
      </c>
      <c r="K160" s="88" t="s">
        <v>130</v>
      </c>
      <c r="L160" s="89">
        <v>4.0800000000000003E-2</v>
      </c>
      <c r="M160" s="89">
        <v>3.9500000000068522E-2</v>
      </c>
      <c r="N160" s="90">
        <v>173688.28998300002</v>
      </c>
      <c r="O160" s="102">
        <v>109.21</v>
      </c>
      <c r="P160" s="90">
        <v>189.68496926600002</v>
      </c>
      <c r="Q160" s="91">
        <f t="shared" si="2"/>
        <v>2.2622889968656858E-3</v>
      </c>
      <c r="R160" s="91">
        <f>P160/'סכום נכסי הקרן'!$C$42</f>
        <v>2.3351385337966812E-4</v>
      </c>
    </row>
    <row r="161" spans="2:18">
      <c r="B161" s="86" t="s">
        <v>3101</v>
      </c>
      <c r="C161" s="88" t="s">
        <v>2779</v>
      </c>
      <c r="D161" s="87" t="s">
        <v>2882</v>
      </c>
      <c r="E161" s="87"/>
      <c r="F161" s="87" t="s">
        <v>307</v>
      </c>
      <c r="G161" s="101">
        <v>40742</v>
      </c>
      <c r="H161" s="87" t="s">
        <v>2777</v>
      </c>
      <c r="I161" s="90">
        <v>5.4599999999975184</v>
      </c>
      <c r="J161" s="88" t="s">
        <v>334</v>
      </c>
      <c r="K161" s="88" t="s">
        <v>130</v>
      </c>
      <c r="L161" s="89">
        <v>0.06</v>
      </c>
      <c r="M161" s="89">
        <v>1.7899999999989133E-2</v>
      </c>
      <c r="N161" s="90">
        <v>639329.59733100003</v>
      </c>
      <c r="O161" s="102">
        <v>142.44</v>
      </c>
      <c r="P161" s="90">
        <v>910.66104198100004</v>
      </c>
      <c r="Q161" s="91">
        <f t="shared" si="2"/>
        <v>1.0861052739813118E-2</v>
      </c>
      <c r="R161" s="91">
        <f>P161/'סכום נכסי הקרן'!$C$42</f>
        <v>1.1210797031446377E-3</v>
      </c>
    </row>
    <row r="162" spans="2:18">
      <c r="B162" s="86" t="s">
        <v>3101</v>
      </c>
      <c r="C162" s="88" t="s">
        <v>2779</v>
      </c>
      <c r="D162" s="87" t="s">
        <v>2883</v>
      </c>
      <c r="E162" s="87"/>
      <c r="F162" s="87" t="s">
        <v>307</v>
      </c>
      <c r="G162" s="101">
        <v>42201</v>
      </c>
      <c r="H162" s="87" t="s">
        <v>2777</v>
      </c>
      <c r="I162" s="90">
        <v>5.0000000000384235</v>
      </c>
      <c r="J162" s="88" t="s">
        <v>334</v>
      </c>
      <c r="K162" s="88" t="s">
        <v>130</v>
      </c>
      <c r="L162" s="89">
        <v>4.2030000000000005E-2</v>
      </c>
      <c r="M162" s="89">
        <v>3.4200000000238234E-2</v>
      </c>
      <c r="N162" s="90">
        <v>45412.652512999994</v>
      </c>
      <c r="O162" s="102">
        <v>114.62</v>
      </c>
      <c r="P162" s="90">
        <v>52.051978527999992</v>
      </c>
      <c r="Q162" s="91">
        <f t="shared" si="2"/>
        <v>6.2080099833239941E-4</v>
      </c>
      <c r="R162" s="91">
        <f>P162/'סכום נכסי הקרן'!$C$42</f>
        <v>6.407918418176803E-5</v>
      </c>
    </row>
    <row r="163" spans="2:18">
      <c r="B163" s="86" t="s">
        <v>3121</v>
      </c>
      <c r="C163" s="88" t="s">
        <v>2779</v>
      </c>
      <c r="D163" s="87" t="s">
        <v>2884</v>
      </c>
      <c r="E163" s="87"/>
      <c r="F163" s="87" t="s">
        <v>307</v>
      </c>
      <c r="G163" s="101">
        <v>42521</v>
      </c>
      <c r="H163" s="87" t="s">
        <v>2777</v>
      </c>
      <c r="I163" s="90">
        <v>1.6599999999924278</v>
      </c>
      <c r="J163" s="88" t="s">
        <v>126</v>
      </c>
      <c r="K163" s="88" t="s">
        <v>130</v>
      </c>
      <c r="L163" s="89">
        <v>2.3E-2</v>
      </c>
      <c r="M163" s="89">
        <v>3.9799999999772837E-2</v>
      </c>
      <c r="N163" s="90">
        <v>39161.228861000003</v>
      </c>
      <c r="O163" s="102">
        <v>107.92</v>
      </c>
      <c r="P163" s="90">
        <v>42.262797852000013</v>
      </c>
      <c r="Q163" s="91">
        <f t="shared" si="2"/>
        <v>5.0404975643199821E-4</v>
      </c>
      <c r="R163" s="91">
        <f>P163/'סכום נכסי הקרן'!$C$42</f>
        <v>5.2028101220750955E-5</v>
      </c>
    </row>
    <row r="164" spans="2:18">
      <c r="B164" s="86" t="s">
        <v>3122</v>
      </c>
      <c r="C164" s="88" t="s">
        <v>2779</v>
      </c>
      <c r="D164" s="87" t="s">
        <v>2885</v>
      </c>
      <c r="E164" s="87"/>
      <c r="F164" s="87" t="s">
        <v>483</v>
      </c>
      <c r="G164" s="101">
        <v>44592</v>
      </c>
      <c r="H164" s="87" t="s">
        <v>128</v>
      </c>
      <c r="I164" s="90">
        <v>11.77000000001501</v>
      </c>
      <c r="J164" s="88" t="s">
        <v>558</v>
      </c>
      <c r="K164" s="88" t="s">
        <v>130</v>
      </c>
      <c r="L164" s="89">
        <v>2.7473999999999998E-2</v>
      </c>
      <c r="M164" s="89">
        <v>4.470000000008028E-2</v>
      </c>
      <c r="N164" s="90">
        <v>70433.383457999997</v>
      </c>
      <c r="O164" s="102">
        <v>81.349999999999994</v>
      </c>
      <c r="P164" s="90">
        <v>57.297558682000002</v>
      </c>
      <c r="Q164" s="91">
        <f t="shared" si="2"/>
        <v>6.833627200676088E-4</v>
      </c>
      <c r="R164" s="91">
        <f>P164/'סכום נכסי הקרן'!$C$42</f>
        <v>7.0536815694229748E-5</v>
      </c>
    </row>
    <row r="165" spans="2:18">
      <c r="B165" s="86" t="s">
        <v>3122</v>
      </c>
      <c r="C165" s="88" t="s">
        <v>2779</v>
      </c>
      <c r="D165" s="87" t="s">
        <v>2886</v>
      </c>
      <c r="E165" s="87"/>
      <c r="F165" s="87" t="s">
        <v>483</v>
      </c>
      <c r="G165" s="101">
        <v>44837</v>
      </c>
      <c r="H165" s="87" t="s">
        <v>128</v>
      </c>
      <c r="I165" s="90">
        <v>11.679999999914536</v>
      </c>
      <c r="J165" s="88" t="s">
        <v>558</v>
      </c>
      <c r="K165" s="88" t="s">
        <v>130</v>
      </c>
      <c r="L165" s="89">
        <v>3.9636999999999999E-2</v>
      </c>
      <c r="M165" s="89">
        <v>3.8199999999695235E-2</v>
      </c>
      <c r="N165" s="90">
        <v>61487.983597999999</v>
      </c>
      <c r="O165" s="102">
        <v>98.19</v>
      </c>
      <c r="P165" s="90">
        <v>60.375050861999995</v>
      </c>
      <c r="Q165" s="91">
        <f t="shared" si="2"/>
        <v>7.2006661244081497E-4</v>
      </c>
      <c r="R165" s="91">
        <f>P165/'סכום נכסי הקרן'!$C$42</f>
        <v>7.4325397680870091E-5</v>
      </c>
    </row>
    <row r="166" spans="2:18">
      <c r="B166" s="86" t="s">
        <v>3123</v>
      </c>
      <c r="C166" s="88" t="s">
        <v>2778</v>
      </c>
      <c r="D166" s="87" t="s">
        <v>2887</v>
      </c>
      <c r="E166" s="87"/>
      <c r="F166" s="87" t="s">
        <v>483</v>
      </c>
      <c r="G166" s="101">
        <v>42432</v>
      </c>
      <c r="H166" s="87" t="s">
        <v>128</v>
      </c>
      <c r="I166" s="90">
        <v>4.7600000000086338</v>
      </c>
      <c r="J166" s="88" t="s">
        <v>558</v>
      </c>
      <c r="K166" s="88" t="s">
        <v>130</v>
      </c>
      <c r="L166" s="89">
        <v>2.5399999999999999E-2</v>
      </c>
      <c r="M166" s="89">
        <v>2.1100000000034303E-2</v>
      </c>
      <c r="N166" s="90">
        <v>229782.26674699999</v>
      </c>
      <c r="O166" s="102">
        <v>112.91</v>
      </c>
      <c r="P166" s="90">
        <v>259.44715240099998</v>
      </c>
      <c r="Q166" s="91">
        <f t="shared" si="2"/>
        <v>3.0943117971663318E-3</v>
      </c>
      <c r="R166" s="91">
        <f>P166/'סכום נכסי הקרן'!$C$42</f>
        <v>3.193953877314356E-4</v>
      </c>
    </row>
    <row r="167" spans="2:18">
      <c r="B167" s="86" t="s">
        <v>3124</v>
      </c>
      <c r="C167" s="88" t="s">
        <v>2779</v>
      </c>
      <c r="D167" s="87" t="s">
        <v>2888</v>
      </c>
      <c r="E167" s="87"/>
      <c r="F167" s="87" t="s">
        <v>483</v>
      </c>
      <c r="G167" s="101">
        <v>42242</v>
      </c>
      <c r="H167" s="87" t="s">
        <v>128</v>
      </c>
      <c r="I167" s="90">
        <v>3.1299999999972892</v>
      </c>
      <c r="J167" s="88" t="s">
        <v>488</v>
      </c>
      <c r="K167" s="88" t="s">
        <v>130</v>
      </c>
      <c r="L167" s="89">
        <v>2.3599999999999999E-2</v>
      </c>
      <c r="M167" s="89">
        <v>3.2399999999984108E-2</v>
      </c>
      <c r="N167" s="90">
        <v>400838.67991000006</v>
      </c>
      <c r="O167" s="102">
        <v>106.76</v>
      </c>
      <c r="P167" s="90">
        <v>427.93538703199999</v>
      </c>
      <c r="Q167" s="91">
        <f t="shared" si="2"/>
        <v>5.1037966856211057E-3</v>
      </c>
      <c r="R167" s="91">
        <f>P167/'סכום נכסי הקרן'!$C$42</f>
        <v>5.2681475822804514E-4</v>
      </c>
    </row>
    <row r="168" spans="2:18">
      <c r="B168" s="86" t="s">
        <v>3125</v>
      </c>
      <c r="C168" s="88" t="s">
        <v>2778</v>
      </c>
      <c r="D168" s="87">
        <v>7134</v>
      </c>
      <c r="E168" s="87"/>
      <c r="F168" s="87" t="s">
        <v>483</v>
      </c>
      <c r="G168" s="101">
        <v>43705</v>
      </c>
      <c r="H168" s="87" t="s">
        <v>128</v>
      </c>
      <c r="I168" s="90">
        <v>5.2900000000692629</v>
      </c>
      <c r="J168" s="88" t="s">
        <v>558</v>
      </c>
      <c r="K168" s="88" t="s">
        <v>130</v>
      </c>
      <c r="L168" s="89">
        <v>0.04</v>
      </c>
      <c r="M168" s="89">
        <v>3.9400000000420245E-2</v>
      </c>
      <c r="N168" s="90">
        <v>23371.203058999999</v>
      </c>
      <c r="O168" s="102">
        <v>109.96</v>
      </c>
      <c r="P168" s="90">
        <v>25.698974218000004</v>
      </c>
      <c r="Q168" s="91">
        <f t="shared" si="2"/>
        <v>3.0650033489257263E-4</v>
      </c>
      <c r="R168" s="91">
        <f>P168/'סכום נכסי הקרן'!$C$42</f>
        <v>3.1637016474059559E-5</v>
      </c>
    </row>
    <row r="169" spans="2:18">
      <c r="B169" s="86" t="s">
        <v>3125</v>
      </c>
      <c r="C169" s="88" t="s">
        <v>2778</v>
      </c>
      <c r="D169" s="87" t="s">
        <v>2889</v>
      </c>
      <c r="E169" s="87"/>
      <c r="F169" s="87" t="s">
        <v>483</v>
      </c>
      <c r="G169" s="101">
        <v>43256</v>
      </c>
      <c r="H169" s="87" t="s">
        <v>128</v>
      </c>
      <c r="I169" s="90">
        <v>5.3000000000016323</v>
      </c>
      <c r="J169" s="88" t="s">
        <v>558</v>
      </c>
      <c r="K169" s="88" t="s">
        <v>130</v>
      </c>
      <c r="L169" s="89">
        <v>0.04</v>
      </c>
      <c r="M169" s="89">
        <v>3.8599999999998601E-2</v>
      </c>
      <c r="N169" s="90">
        <v>383986.87230500003</v>
      </c>
      <c r="O169" s="102">
        <v>111.65</v>
      </c>
      <c r="P169" s="90">
        <v>428.72132837100003</v>
      </c>
      <c r="Q169" s="91">
        <f t="shared" si="2"/>
        <v>5.1131702614520321E-3</v>
      </c>
      <c r="R169" s="91">
        <f>P169/'סכום נכסי הקרן'!$C$42</f>
        <v>5.2778230031274719E-4</v>
      </c>
    </row>
    <row r="170" spans="2:18">
      <c r="B170" s="86" t="s">
        <v>3126</v>
      </c>
      <c r="C170" s="88" t="s">
        <v>2779</v>
      </c>
      <c r="D170" s="87" t="s">
        <v>2890</v>
      </c>
      <c r="E170" s="87"/>
      <c r="F170" s="87" t="s">
        <v>475</v>
      </c>
      <c r="G170" s="101">
        <v>44376</v>
      </c>
      <c r="H170" s="87" t="s">
        <v>314</v>
      </c>
      <c r="I170" s="90">
        <v>4.9999999999994698</v>
      </c>
      <c r="J170" s="88" t="s">
        <v>126</v>
      </c>
      <c r="K170" s="88" t="s">
        <v>130</v>
      </c>
      <c r="L170" s="89">
        <v>6.9000000000000006E-2</v>
      </c>
      <c r="M170" s="89">
        <v>8.6399999999985766E-2</v>
      </c>
      <c r="N170" s="90">
        <v>2026095.0088259997</v>
      </c>
      <c r="O170" s="102">
        <v>92.99</v>
      </c>
      <c r="P170" s="90">
        <v>1884.0658319620002</v>
      </c>
      <c r="Q170" s="91">
        <f t="shared" si="2"/>
        <v>2.2470422498480067E-2</v>
      </c>
      <c r="R170" s="91">
        <f>P170/'סכום נכסי הקרן'!$C$42</f>
        <v>2.3194008157043601E-3</v>
      </c>
    </row>
    <row r="171" spans="2:18">
      <c r="B171" s="86" t="s">
        <v>3126</v>
      </c>
      <c r="C171" s="88" t="s">
        <v>2779</v>
      </c>
      <c r="D171" s="87" t="s">
        <v>2891</v>
      </c>
      <c r="E171" s="87"/>
      <c r="F171" s="87" t="s">
        <v>475</v>
      </c>
      <c r="G171" s="101">
        <v>44431</v>
      </c>
      <c r="H171" s="87" t="s">
        <v>314</v>
      </c>
      <c r="I171" s="90">
        <v>4.9999999999938565</v>
      </c>
      <c r="J171" s="88" t="s">
        <v>126</v>
      </c>
      <c r="K171" s="88" t="s">
        <v>130</v>
      </c>
      <c r="L171" s="89">
        <v>6.9000000000000006E-2</v>
      </c>
      <c r="M171" s="89">
        <v>8.6199999999908475E-2</v>
      </c>
      <c r="N171" s="90">
        <v>349720.63253700006</v>
      </c>
      <c r="O171" s="102">
        <v>93.08</v>
      </c>
      <c r="P171" s="90">
        <v>325.51997912899998</v>
      </c>
      <c r="Q171" s="91">
        <f t="shared" si="2"/>
        <v>3.8823332702275612E-3</v>
      </c>
      <c r="R171" s="91">
        <f>P171/'סכום נכסי הקרן'!$C$42</f>
        <v>4.007350976338372E-4</v>
      </c>
    </row>
    <row r="172" spans="2:18">
      <c r="B172" s="86" t="s">
        <v>3126</v>
      </c>
      <c r="C172" s="88" t="s">
        <v>2779</v>
      </c>
      <c r="D172" s="87" t="s">
        <v>2892</v>
      </c>
      <c r="E172" s="87"/>
      <c r="F172" s="87" t="s">
        <v>475</v>
      </c>
      <c r="G172" s="101">
        <v>44859</v>
      </c>
      <c r="H172" s="87" t="s">
        <v>314</v>
      </c>
      <c r="I172" s="90">
        <v>5.0300000000018468</v>
      </c>
      <c r="J172" s="88" t="s">
        <v>126</v>
      </c>
      <c r="K172" s="88" t="s">
        <v>130</v>
      </c>
      <c r="L172" s="89">
        <v>6.9000000000000006E-2</v>
      </c>
      <c r="M172" s="89">
        <v>7.3600000000031238E-2</v>
      </c>
      <c r="N172" s="90">
        <v>1064411.4829510001</v>
      </c>
      <c r="O172" s="102">
        <v>98.66</v>
      </c>
      <c r="P172" s="90">
        <v>1050.1484128020002</v>
      </c>
      <c r="Q172" s="91">
        <f t="shared" si="2"/>
        <v>1.252465711200538E-2</v>
      </c>
      <c r="R172" s="91">
        <f>P172/'סכום נכסי הקרן'!$C$42</f>
        <v>1.2927972281770695E-3</v>
      </c>
    </row>
    <row r="173" spans="2:18">
      <c r="B173" s="86" t="s">
        <v>3127</v>
      </c>
      <c r="C173" s="88" t="s">
        <v>2779</v>
      </c>
      <c r="D173" s="87" t="s">
        <v>2893</v>
      </c>
      <c r="E173" s="87"/>
      <c r="F173" s="87" t="s">
        <v>475</v>
      </c>
      <c r="G173" s="101">
        <v>42516</v>
      </c>
      <c r="H173" s="87" t="s">
        <v>314</v>
      </c>
      <c r="I173" s="90">
        <v>3.6599999999931918</v>
      </c>
      <c r="J173" s="88" t="s">
        <v>344</v>
      </c>
      <c r="K173" s="88" t="s">
        <v>130</v>
      </c>
      <c r="L173" s="89">
        <v>2.3269999999999999E-2</v>
      </c>
      <c r="M173" s="89">
        <v>3.6199999999944887E-2</v>
      </c>
      <c r="N173" s="90">
        <v>291523.40710000001</v>
      </c>
      <c r="O173" s="102">
        <v>105.8</v>
      </c>
      <c r="P173" s="90">
        <v>308.43176303500002</v>
      </c>
      <c r="Q173" s="91">
        <f t="shared" si="2"/>
        <v>3.6785296510208785E-3</v>
      </c>
      <c r="R173" s="91">
        <f>P173/'סכום נכסי הקרן'!$C$42</f>
        <v>3.7969845354477052E-4</v>
      </c>
    </row>
    <row r="174" spans="2:18">
      <c r="B174" s="86" t="s">
        <v>3128</v>
      </c>
      <c r="C174" s="88" t="s">
        <v>2778</v>
      </c>
      <c r="D174" s="87" t="s">
        <v>2894</v>
      </c>
      <c r="E174" s="87"/>
      <c r="F174" s="87" t="s">
        <v>307</v>
      </c>
      <c r="G174" s="101">
        <v>42978</v>
      </c>
      <c r="H174" s="87" t="s">
        <v>2777</v>
      </c>
      <c r="I174" s="90">
        <v>1.1399999999956349</v>
      </c>
      <c r="J174" s="88" t="s">
        <v>126</v>
      </c>
      <c r="K174" s="88" t="s">
        <v>130</v>
      </c>
      <c r="L174" s="89">
        <v>2.76E-2</v>
      </c>
      <c r="M174" s="89">
        <v>6.3299999999906278E-2</v>
      </c>
      <c r="N174" s="90">
        <v>80794.011570000002</v>
      </c>
      <c r="O174" s="102">
        <v>96.41</v>
      </c>
      <c r="P174" s="90">
        <v>77.893507381000006</v>
      </c>
      <c r="Q174" s="91">
        <f t="shared" si="2"/>
        <v>9.2900151950467923E-4</v>
      </c>
      <c r="R174" s="91">
        <f>P174/'סכום נכסי הקרן'!$C$42</f>
        <v>9.5891694171548931E-5</v>
      </c>
    </row>
    <row r="175" spans="2:18">
      <c r="B175" s="86" t="s">
        <v>3129</v>
      </c>
      <c r="C175" s="88" t="s">
        <v>2779</v>
      </c>
      <c r="D175" s="87" t="s">
        <v>2895</v>
      </c>
      <c r="E175" s="87"/>
      <c r="F175" s="87" t="s">
        <v>483</v>
      </c>
      <c r="G175" s="101">
        <v>42794</v>
      </c>
      <c r="H175" s="87" t="s">
        <v>128</v>
      </c>
      <c r="I175" s="90">
        <v>5.550000000000443</v>
      </c>
      <c r="J175" s="88" t="s">
        <v>558</v>
      </c>
      <c r="K175" s="88" t="s">
        <v>130</v>
      </c>
      <c r="L175" s="89">
        <v>2.8999999999999998E-2</v>
      </c>
      <c r="M175" s="89">
        <v>2.4399999999994693E-2</v>
      </c>
      <c r="N175" s="90">
        <v>598469.52041200001</v>
      </c>
      <c r="O175" s="102">
        <v>113.3</v>
      </c>
      <c r="P175" s="90">
        <v>678.06590369399999</v>
      </c>
      <c r="Q175" s="91">
        <f t="shared" si="2"/>
        <v>8.0869930760069011E-3</v>
      </c>
      <c r="R175" s="91">
        <f>P175/'סכום נכסי הקרן'!$C$42</f>
        <v>8.3474079485397609E-4</v>
      </c>
    </row>
    <row r="176" spans="2:18">
      <c r="B176" s="86" t="s">
        <v>3130</v>
      </c>
      <c r="C176" s="88" t="s">
        <v>2779</v>
      </c>
      <c r="D176" s="87" t="s">
        <v>2896</v>
      </c>
      <c r="E176" s="87"/>
      <c r="F176" s="87" t="s">
        <v>483</v>
      </c>
      <c r="G176" s="101">
        <v>44728</v>
      </c>
      <c r="H176" s="87" t="s">
        <v>128</v>
      </c>
      <c r="I176" s="90">
        <v>9.6399999999623223</v>
      </c>
      <c r="J176" s="88" t="s">
        <v>558</v>
      </c>
      <c r="K176" s="88" t="s">
        <v>130</v>
      </c>
      <c r="L176" s="89">
        <v>2.6314999999999998E-2</v>
      </c>
      <c r="M176" s="89">
        <v>3.0799999999840001E-2</v>
      </c>
      <c r="N176" s="90">
        <v>78241.817513000002</v>
      </c>
      <c r="O176" s="102">
        <v>99.05</v>
      </c>
      <c r="P176" s="90">
        <v>77.498519102999992</v>
      </c>
      <c r="Q176" s="91">
        <f t="shared" si="2"/>
        <v>9.2429066846219481E-4</v>
      </c>
      <c r="R176" s="91">
        <f>P176/'סכום נכסי הקרן'!$C$42</f>
        <v>9.5405439329151589E-5</v>
      </c>
    </row>
    <row r="177" spans="2:18">
      <c r="B177" s="86" t="s">
        <v>3130</v>
      </c>
      <c r="C177" s="88" t="s">
        <v>2779</v>
      </c>
      <c r="D177" s="87" t="s">
        <v>2897</v>
      </c>
      <c r="E177" s="87"/>
      <c r="F177" s="87" t="s">
        <v>483</v>
      </c>
      <c r="G177" s="101">
        <v>44923</v>
      </c>
      <c r="H177" s="87" t="s">
        <v>128</v>
      </c>
      <c r="I177" s="90">
        <v>9.3299999999230998</v>
      </c>
      <c r="J177" s="88" t="s">
        <v>558</v>
      </c>
      <c r="K177" s="88" t="s">
        <v>130</v>
      </c>
      <c r="L177" s="89">
        <v>3.0750000000000003E-2</v>
      </c>
      <c r="M177" s="89">
        <v>3.6699999999541877E-2</v>
      </c>
      <c r="N177" s="90">
        <v>25463.324551999998</v>
      </c>
      <c r="O177" s="102">
        <v>96.01</v>
      </c>
      <c r="P177" s="90">
        <v>24.447338836</v>
      </c>
      <c r="Q177" s="91">
        <f t="shared" si="2"/>
        <v>2.9157263153398118E-4</v>
      </c>
      <c r="R177" s="91">
        <f>P177/'סכום נכסי הקרן'!$C$42</f>
        <v>3.0096176405349161E-5</v>
      </c>
    </row>
    <row r="178" spans="2:18">
      <c r="B178" s="86" t="s">
        <v>3121</v>
      </c>
      <c r="C178" s="88" t="s">
        <v>2779</v>
      </c>
      <c r="D178" s="87" t="s">
        <v>2898</v>
      </c>
      <c r="E178" s="87"/>
      <c r="F178" s="87" t="s">
        <v>307</v>
      </c>
      <c r="G178" s="101">
        <v>42474</v>
      </c>
      <c r="H178" s="87" t="s">
        <v>2777</v>
      </c>
      <c r="I178" s="90">
        <v>0.6400000000012479</v>
      </c>
      <c r="J178" s="88" t="s">
        <v>126</v>
      </c>
      <c r="K178" s="88" t="s">
        <v>130</v>
      </c>
      <c r="L178" s="89">
        <v>6.3500000000000001E-2</v>
      </c>
      <c r="M178" s="89">
        <v>6.5200000000068647E-2</v>
      </c>
      <c r="N178" s="90">
        <v>63924.863590000001</v>
      </c>
      <c r="O178" s="102">
        <v>100.29</v>
      </c>
      <c r="P178" s="90">
        <v>64.11021625299999</v>
      </c>
      <c r="Q178" s="91">
        <f t="shared" si="2"/>
        <v>7.6461428323534755E-4</v>
      </c>
      <c r="R178" s="91">
        <f>P178/'סכום נכסי הקרן'!$C$42</f>
        <v>7.89236158045194E-5</v>
      </c>
    </row>
    <row r="179" spans="2:18">
      <c r="B179" s="86" t="s">
        <v>3121</v>
      </c>
      <c r="C179" s="88" t="s">
        <v>2779</v>
      </c>
      <c r="D179" s="87" t="s">
        <v>2899</v>
      </c>
      <c r="E179" s="87"/>
      <c r="F179" s="87" t="s">
        <v>307</v>
      </c>
      <c r="G179" s="101">
        <v>42562</v>
      </c>
      <c r="H179" s="87" t="s">
        <v>2777</v>
      </c>
      <c r="I179" s="90">
        <v>1.6299999999978763</v>
      </c>
      <c r="J179" s="88" t="s">
        <v>126</v>
      </c>
      <c r="K179" s="88" t="s">
        <v>130</v>
      </c>
      <c r="L179" s="89">
        <v>3.3700000000000001E-2</v>
      </c>
      <c r="M179" s="89">
        <v>7.16999999991009E-2</v>
      </c>
      <c r="N179" s="90">
        <v>29916.644992000001</v>
      </c>
      <c r="O179" s="102">
        <v>94.43</v>
      </c>
      <c r="P179" s="90">
        <v>28.250287562</v>
      </c>
      <c r="Q179" s="91">
        <f t="shared" si="2"/>
        <v>3.3692872427957692E-4</v>
      </c>
      <c r="R179" s="91">
        <f>P179/'סכום נכסי הקרן'!$C$42</f>
        <v>3.4777839979695089E-5</v>
      </c>
    </row>
    <row r="180" spans="2:18">
      <c r="B180" s="86" t="s">
        <v>3121</v>
      </c>
      <c r="C180" s="88" t="s">
        <v>2779</v>
      </c>
      <c r="D180" s="87" t="s">
        <v>2900</v>
      </c>
      <c r="E180" s="87"/>
      <c r="F180" s="87" t="s">
        <v>307</v>
      </c>
      <c r="G180" s="101">
        <v>42717</v>
      </c>
      <c r="H180" s="87" t="s">
        <v>2777</v>
      </c>
      <c r="I180" s="90">
        <v>1.7599999999683777</v>
      </c>
      <c r="J180" s="88" t="s">
        <v>126</v>
      </c>
      <c r="K180" s="88" t="s">
        <v>130</v>
      </c>
      <c r="L180" s="89">
        <v>3.85E-2</v>
      </c>
      <c r="M180" s="89">
        <v>7.0999999996047197E-2</v>
      </c>
      <c r="N180" s="90">
        <v>6661.0122470000006</v>
      </c>
      <c r="O180" s="102">
        <v>94.95</v>
      </c>
      <c r="P180" s="90">
        <v>6.324630795</v>
      </c>
      <c r="Q180" s="91">
        <f t="shared" si="2"/>
        <v>7.543108298002097E-5</v>
      </c>
      <c r="R180" s="91">
        <f>P180/'סכום נכסי הקרן'!$C$42</f>
        <v>7.7860091596033902E-6</v>
      </c>
    </row>
    <row r="181" spans="2:18">
      <c r="B181" s="86" t="s">
        <v>3121</v>
      </c>
      <c r="C181" s="88" t="s">
        <v>2779</v>
      </c>
      <c r="D181" s="87" t="s">
        <v>2901</v>
      </c>
      <c r="E181" s="87"/>
      <c r="F181" s="87" t="s">
        <v>307</v>
      </c>
      <c r="G181" s="101">
        <v>42710</v>
      </c>
      <c r="H181" s="87" t="s">
        <v>2777</v>
      </c>
      <c r="I181" s="90">
        <v>1.7599999999936526</v>
      </c>
      <c r="J181" s="88" t="s">
        <v>126</v>
      </c>
      <c r="K181" s="88" t="s">
        <v>130</v>
      </c>
      <c r="L181" s="89">
        <v>3.8399999999999997E-2</v>
      </c>
      <c r="M181" s="89">
        <v>7.0999999999365251E-2</v>
      </c>
      <c r="N181" s="90">
        <v>19914.583611999999</v>
      </c>
      <c r="O181" s="102">
        <v>94.93</v>
      </c>
      <c r="P181" s="90">
        <v>18.904914112</v>
      </c>
      <c r="Q181" s="91">
        <f t="shared" si="2"/>
        <v>2.2547057549031864E-4</v>
      </c>
      <c r="R181" s="91">
        <f>P181/'סכום נכסי הקרן'!$C$42</f>
        <v>2.3273110986006165E-5</v>
      </c>
    </row>
    <row r="182" spans="2:18">
      <c r="B182" s="86" t="s">
        <v>3121</v>
      </c>
      <c r="C182" s="88" t="s">
        <v>2779</v>
      </c>
      <c r="D182" s="87" t="s">
        <v>2902</v>
      </c>
      <c r="E182" s="87"/>
      <c r="F182" s="87" t="s">
        <v>307</v>
      </c>
      <c r="G182" s="101">
        <v>42474</v>
      </c>
      <c r="H182" s="87" t="s">
        <v>2777</v>
      </c>
      <c r="I182" s="90">
        <v>0.63999999999750445</v>
      </c>
      <c r="J182" s="88" t="s">
        <v>126</v>
      </c>
      <c r="K182" s="88" t="s">
        <v>130</v>
      </c>
      <c r="L182" s="89">
        <v>3.1800000000000002E-2</v>
      </c>
      <c r="M182" s="89">
        <v>7.7000000000109176E-2</v>
      </c>
      <c r="N182" s="90">
        <v>65798.062311000002</v>
      </c>
      <c r="O182" s="102">
        <v>97.44</v>
      </c>
      <c r="P182" s="90">
        <v>64.113631619000003</v>
      </c>
      <c r="Q182" s="91">
        <f t="shared" si="2"/>
        <v>7.6465501679980443E-4</v>
      </c>
      <c r="R182" s="91">
        <f>P182/'סכום נכסי הקרן'!$C$42</f>
        <v>7.8927820329940951E-5</v>
      </c>
    </row>
    <row r="183" spans="2:18">
      <c r="B183" s="86" t="s">
        <v>3131</v>
      </c>
      <c r="C183" s="88" t="s">
        <v>2778</v>
      </c>
      <c r="D183" s="87" t="s">
        <v>2903</v>
      </c>
      <c r="E183" s="87"/>
      <c r="F183" s="87" t="s">
        <v>307</v>
      </c>
      <c r="G183" s="101">
        <v>43614</v>
      </c>
      <c r="H183" s="87" t="s">
        <v>2777</v>
      </c>
      <c r="I183" s="90">
        <v>0.16000000001018688</v>
      </c>
      <c r="J183" s="88" t="s">
        <v>126</v>
      </c>
      <c r="K183" s="88" t="s">
        <v>130</v>
      </c>
      <c r="L183" s="89">
        <v>2.427E-2</v>
      </c>
      <c r="M183" s="89">
        <v>6.2300000001069632E-2</v>
      </c>
      <c r="N183" s="90">
        <v>19707.915688000001</v>
      </c>
      <c r="O183" s="102">
        <v>99.62</v>
      </c>
      <c r="P183" s="90">
        <v>19.633025229999998</v>
      </c>
      <c r="Q183" s="91">
        <f t="shared" si="2"/>
        <v>2.3415443577255881E-4</v>
      </c>
      <c r="R183" s="91">
        <f>P183/'סכום נכסי הקרן'!$C$42</f>
        <v>2.4169460514968202E-5</v>
      </c>
    </row>
    <row r="184" spans="2:18">
      <c r="B184" s="86" t="s">
        <v>3131</v>
      </c>
      <c r="C184" s="88" t="s">
        <v>2778</v>
      </c>
      <c r="D184" s="87">
        <v>7355</v>
      </c>
      <c r="E184" s="87"/>
      <c r="F184" s="87" t="s">
        <v>307</v>
      </c>
      <c r="G184" s="101">
        <v>43842</v>
      </c>
      <c r="H184" s="87" t="s">
        <v>2777</v>
      </c>
      <c r="I184" s="90">
        <v>0.39999999999227848</v>
      </c>
      <c r="J184" s="88" t="s">
        <v>126</v>
      </c>
      <c r="K184" s="88" t="s">
        <v>130</v>
      </c>
      <c r="L184" s="89">
        <v>2.0838000000000002E-2</v>
      </c>
      <c r="M184" s="89">
        <v>6.9699999999751627E-2</v>
      </c>
      <c r="N184" s="90">
        <v>78831.662500000006</v>
      </c>
      <c r="O184" s="102">
        <v>98.57</v>
      </c>
      <c r="P184" s="90">
        <v>77.704373068999999</v>
      </c>
      <c r="Q184" s="91">
        <f t="shared" si="2"/>
        <v>9.2674579795424183E-4</v>
      </c>
      <c r="R184" s="91">
        <f>P184/'סכום נכסי הקרן'!$C$42</f>
        <v>9.5658858211101791E-5</v>
      </c>
    </row>
    <row r="185" spans="2:18">
      <c r="B185" s="86" t="s">
        <v>3130</v>
      </c>
      <c r="C185" s="88" t="s">
        <v>2779</v>
      </c>
      <c r="D185" s="87" t="s">
        <v>2904</v>
      </c>
      <c r="E185" s="87"/>
      <c r="F185" s="87" t="s">
        <v>483</v>
      </c>
      <c r="G185" s="101">
        <v>44143</v>
      </c>
      <c r="H185" s="87" t="s">
        <v>128</v>
      </c>
      <c r="I185" s="90">
        <v>6.7300000000114419</v>
      </c>
      <c r="J185" s="88" t="s">
        <v>558</v>
      </c>
      <c r="K185" s="88" t="s">
        <v>130</v>
      </c>
      <c r="L185" s="89">
        <v>2.5243000000000002E-2</v>
      </c>
      <c r="M185" s="89">
        <v>3.4900000000043847E-2</v>
      </c>
      <c r="N185" s="90">
        <v>182611.799058</v>
      </c>
      <c r="O185" s="102">
        <v>102.42</v>
      </c>
      <c r="P185" s="90">
        <v>187.031016282</v>
      </c>
      <c r="Q185" s="91">
        <f t="shared" si="2"/>
        <v>2.2306364697459299E-3</v>
      </c>
      <c r="R185" s="91">
        <f>P185/'סכום נכסי הקרן'!$C$42</f>
        <v>2.3024667416994779E-4</v>
      </c>
    </row>
    <row r="186" spans="2:18">
      <c r="B186" s="86" t="s">
        <v>3130</v>
      </c>
      <c r="C186" s="88" t="s">
        <v>2779</v>
      </c>
      <c r="D186" s="87" t="s">
        <v>2905</v>
      </c>
      <c r="E186" s="87"/>
      <c r="F186" s="87" t="s">
        <v>483</v>
      </c>
      <c r="G186" s="101">
        <v>43779</v>
      </c>
      <c r="H186" s="87" t="s">
        <v>128</v>
      </c>
      <c r="I186" s="90">
        <v>7.2000000000181235</v>
      </c>
      <c r="J186" s="88" t="s">
        <v>558</v>
      </c>
      <c r="K186" s="88" t="s">
        <v>130</v>
      </c>
      <c r="L186" s="89">
        <v>2.5243000000000002E-2</v>
      </c>
      <c r="M186" s="89">
        <v>3.9300000000135921E-2</v>
      </c>
      <c r="N186" s="90">
        <v>56218.776276999997</v>
      </c>
      <c r="O186" s="102">
        <v>98.15</v>
      </c>
      <c r="P186" s="90">
        <v>55.178732324999999</v>
      </c>
      <c r="Q186" s="91">
        <f t="shared" si="2"/>
        <v>6.580924122922562E-4</v>
      </c>
      <c r="R186" s="91">
        <f>P186/'סכום נכסי הקרן'!$C$42</f>
        <v>6.7928410246080411E-5</v>
      </c>
    </row>
    <row r="187" spans="2:18">
      <c r="B187" s="86" t="s">
        <v>3130</v>
      </c>
      <c r="C187" s="88" t="s">
        <v>2779</v>
      </c>
      <c r="D187" s="87" t="s">
        <v>2906</v>
      </c>
      <c r="E187" s="87"/>
      <c r="F187" s="87" t="s">
        <v>483</v>
      </c>
      <c r="G187" s="101">
        <v>43835</v>
      </c>
      <c r="H187" s="87" t="s">
        <v>128</v>
      </c>
      <c r="I187" s="90">
        <v>7.2000000000261277</v>
      </c>
      <c r="J187" s="88" t="s">
        <v>558</v>
      </c>
      <c r="K187" s="88" t="s">
        <v>130</v>
      </c>
      <c r="L187" s="89">
        <v>2.5243000000000002E-2</v>
      </c>
      <c r="M187" s="89">
        <v>3.9800000000235133E-2</v>
      </c>
      <c r="N187" s="90">
        <v>31305.944486000004</v>
      </c>
      <c r="O187" s="102">
        <v>97.81</v>
      </c>
      <c r="P187" s="90">
        <v>30.620346485999999</v>
      </c>
      <c r="Q187" s="91">
        <f t="shared" si="2"/>
        <v>3.6519537211380566E-4</v>
      </c>
      <c r="R187" s="91">
        <f>P187/'סכום נכסי הקרן'!$C$42</f>
        <v>3.7695528156157844E-5</v>
      </c>
    </row>
    <row r="188" spans="2:18">
      <c r="B188" s="86" t="s">
        <v>3130</v>
      </c>
      <c r="C188" s="88" t="s">
        <v>2779</v>
      </c>
      <c r="D188" s="87" t="s">
        <v>2907</v>
      </c>
      <c r="E188" s="87"/>
      <c r="F188" s="87" t="s">
        <v>483</v>
      </c>
      <c r="G188" s="101">
        <v>43227</v>
      </c>
      <c r="H188" s="87" t="s">
        <v>128</v>
      </c>
      <c r="I188" s="90">
        <v>7.2600000001772074</v>
      </c>
      <c r="J188" s="88" t="s">
        <v>558</v>
      </c>
      <c r="K188" s="88" t="s">
        <v>130</v>
      </c>
      <c r="L188" s="89">
        <v>2.7806000000000001E-2</v>
      </c>
      <c r="M188" s="89">
        <v>3.4600000000638773E-2</v>
      </c>
      <c r="N188" s="90">
        <v>18491.524695</v>
      </c>
      <c r="O188" s="102">
        <v>104.98</v>
      </c>
      <c r="P188" s="90">
        <v>19.412403655999999</v>
      </c>
      <c r="Q188" s="91">
        <f t="shared" si="2"/>
        <v>2.3152317953089281E-4</v>
      </c>
      <c r="R188" s="91">
        <f>P188/'סכום נכסי הקרן'!$C$42</f>
        <v>2.3897861800094901E-5</v>
      </c>
    </row>
    <row r="189" spans="2:18">
      <c r="B189" s="86" t="s">
        <v>3130</v>
      </c>
      <c r="C189" s="88" t="s">
        <v>2779</v>
      </c>
      <c r="D189" s="87" t="s">
        <v>2908</v>
      </c>
      <c r="E189" s="87"/>
      <c r="F189" s="87" t="s">
        <v>483</v>
      </c>
      <c r="G189" s="101">
        <v>43279</v>
      </c>
      <c r="H189" s="87" t="s">
        <v>128</v>
      </c>
      <c r="I189" s="90">
        <v>7.2899999998426592</v>
      </c>
      <c r="J189" s="88" t="s">
        <v>558</v>
      </c>
      <c r="K189" s="88" t="s">
        <v>130</v>
      </c>
      <c r="L189" s="89">
        <v>2.7797000000000002E-2</v>
      </c>
      <c r="M189" s="89">
        <v>3.29999999992968E-2</v>
      </c>
      <c r="N189" s="90">
        <v>21626.407478000001</v>
      </c>
      <c r="O189" s="102">
        <v>105.21</v>
      </c>
      <c r="P189" s="90">
        <v>22.753144901999999</v>
      </c>
      <c r="Q189" s="91">
        <f t="shared" si="2"/>
        <v>2.7136672744850762E-4</v>
      </c>
      <c r="R189" s="91">
        <f>P189/'סכום נכסי הקרן'!$C$42</f>
        <v>2.8010519563736081E-5</v>
      </c>
    </row>
    <row r="190" spans="2:18">
      <c r="B190" s="86" t="s">
        <v>3130</v>
      </c>
      <c r="C190" s="88" t="s">
        <v>2779</v>
      </c>
      <c r="D190" s="87" t="s">
        <v>2909</v>
      </c>
      <c r="E190" s="87"/>
      <c r="F190" s="87" t="s">
        <v>483</v>
      </c>
      <c r="G190" s="101">
        <v>43321</v>
      </c>
      <c r="H190" s="87" t="s">
        <v>128</v>
      </c>
      <c r="I190" s="90">
        <v>7.2899999999853948</v>
      </c>
      <c r="J190" s="88" t="s">
        <v>558</v>
      </c>
      <c r="K190" s="88" t="s">
        <v>130</v>
      </c>
      <c r="L190" s="89">
        <v>2.8528999999999999E-2</v>
      </c>
      <c r="M190" s="89">
        <v>3.2199999999934746E-2</v>
      </c>
      <c r="N190" s="90">
        <v>121148.02834100001</v>
      </c>
      <c r="O190" s="102">
        <v>106.25</v>
      </c>
      <c r="P190" s="90">
        <v>128.719789572</v>
      </c>
      <c r="Q190" s="91">
        <f t="shared" si="2"/>
        <v>1.5351841780317501E-3</v>
      </c>
      <c r="R190" s="91">
        <f>P190/'סכום נכסי הקרן'!$C$42</f>
        <v>1.5846197084296571E-4</v>
      </c>
    </row>
    <row r="191" spans="2:18">
      <c r="B191" s="86" t="s">
        <v>3130</v>
      </c>
      <c r="C191" s="88" t="s">
        <v>2779</v>
      </c>
      <c r="D191" s="87" t="s">
        <v>2910</v>
      </c>
      <c r="E191" s="87"/>
      <c r="F191" s="87" t="s">
        <v>483</v>
      </c>
      <c r="G191" s="101">
        <v>43138</v>
      </c>
      <c r="H191" s="87" t="s">
        <v>128</v>
      </c>
      <c r="I191" s="90">
        <v>7.17999999998412</v>
      </c>
      <c r="J191" s="88" t="s">
        <v>558</v>
      </c>
      <c r="K191" s="88" t="s">
        <v>130</v>
      </c>
      <c r="L191" s="89">
        <v>2.6242999999999999E-2</v>
      </c>
      <c r="M191" s="89">
        <v>3.979999999989299E-2</v>
      </c>
      <c r="N191" s="90">
        <v>115944.657309</v>
      </c>
      <c r="O191" s="102">
        <v>99.94</v>
      </c>
      <c r="P191" s="90">
        <v>115.87509083800001</v>
      </c>
      <c r="Q191" s="91">
        <f t="shared" si="2"/>
        <v>1.3819911194229079E-3</v>
      </c>
      <c r="R191" s="91">
        <f>P191/'סכום נכסי הקרן'!$C$42</f>
        <v>1.426493573898084E-4</v>
      </c>
    </row>
    <row r="192" spans="2:18">
      <c r="B192" s="86" t="s">
        <v>3130</v>
      </c>
      <c r="C192" s="88" t="s">
        <v>2779</v>
      </c>
      <c r="D192" s="87" t="s">
        <v>2911</v>
      </c>
      <c r="E192" s="87"/>
      <c r="F192" s="87" t="s">
        <v>483</v>
      </c>
      <c r="G192" s="101">
        <v>43417</v>
      </c>
      <c r="H192" s="87" t="s">
        <v>128</v>
      </c>
      <c r="I192" s="90">
        <v>7.2200000000194819</v>
      </c>
      <c r="J192" s="88" t="s">
        <v>558</v>
      </c>
      <c r="K192" s="88" t="s">
        <v>130</v>
      </c>
      <c r="L192" s="89">
        <v>3.0796999999999998E-2</v>
      </c>
      <c r="M192" s="89">
        <v>3.4000000000081736E-2</v>
      </c>
      <c r="N192" s="90">
        <v>137932.52685299999</v>
      </c>
      <c r="O192" s="102">
        <v>106.43</v>
      </c>
      <c r="P192" s="90">
        <v>146.801589987</v>
      </c>
      <c r="Q192" s="91">
        <f t="shared" si="2"/>
        <v>1.7508378393664658E-3</v>
      </c>
      <c r="R192" s="91">
        <f>P192/'סכום נכסי הקרן'!$C$42</f>
        <v>1.8072177828731636E-4</v>
      </c>
    </row>
    <row r="193" spans="2:18">
      <c r="B193" s="86" t="s">
        <v>3130</v>
      </c>
      <c r="C193" s="88" t="s">
        <v>2779</v>
      </c>
      <c r="D193" s="87" t="s">
        <v>2912</v>
      </c>
      <c r="E193" s="87"/>
      <c r="F193" s="87" t="s">
        <v>483</v>
      </c>
      <c r="G193" s="101">
        <v>43485</v>
      </c>
      <c r="H193" s="87" t="s">
        <v>128</v>
      </c>
      <c r="I193" s="90">
        <v>7.2899999999960352</v>
      </c>
      <c r="J193" s="88" t="s">
        <v>558</v>
      </c>
      <c r="K193" s="88" t="s">
        <v>130</v>
      </c>
      <c r="L193" s="89">
        <v>3.0190999999999999E-2</v>
      </c>
      <c r="M193" s="89">
        <v>3.0999999999973573E-2</v>
      </c>
      <c r="N193" s="90">
        <v>174305.12029799997</v>
      </c>
      <c r="O193" s="102">
        <v>108.58</v>
      </c>
      <c r="P193" s="90">
        <v>189.26049247500004</v>
      </c>
      <c r="Q193" s="91">
        <f t="shared" si="2"/>
        <v>2.2572264493300534E-3</v>
      </c>
      <c r="R193" s="91">
        <f>P193/'סכום נכסי הקרן'!$C$42</f>
        <v>2.3299129636568752E-4</v>
      </c>
    </row>
    <row r="194" spans="2:18">
      <c r="B194" s="86" t="s">
        <v>3130</v>
      </c>
      <c r="C194" s="88" t="s">
        <v>2779</v>
      </c>
      <c r="D194" s="87" t="s">
        <v>2913</v>
      </c>
      <c r="E194" s="87"/>
      <c r="F194" s="87" t="s">
        <v>483</v>
      </c>
      <c r="G194" s="101">
        <v>43613</v>
      </c>
      <c r="H194" s="87" t="s">
        <v>128</v>
      </c>
      <c r="I194" s="90">
        <v>7.2899999999645395</v>
      </c>
      <c r="J194" s="88" t="s">
        <v>558</v>
      </c>
      <c r="K194" s="88" t="s">
        <v>130</v>
      </c>
      <c r="L194" s="89">
        <v>2.5243000000000002E-2</v>
      </c>
      <c r="M194" s="89">
        <v>3.4699999999795825E-2</v>
      </c>
      <c r="N194" s="90">
        <v>46005.149112999999</v>
      </c>
      <c r="O194" s="102">
        <v>101.14</v>
      </c>
      <c r="P194" s="90">
        <v>46.529610985000005</v>
      </c>
      <c r="Q194" s="91">
        <f t="shared" si="2"/>
        <v>5.5493815544336938E-4</v>
      </c>
      <c r="R194" s="91">
        <f>P194/'סכום נכסי הקרן'!$C$42</f>
        <v>5.7280810384757421E-5</v>
      </c>
    </row>
    <row r="195" spans="2:18">
      <c r="B195" s="86" t="s">
        <v>3130</v>
      </c>
      <c r="C195" s="88" t="s">
        <v>2779</v>
      </c>
      <c r="D195" s="87" t="s">
        <v>2914</v>
      </c>
      <c r="E195" s="87"/>
      <c r="F195" s="87" t="s">
        <v>483</v>
      </c>
      <c r="G195" s="101">
        <v>43657</v>
      </c>
      <c r="H195" s="87" t="s">
        <v>128</v>
      </c>
      <c r="I195" s="90">
        <v>7.1999999999636248</v>
      </c>
      <c r="J195" s="88" t="s">
        <v>558</v>
      </c>
      <c r="K195" s="88" t="s">
        <v>130</v>
      </c>
      <c r="L195" s="89">
        <v>2.5243000000000002E-2</v>
      </c>
      <c r="M195" s="89">
        <v>3.9899999999927244E-2</v>
      </c>
      <c r="N195" s="90">
        <v>45388.900916999999</v>
      </c>
      <c r="O195" s="102">
        <v>96.91</v>
      </c>
      <c r="P195" s="90">
        <v>43.986384367999996</v>
      </c>
      <c r="Q195" s="91">
        <f t="shared" si="2"/>
        <v>5.2460621288387865E-4</v>
      </c>
      <c r="R195" s="91">
        <f>P195/'סכום נכסי הקרן'!$C$42</f>
        <v>5.4149942136991312E-5</v>
      </c>
    </row>
    <row r="196" spans="2:18">
      <c r="B196" s="86" t="s">
        <v>3130</v>
      </c>
      <c r="C196" s="88" t="s">
        <v>2779</v>
      </c>
      <c r="D196" s="87" t="s">
        <v>2915</v>
      </c>
      <c r="E196" s="87"/>
      <c r="F196" s="87" t="s">
        <v>483</v>
      </c>
      <c r="G196" s="101">
        <v>43541</v>
      </c>
      <c r="H196" s="87" t="s">
        <v>128</v>
      </c>
      <c r="I196" s="90">
        <v>7.2900000001837855</v>
      </c>
      <c r="J196" s="88" t="s">
        <v>558</v>
      </c>
      <c r="K196" s="88" t="s">
        <v>130</v>
      </c>
      <c r="L196" s="89">
        <v>2.7271E-2</v>
      </c>
      <c r="M196" s="89">
        <v>3.3100000000842351E-2</v>
      </c>
      <c r="N196" s="90">
        <v>14968.40256</v>
      </c>
      <c r="O196" s="102">
        <v>104.69</v>
      </c>
      <c r="P196" s="90">
        <v>15.670420328000001</v>
      </c>
      <c r="Q196" s="91">
        <f t="shared" si="2"/>
        <v>1.8689419420777042E-4</v>
      </c>
      <c r="R196" s="91">
        <f>P196/'סכום נכסי הקרן'!$C$42</f>
        <v>1.9291250377033775E-5</v>
      </c>
    </row>
    <row r="197" spans="2:18">
      <c r="B197" s="86" t="s">
        <v>3132</v>
      </c>
      <c r="C197" s="88" t="s">
        <v>2778</v>
      </c>
      <c r="D197" s="87">
        <v>22333</v>
      </c>
      <c r="E197" s="87"/>
      <c r="F197" s="87" t="s">
        <v>475</v>
      </c>
      <c r="G197" s="101">
        <v>41639</v>
      </c>
      <c r="H197" s="87" t="s">
        <v>314</v>
      </c>
      <c r="I197" s="90">
        <v>0.5000000000033239</v>
      </c>
      <c r="J197" s="88" t="s">
        <v>125</v>
      </c>
      <c r="K197" s="88" t="s">
        <v>130</v>
      </c>
      <c r="L197" s="89">
        <v>3.7000000000000005E-2</v>
      </c>
      <c r="M197" s="89">
        <v>7.7100000000051183E-2</v>
      </c>
      <c r="N197" s="90">
        <v>139557.80380600001</v>
      </c>
      <c r="O197" s="102">
        <v>107.79</v>
      </c>
      <c r="P197" s="90">
        <v>150.42935021299999</v>
      </c>
      <c r="Q197" s="91">
        <f t="shared" si="2"/>
        <v>1.7941045361126787E-3</v>
      </c>
      <c r="R197" s="91">
        <f>P197/'סכום נכסי הקרן'!$C$42</f>
        <v>1.8518777405276257E-4</v>
      </c>
    </row>
    <row r="198" spans="2:18">
      <c r="B198" s="86" t="s">
        <v>3132</v>
      </c>
      <c r="C198" s="88" t="s">
        <v>2778</v>
      </c>
      <c r="D198" s="87">
        <v>22334</v>
      </c>
      <c r="E198" s="87"/>
      <c r="F198" s="87" t="s">
        <v>475</v>
      </c>
      <c r="G198" s="101">
        <v>42004</v>
      </c>
      <c r="H198" s="87" t="s">
        <v>314</v>
      </c>
      <c r="I198" s="90">
        <v>0.95999999999658547</v>
      </c>
      <c r="J198" s="88" t="s">
        <v>125</v>
      </c>
      <c r="K198" s="88" t="s">
        <v>130</v>
      </c>
      <c r="L198" s="89">
        <v>3.7000000000000005E-2</v>
      </c>
      <c r="M198" s="89">
        <v>0.13529999999933201</v>
      </c>
      <c r="N198" s="90">
        <v>93038.536041999992</v>
      </c>
      <c r="O198" s="102">
        <v>100.73</v>
      </c>
      <c r="P198" s="90">
        <v>93.717715542000008</v>
      </c>
      <c r="Q198" s="91">
        <f t="shared" si="2"/>
        <v>1.1177298733920172E-3</v>
      </c>
      <c r="R198" s="91">
        <f>P198/'סכום נכסי הקרן'!$C$42</f>
        <v>1.1537226682132631E-4</v>
      </c>
    </row>
    <row r="199" spans="2:18">
      <c r="B199" s="86" t="s">
        <v>3132</v>
      </c>
      <c r="C199" s="88" t="s">
        <v>2778</v>
      </c>
      <c r="D199" s="87" t="s">
        <v>2916</v>
      </c>
      <c r="E199" s="87"/>
      <c r="F199" s="87" t="s">
        <v>475</v>
      </c>
      <c r="G199" s="101">
        <v>42759</v>
      </c>
      <c r="H199" s="87" t="s">
        <v>314</v>
      </c>
      <c r="I199" s="90">
        <v>1.8999999999939405</v>
      </c>
      <c r="J199" s="88" t="s">
        <v>125</v>
      </c>
      <c r="K199" s="88" t="s">
        <v>130</v>
      </c>
      <c r="L199" s="89">
        <v>6.5500000000000003E-2</v>
      </c>
      <c r="M199" s="89">
        <v>7.1699999999826958E-2</v>
      </c>
      <c r="N199" s="90">
        <v>148227.815301</v>
      </c>
      <c r="O199" s="102">
        <v>100.2</v>
      </c>
      <c r="P199" s="90">
        <v>148.523799121</v>
      </c>
      <c r="Q199" s="91">
        <f t="shared" si="2"/>
        <v>1.7713778683905164E-3</v>
      </c>
      <c r="R199" s="91">
        <f>P199/'סכום נכסי הקרן'!$C$42</f>
        <v>1.828419235616741E-4</v>
      </c>
    </row>
    <row r="200" spans="2:18">
      <c r="B200" s="86" t="s">
        <v>3132</v>
      </c>
      <c r="C200" s="88" t="s">
        <v>2778</v>
      </c>
      <c r="D200" s="87" t="s">
        <v>2917</v>
      </c>
      <c r="E200" s="87"/>
      <c r="F200" s="87" t="s">
        <v>475</v>
      </c>
      <c r="G200" s="101">
        <v>42759</v>
      </c>
      <c r="H200" s="87" t="s">
        <v>314</v>
      </c>
      <c r="I200" s="90">
        <v>1.9499999999913276</v>
      </c>
      <c r="J200" s="88" t="s">
        <v>125</v>
      </c>
      <c r="K200" s="88" t="s">
        <v>130</v>
      </c>
      <c r="L200" s="89">
        <v>3.8800000000000001E-2</v>
      </c>
      <c r="M200" s="89">
        <v>5.7799999999812668E-2</v>
      </c>
      <c r="N200" s="90">
        <v>148227.815301</v>
      </c>
      <c r="O200" s="102">
        <v>97.24</v>
      </c>
      <c r="P200" s="90">
        <v>144.136726415</v>
      </c>
      <c r="Q200" s="91">
        <f t="shared" si="2"/>
        <v>1.7190551864740818E-3</v>
      </c>
      <c r="R200" s="91">
        <f>P200/'סכום נכסי הקרן'!$C$42</f>
        <v>1.774411674733083E-4</v>
      </c>
    </row>
    <row r="201" spans="2:18">
      <c r="B201" s="86" t="s">
        <v>3133</v>
      </c>
      <c r="C201" s="88" t="s">
        <v>2778</v>
      </c>
      <c r="D201" s="87">
        <v>7561</v>
      </c>
      <c r="E201" s="87"/>
      <c r="F201" s="87" t="s">
        <v>508</v>
      </c>
      <c r="G201" s="101">
        <v>43920</v>
      </c>
      <c r="H201" s="87" t="s">
        <v>128</v>
      </c>
      <c r="I201" s="90">
        <v>4.490000000001495</v>
      </c>
      <c r="J201" s="88" t="s">
        <v>153</v>
      </c>
      <c r="K201" s="88" t="s">
        <v>130</v>
      </c>
      <c r="L201" s="89">
        <v>4.8917999999999996E-2</v>
      </c>
      <c r="M201" s="89">
        <v>5.8900000000026001E-2</v>
      </c>
      <c r="N201" s="90">
        <v>372068.34197999997</v>
      </c>
      <c r="O201" s="102">
        <v>97.14</v>
      </c>
      <c r="P201" s="90">
        <v>361.427174654</v>
      </c>
      <c r="Q201" s="91">
        <f t="shared" si="2"/>
        <v>4.3105825598726364E-3</v>
      </c>
      <c r="R201" s="91">
        <f>P201/'סכום נכסי הקרן'!$C$42</f>
        <v>4.4493906183588043E-4</v>
      </c>
    </row>
    <row r="202" spans="2:18">
      <c r="B202" s="86" t="s">
        <v>3133</v>
      </c>
      <c r="C202" s="88" t="s">
        <v>2778</v>
      </c>
      <c r="D202" s="87">
        <v>8991</v>
      </c>
      <c r="E202" s="87"/>
      <c r="F202" s="87" t="s">
        <v>508</v>
      </c>
      <c r="G202" s="101">
        <v>44636</v>
      </c>
      <c r="H202" s="87" t="s">
        <v>128</v>
      </c>
      <c r="I202" s="90">
        <v>4.9399999999894861</v>
      </c>
      <c r="J202" s="88" t="s">
        <v>153</v>
      </c>
      <c r="K202" s="88" t="s">
        <v>130</v>
      </c>
      <c r="L202" s="89">
        <v>4.2824000000000001E-2</v>
      </c>
      <c r="M202" s="89">
        <v>8.7099999999827385E-2</v>
      </c>
      <c r="N202" s="90">
        <v>326756.43269099999</v>
      </c>
      <c r="O202" s="102">
        <v>82.08</v>
      </c>
      <c r="P202" s="90">
        <v>268.20167005299999</v>
      </c>
      <c r="Q202" s="91">
        <f t="shared" si="2"/>
        <v>3.1987230693595052E-3</v>
      </c>
      <c r="R202" s="91">
        <f>P202/'סכום נכסי הקרן'!$C$42</f>
        <v>3.3017273692947387E-4</v>
      </c>
    </row>
    <row r="203" spans="2:18">
      <c r="B203" s="86" t="s">
        <v>3133</v>
      </c>
      <c r="C203" s="88" t="s">
        <v>2778</v>
      </c>
      <c r="D203" s="87">
        <v>9112</v>
      </c>
      <c r="E203" s="87"/>
      <c r="F203" s="87" t="s">
        <v>508</v>
      </c>
      <c r="G203" s="101">
        <v>44722</v>
      </c>
      <c r="H203" s="87" t="s">
        <v>128</v>
      </c>
      <c r="I203" s="90">
        <v>4.890000000005549</v>
      </c>
      <c r="J203" s="88" t="s">
        <v>153</v>
      </c>
      <c r="K203" s="88" t="s">
        <v>130</v>
      </c>
      <c r="L203" s="89">
        <v>5.2750000000000005E-2</v>
      </c>
      <c r="M203" s="89">
        <v>7.9600000000080551E-2</v>
      </c>
      <c r="N203" s="90">
        <v>520648.315282</v>
      </c>
      <c r="O203" s="102">
        <v>89.66</v>
      </c>
      <c r="P203" s="90">
        <v>466.81327036899995</v>
      </c>
      <c r="Q203" s="91">
        <f t="shared" ref="Q203:Q256" si="3">IFERROR(P203/$P$10,0)</f>
        <v>5.5674760590319963E-3</v>
      </c>
      <c r="R203" s="91">
        <f>P203/'סכום נכסי הקרן'!$C$42</f>
        <v>5.7467582167655175E-4</v>
      </c>
    </row>
    <row r="204" spans="2:18">
      <c r="B204" s="86" t="s">
        <v>3133</v>
      </c>
      <c r="C204" s="88" t="s">
        <v>2778</v>
      </c>
      <c r="D204" s="87">
        <v>9247</v>
      </c>
      <c r="E204" s="87"/>
      <c r="F204" s="87" t="s">
        <v>508</v>
      </c>
      <c r="G204" s="101">
        <v>44816</v>
      </c>
      <c r="H204" s="87" t="s">
        <v>128</v>
      </c>
      <c r="I204" s="90">
        <v>4.809999999998869</v>
      </c>
      <c r="J204" s="88" t="s">
        <v>153</v>
      </c>
      <c r="K204" s="88" t="s">
        <v>130</v>
      </c>
      <c r="L204" s="89">
        <v>5.6036999999999997E-2</v>
      </c>
      <c r="M204" s="89">
        <v>9.4799999999982495E-2</v>
      </c>
      <c r="N204" s="90">
        <v>642801.14107000001</v>
      </c>
      <c r="O204" s="102">
        <v>85.27</v>
      </c>
      <c r="P204" s="90">
        <v>548.11651890200005</v>
      </c>
      <c r="Q204" s="91">
        <f t="shared" si="3"/>
        <v>6.5371440579112886E-3</v>
      </c>
      <c r="R204" s="91">
        <f>P204/'סכום נכסי הקרן'!$C$42</f>
        <v>6.7476511673609835E-4</v>
      </c>
    </row>
    <row r="205" spans="2:18">
      <c r="B205" s="86" t="s">
        <v>3133</v>
      </c>
      <c r="C205" s="88" t="s">
        <v>2778</v>
      </c>
      <c r="D205" s="87">
        <v>9486</v>
      </c>
      <c r="E205" s="87"/>
      <c r="F205" s="87" t="s">
        <v>508</v>
      </c>
      <c r="G205" s="101">
        <v>44976</v>
      </c>
      <c r="H205" s="87" t="s">
        <v>128</v>
      </c>
      <c r="I205" s="90">
        <v>4.8700000000022925</v>
      </c>
      <c r="J205" s="88" t="s">
        <v>153</v>
      </c>
      <c r="K205" s="88" t="s">
        <v>130</v>
      </c>
      <c r="L205" s="89">
        <v>6.1999000000000005E-2</v>
      </c>
      <c r="M205" s="89">
        <v>7.1900000000029482E-2</v>
      </c>
      <c r="N205" s="90">
        <v>630653.30000000005</v>
      </c>
      <c r="O205" s="102">
        <v>96.86</v>
      </c>
      <c r="P205" s="90">
        <v>610.85076828000001</v>
      </c>
      <c r="Q205" s="91">
        <f t="shared" si="3"/>
        <v>7.2853477908884391E-3</v>
      </c>
      <c r="R205" s="91">
        <f>P205/'סכום נכסי הקרן'!$C$42</f>
        <v>7.5199483276380699E-4</v>
      </c>
    </row>
    <row r="206" spans="2:18">
      <c r="B206" s="86" t="s">
        <v>3133</v>
      </c>
      <c r="C206" s="88" t="s">
        <v>2778</v>
      </c>
      <c r="D206" s="87">
        <v>7894</v>
      </c>
      <c r="E206" s="87"/>
      <c r="F206" s="87" t="s">
        <v>508</v>
      </c>
      <c r="G206" s="101">
        <v>44068</v>
      </c>
      <c r="H206" s="87" t="s">
        <v>128</v>
      </c>
      <c r="I206" s="90">
        <v>4.4099999999985648</v>
      </c>
      <c r="J206" s="88" t="s">
        <v>153</v>
      </c>
      <c r="K206" s="88" t="s">
        <v>130</v>
      </c>
      <c r="L206" s="89">
        <v>4.5102999999999997E-2</v>
      </c>
      <c r="M206" s="89">
        <v>7.5099999999963765E-2</v>
      </c>
      <c r="N206" s="90">
        <v>461112.839652</v>
      </c>
      <c r="O206" s="102">
        <v>89.13</v>
      </c>
      <c r="P206" s="90">
        <v>410.98987839899991</v>
      </c>
      <c r="Q206" s="91">
        <f t="shared" si="3"/>
        <v>4.9016950753824505E-3</v>
      </c>
      <c r="R206" s="91">
        <f>P206/'סכום נכסי הקרן'!$C$42</f>
        <v>5.0595379579289692E-4</v>
      </c>
    </row>
    <row r="207" spans="2:18">
      <c r="B207" s="86" t="s">
        <v>3133</v>
      </c>
      <c r="C207" s="88" t="s">
        <v>2778</v>
      </c>
      <c r="D207" s="87">
        <v>8076</v>
      </c>
      <c r="E207" s="87"/>
      <c r="F207" s="87" t="s">
        <v>508</v>
      </c>
      <c r="G207" s="101">
        <v>44160</v>
      </c>
      <c r="H207" s="87" t="s">
        <v>128</v>
      </c>
      <c r="I207" s="90">
        <v>4.1999999999939819</v>
      </c>
      <c r="J207" s="88" t="s">
        <v>153</v>
      </c>
      <c r="K207" s="88" t="s">
        <v>130</v>
      </c>
      <c r="L207" s="89">
        <v>4.5465999999999999E-2</v>
      </c>
      <c r="M207" s="89">
        <v>0.10789999999987362</v>
      </c>
      <c r="N207" s="90">
        <v>423511.23019199999</v>
      </c>
      <c r="O207" s="102">
        <v>78.47</v>
      </c>
      <c r="P207" s="90">
        <v>332.32925948000002</v>
      </c>
      <c r="Q207" s="91">
        <f t="shared" si="3"/>
        <v>3.9635445547813678E-3</v>
      </c>
      <c r="R207" s="91">
        <f>P207/'סכום נכסי הקרן'!$C$42</f>
        <v>4.0911774017877544E-4</v>
      </c>
    </row>
    <row r="208" spans="2:18">
      <c r="B208" s="86" t="s">
        <v>3133</v>
      </c>
      <c r="C208" s="88" t="s">
        <v>2778</v>
      </c>
      <c r="D208" s="87">
        <v>9311</v>
      </c>
      <c r="E208" s="87"/>
      <c r="F208" s="87" t="s">
        <v>508</v>
      </c>
      <c r="G208" s="101">
        <v>44880</v>
      </c>
      <c r="H208" s="87" t="s">
        <v>128</v>
      </c>
      <c r="I208" s="90">
        <v>3.9699999999999394</v>
      </c>
      <c r="J208" s="88" t="s">
        <v>153</v>
      </c>
      <c r="K208" s="88" t="s">
        <v>130</v>
      </c>
      <c r="L208" s="89">
        <v>7.2695999999999997E-2</v>
      </c>
      <c r="M208" s="89">
        <v>0.11599999999998162</v>
      </c>
      <c r="N208" s="90">
        <v>375554.04015000002</v>
      </c>
      <c r="O208" s="102">
        <v>86.92</v>
      </c>
      <c r="P208" s="90">
        <v>326.43157226599999</v>
      </c>
      <c r="Q208" s="91">
        <f t="shared" si="3"/>
        <v>3.8932054396537082E-3</v>
      </c>
      <c r="R208" s="91">
        <f>P208/'סכום נכסי הקרן'!$C$42</f>
        <v>4.0185732480322781E-4</v>
      </c>
    </row>
    <row r="209" spans="2:18">
      <c r="B209" s="86" t="s">
        <v>3134</v>
      </c>
      <c r="C209" s="88" t="s">
        <v>2779</v>
      </c>
      <c r="D209" s="87" t="s">
        <v>2918</v>
      </c>
      <c r="E209" s="87"/>
      <c r="F209" s="87" t="s">
        <v>508</v>
      </c>
      <c r="G209" s="101">
        <v>45016</v>
      </c>
      <c r="H209" s="87" t="s">
        <v>128</v>
      </c>
      <c r="I209" s="90">
        <v>5.3799999999957739</v>
      </c>
      <c r="J209" s="88" t="s">
        <v>344</v>
      </c>
      <c r="K209" s="88" t="s">
        <v>130</v>
      </c>
      <c r="L209" s="89">
        <v>4.4999999999999998E-2</v>
      </c>
      <c r="M209" s="89">
        <v>4.0099999999968897E-2</v>
      </c>
      <c r="N209" s="90">
        <v>409135.80026599998</v>
      </c>
      <c r="O209" s="102">
        <v>102.95</v>
      </c>
      <c r="P209" s="90">
        <v>421.20530133100004</v>
      </c>
      <c r="Q209" s="91">
        <f t="shared" si="3"/>
        <v>5.0235299207411523E-3</v>
      </c>
      <c r="R209" s="91">
        <f>P209/'סכום נכסי הקרן'!$C$42</f>
        <v>5.1852960916379828E-4</v>
      </c>
    </row>
    <row r="210" spans="2:18">
      <c r="B210" s="86" t="s">
        <v>3135</v>
      </c>
      <c r="C210" s="88" t="s">
        <v>2778</v>
      </c>
      <c r="D210" s="87">
        <v>8811</v>
      </c>
      <c r="E210" s="87"/>
      <c r="F210" s="87" t="s">
        <v>731</v>
      </c>
      <c r="G210" s="101">
        <v>44550</v>
      </c>
      <c r="H210" s="87" t="s">
        <v>2777</v>
      </c>
      <c r="I210" s="90">
        <v>5.0700000000016052</v>
      </c>
      <c r="J210" s="88" t="s">
        <v>334</v>
      </c>
      <c r="K210" s="88" t="s">
        <v>130</v>
      </c>
      <c r="L210" s="89">
        <v>7.3499999999999996E-2</v>
      </c>
      <c r="M210" s="89">
        <v>8.9800000000040237E-2</v>
      </c>
      <c r="N210" s="90">
        <v>570938.34353099996</v>
      </c>
      <c r="O210" s="102">
        <v>94.91</v>
      </c>
      <c r="P210" s="90">
        <v>541.87589055899991</v>
      </c>
      <c r="Q210" s="91">
        <f t="shared" si="3"/>
        <v>6.462714835139825E-3</v>
      </c>
      <c r="R210" s="91">
        <f>P210/'סכום נכסי הקרן'!$C$42</f>
        <v>6.6708251975688927E-4</v>
      </c>
    </row>
    <row r="211" spans="2:18">
      <c r="B211" s="86" t="s">
        <v>3136</v>
      </c>
      <c r="C211" s="88" t="s">
        <v>2779</v>
      </c>
      <c r="D211" s="87" t="s">
        <v>2919</v>
      </c>
      <c r="E211" s="87"/>
      <c r="F211" s="87" t="s">
        <v>731</v>
      </c>
      <c r="G211" s="101">
        <v>42732</v>
      </c>
      <c r="H211" s="87" t="s">
        <v>2777</v>
      </c>
      <c r="I211" s="90">
        <v>2.2299999999947646</v>
      </c>
      <c r="J211" s="88" t="s">
        <v>126</v>
      </c>
      <c r="K211" s="88" t="s">
        <v>130</v>
      </c>
      <c r="L211" s="89">
        <v>2.1613000000000004E-2</v>
      </c>
      <c r="M211" s="89">
        <v>2.8599999999940819E-2</v>
      </c>
      <c r="N211" s="90">
        <v>202128.93347300001</v>
      </c>
      <c r="O211" s="102">
        <v>108.68</v>
      </c>
      <c r="P211" s="90">
        <v>219.673726805</v>
      </c>
      <c r="Q211" s="91">
        <f t="shared" si="3"/>
        <v>2.619951686074414E-3</v>
      </c>
      <c r="R211" s="91">
        <f>P211/'סכום נכסי הקרן'!$C$42</f>
        <v>2.704318567306889E-4</v>
      </c>
    </row>
    <row r="212" spans="2:18">
      <c r="B212" s="86" t="s">
        <v>3137</v>
      </c>
      <c r="C212" s="88" t="s">
        <v>2779</v>
      </c>
      <c r="D212" s="87" t="s">
        <v>2920</v>
      </c>
      <c r="E212" s="87"/>
      <c r="F212" s="87" t="s">
        <v>508</v>
      </c>
      <c r="G212" s="101">
        <v>44347</v>
      </c>
      <c r="H212" s="87" t="s">
        <v>128</v>
      </c>
      <c r="I212" s="90">
        <v>2.3900000000031878</v>
      </c>
      <c r="J212" s="88" t="s">
        <v>126</v>
      </c>
      <c r="K212" s="88" t="s">
        <v>130</v>
      </c>
      <c r="L212" s="89">
        <v>6.25E-2</v>
      </c>
      <c r="M212" s="89">
        <v>7.0900000000099328E-2</v>
      </c>
      <c r="N212" s="90">
        <v>331066.79191000003</v>
      </c>
      <c r="O212" s="102">
        <v>98.53</v>
      </c>
      <c r="P212" s="90">
        <v>326.20017516400003</v>
      </c>
      <c r="Q212" s="91">
        <f t="shared" si="3"/>
        <v>3.8904456684404867E-3</v>
      </c>
      <c r="R212" s="91">
        <f>P212/'סכום נכסי הקרן'!$C$42</f>
        <v>4.0157246075122629E-4</v>
      </c>
    </row>
    <row r="213" spans="2:18">
      <c r="B213" s="86" t="s">
        <v>3137</v>
      </c>
      <c r="C213" s="88" t="s">
        <v>2779</v>
      </c>
      <c r="D213" s="87">
        <v>9199</v>
      </c>
      <c r="E213" s="87"/>
      <c r="F213" s="87" t="s">
        <v>508</v>
      </c>
      <c r="G213" s="101">
        <v>44788</v>
      </c>
      <c r="H213" s="87" t="s">
        <v>128</v>
      </c>
      <c r="I213" s="90">
        <v>2.3899999999987145</v>
      </c>
      <c r="J213" s="88" t="s">
        <v>126</v>
      </c>
      <c r="K213" s="88" t="s">
        <v>130</v>
      </c>
      <c r="L213" s="89">
        <v>6.25E-2</v>
      </c>
      <c r="M213" s="89">
        <v>7.0900000000029995E-2</v>
      </c>
      <c r="N213" s="90">
        <v>189510.11046200001</v>
      </c>
      <c r="O213" s="102">
        <v>98.53</v>
      </c>
      <c r="P213" s="90">
        <v>186.72434941600002</v>
      </c>
      <c r="Q213" s="91">
        <f t="shared" si="3"/>
        <v>2.2269789892437079E-3</v>
      </c>
      <c r="R213" s="91">
        <f>P213/'סכום נכסי הקרן'!$C$42</f>
        <v>2.2986914841310673E-4</v>
      </c>
    </row>
    <row r="214" spans="2:18">
      <c r="B214" s="86" t="s">
        <v>3137</v>
      </c>
      <c r="C214" s="88" t="s">
        <v>2779</v>
      </c>
      <c r="D214" s="87">
        <v>9255</v>
      </c>
      <c r="E214" s="87"/>
      <c r="F214" s="87" t="s">
        <v>508</v>
      </c>
      <c r="G214" s="101">
        <v>44825</v>
      </c>
      <c r="H214" s="87" t="s">
        <v>128</v>
      </c>
      <c r="I214" s="90">
        <v>2.3899999999979284</v>
      </c>
      <c r="J214" s="88" t="s">
        <v>126</v>
      </c>
      <c r="K214" s="88" t="s">
        <v>130</v>
      </c>
      <c r="L214" s="89">
        <v>6.25E-2</v>
      </c>
      <c r="M214" s="89">
        <v>7.0899999999937846E-2</v>
      </c>
      <c r="N214" s="90">
        <v>122482.24243100001</v>
      </c>
      <c r="O214" s="102">
        <v>98.53</v>
      </c>
      <c r="P214" s="90">
        <v>120.681777775</v>
      </c>
      <c r="Q214" s="91">
        <f t="shared" si="3"/>
        <v>1.4393183552657441E-3</v>
      </c>
      <c r="R214" s="91">
        <f>P214/'סכום נכסי הקרן'!$C$42</f>
        <v>1.4856668438198865E-4</v>
      </c>
    </row>
    <row r="215" spans="2:18">
      <c r="B215" s="86" t="s">
        <v>3137</v>
      </c>
      <c r="C215" s="88" t="s">
        <v>2779</v>
      </c>
      <c r="D215" s="87">
        <v>9287</v>
      </c>
      <c r="E215" s="87"/>
      <c r="F215" s="87" t="s">
        <v>508</v>
      </c>
      <c r="G215" s="101">
        <v>44861</v>
      </c>
      <c r="H215" s="87" t="s">
        <v>128</v>
      </c>
      <c r="I215" s="90">
        <v>2.3900000000150334</v>
      </c>
      <c r="J215" s="88" t="s">
        <v>126</v>
      </c>
      <c r="K215" s="88" t="s">
        <v>130</v>
      </c>
      <c r="L215" s="89">
        <v>6.25E-2</v>
      </c>
      <c r="M215" s="89">
        <v>7.0900000000365102E-2</v>
      </c>
      <c r="N215" s="90">
        <v>66161.592757000006</v>
      </c>
      <c r="O215" s="102">
        <v>98.53</v>
      </c>
      <c r="P215" s="90">
        <v>65.189030517999996</v>
      </c>
      <c r="Q215" s="91">
        <f t="shared" si="3"/>
        <v>7.7748082532782484E-4</v>
      </c>
      <c r="R215" s="91">
        <f>P215/'סכום נכסי הקרן'!$C$42</f>
        <v>8.0251702458279697E-5</v>
      </c>
    </row>
    <row r="216" spans="2:18">
      <c r="B216" s="86" t="s">
        <v>3137</v>
      </c>
      <c r="C216" s="88" t="s">
        <v>2779</v>
      </c>
      <c r="D216" s="87">
        <v>9339</v>
      </c>
      <c r="E216" s="87"/>
      <c r="F216" s="87" t="s">
        <v>508</v>
      </c>
      <c r="G216" s="101">
        <v>44895</v>
      </c>
      <c r="H216" s="87" t="s">
        <v>128</v>
      </c>
      <c r="I216" s="90">
        <v>2.3899999999898229</v>
      </c>
      <c r="J216" s="88" t="s">
        <v>126</v>
      </c>
      <c r="K216" s="88" t="s">
        <v>130</v>
      </c>
      <c r="L216" s="89">
        <v>6.25E-2</v>
      </c>
      <c r="M216" s="89">
        <v>7.0899999999831861E-2</v>
      </c>
      <c r="N216" s="90">
        <v>91746.408064999996</v>
      </c>
      <c r="O216" s="102">
        <v>98.53</v>
      </c>
      <c r="P216" s="90">
        <v>90.397754027999994</v>
      </c>
      <c r="Q216" s="91">
        <f t="shared" si="3"/>
        <v>1.0781341561762409E-3</v>
      </c>
      <c r="R216" s="91">
        <f>P216/'סכום נכסי הקרן'!$C$42</f>
        <v>1.1128519018469951E-4</v>
      </c>
    </row>
    <row r="217" spans="2:18">
      <c r="B217" s="86" t="s">
        <v>3137</v>
      </c>
      <c r="C217" s="88" t="s">
        <v>2779</v>
      </c>
      <c r="D217" s="87">
        <v>9388</v>
      </c>
      <c r="E217" s="87"/>
      <c r="F217" s="87" t="s">
        <v>508</v>
      </c>
      <c r="G217" s="101">
        <v>44921</v>
      </c>
      <c r="H217" s="87" t="s">
        <v>128</v>
      </c>
      <c r="I217" s="90">
        <v>2.3899999999969865</v>
      </c>
      <c r="J217" s="88" t="s">
        <v>126</v>
      </c>
      <c r="K217" s="88" t="s">
        <v>130</v>
      </c>
      <c r="L217" s="89">
        <v>6.25E-2</v>
      </c>
      <c r="M217" s="89">
        <v>7.089999999995214E-2</v>
      </c>
      <c r="N217" s="90">
        <v>171768.28784400001</v>
      </c>
      <c r="O217" s="102">
        <v>98.53</v>
      </c>
      <c r="P217" s="90">
        <v>169.243328109</v>
      </c>
      <c r="Q217" s="91">
        <f t="shared" si="3"/>
        <v>2.0184905554482876E-3</v>
      </c>
      <c r="R217" s="91">
        <f>P217/'סכום נכסי הקרן'!$C$42</f>
        <v>2.0834893696880784E-4</v>
      </c>
    </row>
    <row r="218" spans="2:18">
      <c r="B218" s="86" t="s">
        <v>3137</v>
      </c>
      <c r="C218" s="88" t="s">
        <v>2779</v>
      </c>
      <c r="D218" s="87">
        <v>9455</v>
      </c>
      <c r="E218" s="87"/>
      <c r="F218" s="87" t="s">
        <v>508</v>
      </c>
      <c r="G218" s="101">
        <v>44957</v>
      </c>
      <c r="H218" s="87" t="s">
        <v>128</v>
      </c>
      <c r="I218" s="90">
        <v>2.3900000000011383</v>
      </c>
      <c r="J218" s="88" t="s">
        <v>126</v>
      </c>
      <c r="K218" s="88" t="s">
        <v>130</v>
      </c>
      <c r="L218" s="89">
        <v>6.25E-2</v>
      </c>
      <c r="M218" s="89">
        <v>7.0900000000108959E-2</v>
      </c>
      <c r="N218" s="90">
        <v>124831.85368300001</v>
      </c>
      <c r="O218" s="102">
        <v>98.53</v>
      </c>
      <c r="P218" s="90">
        <v>122.99684997399999</v>
      </c>
      <c r="Q218" s="91">
        <f t="shared" si="3"/>
        <v>1.4669292006743901E-3</v>
      </c>
      <c r="R218" s="91">
        <f>P218/'סכום נכסי הקרן'!$C$42</f>
        <v>1.5141668052102129E-4</v>
      </c>
    </row>
    <row r="219" spans="2:18">
      <c r="B219" s="86" t="s">
        <v>3137</v>
      </c>
      <c r="C219" s="88" t="s">
        <v>2779</v>
      </c>
      <c r="D219" s="87">
        <v>9524</v>
      </c>
      <c r="E219" s="87"/>
      <c r="F219" s="87" t="s">
        <v>508</v>
      </c>
      <c r="G219" s="101">
        <v>45008</v>
      </c>
      <c r="H219" s="87" t="s">
        <v>128</v>
      </c>
      <c r="I219" s="90">
        <v>2.4000000000247659</v>
      </c>
      <c r="J219" s="88" t="s">
        <v>126</v>
      </c>
      <c r="K219" s="88" t="s">
        <v>130</v>
      </c>
      <c r="L219" s="89">
        <v>6.25E-2</v>
      </c>
      <c r="M219" s="89">
        <v>7.0700000000359114E-2</v>
      </c>
      <c r="N219" s="90">
        <v>40980.877317999999</v>
      </c>
      <c r="O219" s="102">
        <v>98.53</v>
      </c>
      <c r="P219" s="90">
        <v>40.378462464999998</v>
      </c>
      <c r="Q219" s="91">
        <f t="shared" si="3"/>
        <v>4.8157611906942576E-4</v>
      </c>
      <c r="R219" s="91">
        <f>P219/'סכום נכסי הקרן'!$C$42</f>
        <v>4.9708368566230547E-5</v>
      </c>
    </row>
    <row r="220" spans="2:18">
      <c r="B220" s="86" t="s">
        <v>3137</v>
      </c>
      <c r="C220" s="88" t="s">
        <v>2779</v>
      </c>
      <c r="D220" s="87">
        <v>8814</v>
      </c>
      <c r="E220" s="87"/>
      <c r="F220" s="87" t="s">
        <v>508</v>
      </c>
      <c r="G220" s="101">
        <v>44558</v>
      </c>
      <c r="H220" s="87" t="s">
        <v>128</v>
      </c>
      <c r="I220" s="90">
        <v>2.3900000000117267</v>
      </c>
      <c r="J220" s="88" t="s">
        <v>126</v>
      </c>
      <c r="K220" s="88" t="s">
        <v>130</v>
      </c>
      <c r="L220" s="89">
        <v>6.25E-2</v>
      </c>
      <c r="M220" s="89">
        <v>7.090000000025258E-2</v>
      </c>
      <c r="N220" s="90">
        <v>90008.920825999987</v>
      </c>
      <c r="O220" s="102">
        <v>98.53</v>
      </c>
      <c r="P220" s="90">
        <v>88.685807363999999</v>
      </c>
      <c r="Q220" s="91">
        <f t="shared" si="3"/>
        <v>1.0577165231071863E-3</v>
      </c>
      <c r="R220" s="91">
        <f>P220/'סכום נכסי הקרן'!$C$42</f>
        <v>1.0917767864154445E-4</v>
      </c>
    </row>
    <row r="221" spans="2:18">
      <c r="B221" s="86" t="s">
        <v>3137</v>
      </c>
      <c r="C221" s="88" t="s">
        <v>2779</v>
      </c>
      <c r="D221" s="87">
        <v>9003</v>
      </c>
      <c r="E221" s="87"/>
      <c r="F221" s="87" t="s">
        <v>508</v>
      </c>
      <c r="G221" s="101">
        <v>44644</v>
      </c>
      <c r="H221" s="87" t="s">
        <v>128</v>
      </c>
      <c r="I221" s="90">
        <v>2.390000000007376</v>
      </c>
      <c r="J221" s="88" t="s">
        <v>126</v>
      </c>
      <c r="K221" s="88" t="s">
        <v>130</v>
      </c>
      <c r="L221" s="89">
        <v>6.25E-2</v>
      </c>
      <c r="M221" s="89">
        <v>7.0900000000167926E-2</v>
      </c>
      <c r="N221" s="90">
        <v>129342.126466</v>
      </c>
      <c r="O221" s="102">
        <v>98.53</v>
      </c>
      <c r="P221" s="90">
        <v>127.44082255399999</v>
      </c>
      <c r="Q221" s="91">
        <f t="shared" si="3"/>
        <v>1.5199305023010283E-3</v>
      </c>
      <c r="R221" s="91">
        <f>P221/'סכום נכסי הקרן'!$C$42</f>
        <v>1.5688748385079992E-4</v>
      </c>
    </row>
    <row r="222" spans="2:18">
      <c r="B222" s="86" t="s">
        <v>3137</v>
      </c>
      <c r="C222" s="88" t="s">
        <v>2779</v>
      </c>
      <c r="D222" s="87">
        <v>9096</v>
      </c>
      <c r="E222" s="87"/>
      <c r="F222" s="87" t="s">
        <v>508</v>
      </c>
      <c r="G222" s="101">
        <v>44711</v>
      </c>
      <c r="H222" s="87" t="s">
        <v>128</v>
      </c>
      <c r="I222" s="90">
        <v>2.3900000000086035</v>
      </c>
      <c r="J222" s="88" t="s">
        <v>126</v>
      </c>
      <c r="K222" s="88" t="s">
        <v>130</v>
      </c>
      <c r="L222" s="89">
        <v>6.25E-2</v>
      </c>
      <c r="M222" s="89">
        <v>7.0900000000264279E-2</v>
      </c>
      <c r="N222" s="90">
        <v>130943.890493</v>
      </c>
      <c r="O222" s="102">
        <v>98.53</v>
      </c>
      <c r="P222" s="90">
        <v>129.01904095099999</v>
      </c>
      <c r="Q222" s="91">
        <f t="shared" si="3"/>
        <v>1.538753217289991E-3</v>
      </c>
      <c r="R222" s="91">
        <f>P222/'סכום נכסי הקרן'!$C$42</f>
        <v>1.5883036767962529E-4</v>
      </c>
    </row>
    <row r="223" spans="2:18">
      <c r="B223" s="86" t="s">
        <v>3137</v>
      </c>
      <c r="C223" s="88" t="s">
        <v>2779</v>
      </c>
      <c r="D223" s="87">
        <v>9127</v>
      </c>
      <c r="E223" s="87"/>
      <c r="F223" s="87" t="s">
        <v>508</v>
      </c>
      <c r="G223" s="101">
        <v>44738</v>
      </c>
      <c r="H223" s="87" t="s">
        <v>128</v>
      </c>
      <c r="I223" s="90">
        <v>2.3899999999949788</v>
      </c>
      <c r="J223" s="88" t="s">
        <v>126</v>
      </c>
      <c r="K223" s="88" t="s">
        <v>130</v>
      </c>
      <c r="L223" s="89">
        <v>6.25E-2</v>
      </c>
      <c r="M223" s="89">
        <v>7.0900000000029065E-2</v>
      </c>
      <c r="N223" s="90">
        <v>76809.070084000006</v>
      </c>
      <c r="O223" s="102">
        <v>98.53</v>
      </c>
      <c r="P223" s="90">
        <v>75.679991741999999</v>
      </c>
      <c r="Q223" s="91">
        <f t="shared" si="3"/>
        <v>9.0260189441115099E-4</v>
      </c>
      <c r="R223" s="91">
        <f>P223/'סכום נכסי הקרן'!$C$42</f>
        <v>9.3166720398565328E-5</v>
      </c>
    </row>
    <row r="224" spans="2:18">
      <c r="B224" s="86" t="s">
        <v>3138</v>
      </c>
      <c r="C224" s="88" t="s">
        <v>2779</v>
      </c>
      <c r="D224" s="87" t="s">
        <v>2921</v>
      </c>
      <c r="E224" s="87"/>
      <c r="F224" s="87" t="s">
        <v>508</v>
      </c>
      <c r="G224" s="101">
        <v>45016</v>
      </c>
      <c r="H224" s="87" t="s">
        <v>128</v>
      </c>
      <c r="I224" s="90">
        <v>5.5099999999988887</v>
      </c>
      <c r="J224" s="88" t="s">
        <v>344</v>
      </c>
      <c r="K224" s="88" t="s">
        <v>130</v>
      </c>
      <c r="L224" s="89">
        <v>4.5499999999999999E-2</v>
      </c>
      <c r="M224" s="89">
        <v>4.059999999998945E-2</v>
      </c>
      <c r="N224" s="90">
        <v>864899.86892200005</v>
      </c>
      <c r="O224" s="102">
        <v>103.02</v>
      </c>
      <c r="P224" s="90">
        <v>891.01980824899999</v>
      </c>
      <c r="Q224" s="91">
        <f t="shared" si="3"/>
        <v>1.062680040485631E-2</v>
      </c>
      <c r="R224" s="91">
        <f>P224/'סכום נכסי הקרן'!$C$42</f>
        <v>1.0969001374592918E-3</v>
      </c>
    </row>
    <row r="225" spans="2:18">
      <c r="B225" s="86" t="s">
        <v>3139</v>
      </c>
      <c r="C225" s="88" t="s">
        <v>2779</v>
      </c>
      <c r="D225" s="87" t="s">
        <v>2922</v>
      </c>
      <c r="E225" s="87"/>
      <c r="F225" s="87" t="s">
        <v>531</v>
      </c>
      <c r="G225" s="101">
        <v>44294</v>
      </c>
      <c r="H225" s="87" t="s">
        <v>128</v>
      </c>
      <c r="I225" s="90">
        <v>7.400000000004745</v>
      </c>
      <c r="J225" s="88" t="s">
        <v>558</v>
      </c>
      <c r="K225" s="88" t="s">
        <v>130</v>
      </c>
      <c r="L225" s="89">
        <v>0.03</v>
      </c>
      <c r="M225" s="89">
        <v>6.9700000000064655E-2</v>
      </c>
      <c r="N225" s="90">
        <v>206676.29362700001</v>
      </c>
      <c r="O225" s="102">
        <v>81.599999999999994</v>
      </c>
      <c r="P225" s="90">
        <v>168.64786020299996</v>
      </c>
      <c r="Q225" s="91">
        <f t="shared" si="3"/>
        <v>2.0113886722735513E-3</v>
      </c>
      <c r="R225" s="91">
        <f>P225/'סכום נכסי הקרן'!$C$42</f>
        <v>2.0761587938479339E-4</v>
      </c>
    </row>
    <row r="226" spans="2:18">
      <c r="B226" s="86" t="s">
        <v>3140</v>
      </c>
      <c r="C226" s="88" t="s">
        <v>2779</v>
      </c>
      <c r="D226" s="87" t="s">
        <v>2923</v>
      </c>
      <c r="E226" s="87"/>
      <c r="F226" s="87" t="s">
        <v>531</v>
      </c>
      <c r="G226" s="101">
        <v>42326</v>
      </c>
      <c r="H226" s="87" t="s">
        <v>128</v>
      </c>
      <c r="I226" s="90">
        <v>5.8099999999556626</v>
      </c>
      <c r="J226" s="88" t="s">
        <v>558</v>
      </c>
      <c r="K226" s="88" t="s">
        <v>130</v>
      </c>
      <c r="L226" s="89">
        <v>7.5499999999999998E-2</v>
      </c>
      <c r="M226" s="89">
        <v>0.11459999999909729</v>
      </c>
      <c r="N226" s="90">
        <v>30342.285895000001</v>
      </c>
      <c r="O226" s="102">
        <v>82.51</v>
      </c>
      <c r="P226" s="90">
        <v>25.035408630999999</v>
      </c>
      <c r="Q226" s="91">
        <f t="shared" si="3"/>
        <v>2.9858628070062614E-4</v>
      </c>
      <c r="R226" s="91">
        <f>P226/'סכום נכסי הקרן'!$C$42</f>
        <v>3.0820126460105848E-5</v>
      </c>
    </row>
    <row r="227" spans="2:18">
      <c r="B227" s="86" t="s">
        <v>3140</v>
      </c>
      <c r="C227" s="88" t="s">
        <v>2779</v>
      </c>
      <c r="D227" s="87" t="s">
        <v>2924</v>
      </c>
      <c r="E227" s="87"/>
      <c r="F227" s="87" t="s">
        <v>531</v>
      </c>
      <c r="G227" s="101">
        <v>42606</v>
      </c>
      <c r="H227" s="87" t="s">
        <v>128</v>
      </c>
      <c r="I227" s="90">
        <v>5.8100000000274798</v>
      </c>
      <c r="J227" s="88" t="s">
        <v>558</v>
      </c>
      <c r="K227" s="88" t="s">
        <v>130</v>
      </c>
      <c r="L227" s="89">
        <v>7.5499999999999998E-2</v>
      </c>
      <c r="M227" s="89">
        <v>0.11490000000055245</v>
      </c>
      <c r="N227" s="90">
        <v>127628.08237600001</v>
      </c>
      <c r="O227" s="102">
        <v>82.4</v>
      </c>
      <c r="P227" s="90">
        <v>105.16549073100001</v>
      </c>
      <c r="Q227" s="91">
        <f t="shared" si="3"/>
        <v>1.2542624407793099E-3</v>
      </c>
      <c r="R227" s="91">
        <f>P227/'סכום נכסי הקרן'!$C$42</f>
        <v>1.2946518154910756E-4</v>
      </c>
    </row>
    <row r="228" spans="2:18">
      <c r="B228" s="86" t="s">
        <v>3140</v>
      </c>
      <c r="C228" s="88" t="s">
        <v>2779</v>
      </c>
      <c r="D228" s="87" t="s">
        <v>2925</v>
      </c>
      <c r="E228" s="87"/>
      <c r="F228" s="87" t="s">
        <v>531</v>
      </c>
      <c r="G228" s="101">
        <v>42648</v>
      </c>
      <c r="H228" s="87" t="s">
        <v>128</v>
      </c>
      <c r="I228" s="90">
        <v>5.8100000000047647</v>
      </c>
      <c r="J228" s="88" t="s">
        <v>558</v>
      </c>
      <c r="K228" s="88" t="s">
        <v>130</v>
      </c>
      <c r="L228" s="89">
        <v>7.5499999999999998E-2</v>
      </c>
      <c r="M228" s="89">
        <v>0.11470000000000206</v>
      </c>
      <c r="N228" s="90">
        <v>117073.969927</v>
      </c>
      <c r="O228" s="102">
        <v>82.46</v>
      </c>
      <c r="P228" s="90">
        <v>96.539147434</v>
      </c>
      <c r="Q228" s="91">
        <f t="shared" si="3"/>
        <v>1.1513798476065088E-3</v>
      </c>
      <c r="R228" s="91">
        <f>P228/'סכום נכסי הקרן'!$C$42</f>
        <v>1.1884562285843694E-4</v>
      </c>
    </row>
    <row r="229" spans="2:18">
      <c r="B229" s="86" t="s">
        <v>3140</v>
      </c>
      <c r="C229" s="88" t="s">
        <v>2779</v>
      </c>
      <c r="D229" s="87" t="s">
        <v>2926</v>
      </c>
      <c r="E229" s="87"/>
      <c r="F229" s="87" t="s">
        <v>531</v>
      </c>
      <c r="G229" s="101">
        <v>42718</v>
      </c>
      <c r="H229" s="87" t="s">
        <v>128</v>
      </c>
      <c r="I229" s="90">
        <v>5.81000000001898</v>
      </c>
      <c r="J229" s="88" t="s">
        <v>558</v>
      </c>
      <c r="K229" s="88" t="s">
        <v>130</v>
      </c>
      <c r="L229" s="89">
        <v>7.5499999999999998E-2</v>
      </c>
      <c r="M229" s="89">
        <v>0.11470000000049821</v>
      </c>
      <c r="N229" s="90">
        <v>81796.638565000001</v>
      </c>
      <c r="O229" s="102">
        <v>82.45</v>
      </c>
      <c r="P229" s="90">
        <v>67.441296711999996</v>
      </c>
      <c r="Q229" s="91">
        <f t="shared" si="3"/>
        <v>8.0434261120582726E-4</v>
      </c>
      <c r="R229" s="91">
        <f>P229/'סכום נכסי הקרן'!$C$42</f>
        <v>8.3024380545704564E-5</v>
      </c>
    </row>
    <row r="230" spans="2:18">
      <c r="B230" s="86" t="s">
        <v>3140</v>
      </c>
      <c r="C230" s="88" t="s">
        <v>2779</v>
      </c>
      <c r="D230" s="87" t="s">
        <v>2927</v>
      </c>
      <c r="E230" s="87"/>
      <c r="F230" s="87" t="s">
        <v>531</v>
      </c>
      <c r="G230" s="101">
        <v>42900</v>
      </c>
      <c r="H230" s="87" t="s">
        <v>128</v>
      </c>
      <c r="I230" s="90">
        <v>5.7900000000240111</v>
      </c>
      <c r="J230" s="88" t="s">
        <v>558</v>
      </c>
      <c r="K230" s="88" t="s">
        <v>130</v>
      </c>
      <c r="L230" s="89">
        <v>7.5499999999999998E-2</v>
      </c>
      <c r="M230" s="89">
        <v>0.11560000000053301</v>
      </c>
      <c r="N230" s="90">
        <v>96891.225782999987</v>
      </c>
      <c r="O230" s="102">
        <v>82.1</v>
      </c>
      <c r="P230" s="90">
        <v>79.547660471</v>
      </c>
      <c r="Q230" s="91">
        <f t="shared" si="3"/>
        <v>9.4872987409766029E-4</v>
      </c>
      <c r="R230" s="91">
        <f>P230/'סכום נכסי הקרן'!$C$42</f>
        <v>9.7928058273672971E-5</v>
      </c>
    </row>
    <row r="231" spans="2:18">
      <c r="B231" s="86" t="s">
        <v>3140</v>
      </c>
      <c r="C231" s="88" t="s">
        <v>2779</v>
      </c>
      <c r="D231" s="87" t="s">
        <v>2928</v>
      </c>
      <c r="E231" s="87"/>
      <c r="F231" s="87" t="s">
        <v>531</v>
      </c>
      <c r="G231" s="101">
        <v>43075</v>
      </c>
      <c r="H231" s="87" t="s">
        <v>128</v>
      </c>
      <c r="I231" s="90">
        <v>5.7900000000361231</v>
      </c>
      <c r="J231" s="88" t="s">
        <v>558</v>
      </c>
      <c r="K231" s="88" t="s">
        <v>130</v>
      </c>
      <c r="L231" s="89">
        <v>7.5499999999999998E-2</v>
      </c>
      <c r="M231" s="89">
        <v>0.11590000000088889</v>
      </c>
      <c r="N231" s="90">
        <v>60121.554480999999</v>
      </c>
      <c r="O231" s="102">
        <v>81.96</v>
      </c>
      <c r="P231" s="90">
        <v>49.275603117999999</v>
      </c>
      <c r="Q231" s="91">
        <f t="shared" si="3"/>
        <v>5.8768839291344565E-4</v>
      </c>
      <c r="R231" s="91">
        <f>P231/'סכום נכסי הקרן'!$C$42</f>
        <v>6.0661295442737285E-5</v>
      </c>
    </row>
    <row r="232" spans="2:18">
      <c r="B232" s="86" t="s">
        <v>3140</v>
      </c>
      <c r="C232" s="88" t="s">
        <v>2779</v>
      </c>
      <c r="D232" s="87" t="s">
        <v>2929</v>
      </c>
      <c r="E232" s="87"/>
      <c r="F232" s="87" t="s">
        <v>531</v>
      </c>
      <c r="G232" s="101">
        <v>43292</v>
      </c>
      <c r="H232" s="87" t="s">
        <v>128</v>
      </c>
      <c r="I232" s="90">
        <v>5.7799999999843585</v>
      </c>
      <c r="J232" s="88" t="s">
        <v>558</v>
      </c>
      <c r="K232" s="88" t="s">
        <v>130</v>
      </c>
      <c r="L232" s="89">
        <v>7.5499999999999998E-2</v>
      </c>
      <c r="M232" s="89">
        <v>0.1159999999996276</v>
      </c>
      <c r="N232" s="90">
        <v>163937.81185699999</v>
      </c>
      <c r="O232" s="102">
        <v>81.900000000000006</v>
      </c>
      <c r="P232" s="90">
        <v>134.26500404500001</v>
      </c>
      <c r="Q232" s="91">
        <f t="shared" si="3"/>
        <v>1.6013195061817434E-3</v>
      </c>
      <c r="R232" s="91">
        <f>P232/'סכום נכסי הקרן'!$C$42</f>
        <v>1.6528847061475884E-4</v>
      </c>
    </row>
    <row r="233" spans="2:18">
      <c r="B233" s="86" t="s">
        <v>3112</v>
      </c>
      <c r="C233" s="88" t="s">
        <v>2779</v>
      </c>
      <c r="D233" s="87" t="s">
        <v>2930</v>
      </c>
      <c r="E233" s="87"/>
      <c r="F233" s="87" t="s">
        <v>531</v>
      </c>
      <c r="G233" s="101">
        <v>44858</v>
      </c>
      <c r="H233" s="87" t="s">
        <v>128</v>
      </c>
      <c r="I233" s="90">
        <v>5.7199999999519218</v>
      </c>
      <c r="J233" s="88" t="s">
        <v>558</v>
      </c>
      <c r="K233" s="88" t="s">
        <v>130</v>
      </c>
      <c r="L233" s="89">
        <v>3.49E-2</v>
      </c>
      <c r="M233" s="89">
        <v>5.5699999999419054E-2</v>
      </c>
      <c r="N233" s="90">
        <v>27491.30445</v>
      </c>
      <c r="O233" s="102">
        <v>90.79</v>
      </c>
      <c r="P233" s="90">
        <v>24.959353385000004</v>
      </c>
      <c r="Q233" s="91">
        <f t="shared" si="3"/>
        <v>2.9767920331412841E-4</v>
      </c>
      <c r="R233" s="91">
        <f>P233/'סכום נכסי הקרן'!$C$42</f>
        <v>3.0726497778656175E-5</v>
      </c>
    </row>
    <row r="234" spans="2:18">
      <c r="B234" s="86" t="s">
        <v>3112</v>
      </c>
      <c r="C234" s="88" t="s">
        <v>2779</v>
      </c>
      <c r="D234" s="87" t="s">
        <v>2931</v>
      </c>
      <c r="E234" s="87"/>
      <c r="F234" s="87" t="s">
        <v>531</v>
      </c>
      <c r="G234" s="101">
        <v>44858</v>
      </c>
      <c r="H234" s="87" t="s">
        <v>128</v>
      </c>
      <c r="I234" s="90">
        <v>5.7499999998913518</v>
      </c>
      <c r="J234" s="88" t="s">
        <v>558</v>
      </c>
      <c r="K234" s="88" t="s">
        <v>130</v>
      </c>
      <c r="L234" s="89">
        <v>3.49E-2</v>
      </c>
      <c r="M234" s="89">
        <v>5.5599999999169453E-2</v>
      </c>
      <c r="N234" s="90">
        <v>22804.806046000002</v>
      </c>
      <c r="O234" s="102">
        <v>90.81</v>
      </c>
      <c r="P234" s="90">
        <v>20.709042886999999</v>
      </c>
      <c r="Q234" s="91">
        <f t="shared" si="3"/>
        <v>2.4698762395443667E-4</v>
      </c>
      <c r="R234" s="91">
        <f>P234/'סכום נכסי הקרן'!$C$42</f>
        <v>2.5494104372427866E-5</v>
      </c>
    </row>
    <row r="235" spans="2:18">
      <c r="B235" s="86" t="s">
        <v>3112</v>
      </c>
      <c r="C235" s="88" t="s">
        <v>2779</v>
      </c>
      <c r="D235" s="87" t="s">
        <v>2932</v>
      </c>
      <c r="E235" s="87"/>
      <c r="F235" s="87" t="s">
        <v>531</v>
      </c>
      <c r="G235" s="101">
        <v>44858</v>
      </c>
      <c r="H235" s="87" t="s">
        <v>128</v>
      </c>
      <c r="I235" s="90">
        <v>5.6200000000315651</v>
      </c>
      <c r="J235" s="88" t="s">
        <v>558</v>
      </c>
      <c r="K235" s="88" t="s">
        <v>130</v>
      </c>
      <c r="L235" s="89">
        <v>3.49E-2</v>
      </c>
      <c r="M235" s="89">
        <v>5.5800000000146281E-2</v>
      </c>
      <c r="N235" s="90">
        <v>28571.909655999996</v>
      </c>
      <c r="O235" s="102">
        <v>90.92</v>
      </c>
      <c r="P235" s="90">
        <v>25.977578289</v>
      </c>
      <c r="Q235" s="91">
        <f t="shared" si="3"/>
        <v>3.0982312281163763E-4</v>
      </c>
      <c r="R235" s="91">
        <f>P235/'סכום נכסי הקרן'!$C$42</f>
        <v>3.1979995205786263E-5</v>
      </c>
    </row>
    <row r="236" spans="2:18">
      <c r="B236" s="86" t="s">
        <v>3112</v>
      </c>
      <c r="C236" s="88" t="s">
        <v>2779</v>
      </c>
      <c r="D236" s="87" t="s">
        <v>2933</v>
      </c>
      <c r="E236" s="87"/>
      <c r="F236" s="87" t="s">
        <v>531</v>
      </c>
      <c r="G236" s="101">
        <v>44858</v>
      </c>
      <c r="H236" s="87" t="s">
        <v>128</v>
      </c>
      <c r="I236" s="90">
        <v>5.6500000000457886</v>
      </c>
      <c r="J236" s="88" t="s">
        <v>558</v>
      </c>
      <c r="K236" s="88" t="s">
        <v>130</v>
      </c>
      <c r="L236" s="89">
        <v>3.49E-2</v>
      </c>
      <c r="M236" s="89">
        <v>5.5800000000233684E-2</v>
      </c>
      <c r="N236" s="90">
        <v>34832.962577999999</v>
      </c>
      <c r="O236" s="102">
        <v>90.91</v>
      </c>
      <c r="P236" s="90">
        <v>31.666643847</v>
      </c>
      <c r="Q236" s="91">
        <f t="shared" si="3"/>
        <v>3.776740994288865E-4</v>
      </c>
      <c r="R236" s="91">
        <f>P236/'סכום נכסי הקרן'!$C$42</f>
        <v>3.8983584502918061E-5</v>
      </c>
    </row>
    <row r="237" spans="2:18">
      <c r="B237" s="86" t="s">
        <v>3112</v>
      </c>
      <c r="C237" s="88" t="s">
        <v>2779</v>
      </c>
      <c r="D237" s="87" t="s">
        <v>2934</v>
      </c>
      <c r="E237" s="87"/>
      <c r="F237" s="87" t="s">
        <v>531</v>
      </c>
      <c r="G237" s="101">
        <v>44858</v>
      </c>
      <c r="H237" s="87" t="s">
        <v>128</v>
      </c>
      <c r="I237" s="90">
        <v>5.870000000126959</v>
      </c>
      <c r="J237" s="88" t="s">
        <v>558</v>
      </c>
      <c r="K237" s="88" t="s">
        <v>130</v>
      </c>
      <c r="L237" s="89">
        <v>3.49E-2</v>
      </c>
      <c r="M237" s="89">
        <v>5.5500000001291107E-2</v>
      </c>
      <c r="N237" s="90">
        <v>20501.424629000001</v>
      </c>
      <c r="O237" s="102">
        <v>90.67</v>
      </c>
      <c r="P237" s="90">
        <v>18.588640271999999</v>
      </c>
      <c r="Q237" s="91">
        <f t="shared" si="3"/>
        <v>2.2169851684488589E-4</v>
      </c>
      <c r="R237" s="91">
        <f>P237/'סכום נכסי הקרן'!$C$42</f>
        <v>2.2883758453818879E-5</v>
      </c>
    </row>
    <row r="238" spans="2:18">
      <c r="B238" s="86" t="s">
        <v>3141</v>
      </c>
      <c r="C238" s="88" t="s">
        <v>2778</v>
      </c>
      <c r="D238" s="87" t="s">
        <v>2935</v>
      </c>
      <c r="E238" s="87"/>
      <c r="F238" s="87" t="s">
        <v>531</v>
      </c>
      <c r="G238" s="101">
        <v>42372</v>
      </c>
      <c r="H238" s="87" t="s">
        <v>128</v>
      </c>
      <c r="I238" s="90">
        <v>9.81000000000728</v>
      </c>
      <c r="J238" s="88" t="s">
        <v>126</v>
      </c>
      <c r="K238" s="88" t="s">
        <v>130</v>
      </c>
      <c r="L238" s="89">
        <v>6.7000000000000004E-2</v>
      </c>
      <c r="M238" s="89">
        <v>3.4000000000020653E-2</v>
      </c>
      <c r="N238" s="90">
        <v>261819.462741</v>
      </c>
      <c r="O238" s="102">
        <v>147.91999999999999</v>
      </c>
      <c r="P238" s="90">
        <v>387.28334967800009</v>
      </c>
      <c r="Q238" s="91">
        <f t="shared" si="3"/>
        <v>4.6189577594689781E-3</v>
      </c>
      <c r="R238" s="91">
        <f>P238/'סכום נכסי הקרן'!$C$42</f>
        <v>4.7676960216217515E-4</v>
      </c>
    </row>
    <row r="239" spans="2:18">
      <c r="B239" s="86" t="s">
        <v>3142</v>
      </c>
      <c r="C239" s="88" t="s">
        <v>2779</v>
      </c>
      <c r="D239" s="87" t="s">
        <v>2936</v>
      </c>
      <c r="E239" s="87"/>
      <c r="F239" s="87" t="s">
        <v>2937</v>
      </c>
      <c r="G239" s="101">
        <v>41816</v>
      </c>
      <c r="H239" s="87" t="s">
        <v>128</v>
      </c>
      <c r="I239" s="90">
        <v>5.6400000000320052</v>
      </c>
      <c r="J239" s="88" t="s">
        <v>558</v>
      </c>
      <c r="K239" s="88" t="s">
        <v>130</v>
      </c>
      <c r="L239" s="89">
        <v>4.4999999999999998E-2</v>
      </c>
      <c r="M239" s="89">
        <v>9.8100000000502299E-2</v>
      </c>
      <c r="N239" s="90">
        <v>83135.682407999993</v>
      </c>
      <c r="O239" s="102">
        <v>81.180000000000007</v>
      </c>
      <c r="P239" s="90">
        <v>67.489549181000001</v>
      </c>
      <c r="Q239" s="91">
        <f t="shared" si="3"/>
        <v>8.0491809712921229E-4</v>
      </c>
      <c r="R239" s="91">
        <f>P239/'סכום נכסי הקרן'!$C$42</f>
        <v>8.3083782300176072E-5</v>
      </c>
    </row>
    <row r="240" spans="2:18">
      <c r="B240" s="86" t="s">
        <v>3142</v>
      </c>
      <c r="C240" s="88" t="s">
        <v>2779</v>
      </c>
      <c r="D240" s="87" t="s">
        <v>2938</v>
      </c>
      <c r="E240" s="87"/>
      <c r="F240" s="87" t="s">
        <v>2937</v>
      </c>
      <c r="G240" s="101">
        <v>42625</v>
      </c>
      <c r="H240" s="87" t="s">
        <v>128</v>
      </c>
      <c r="I240" s="90">
        <v>5.63999999993435</v>
      </c>
      <c r="J240" s="88" t="s">
        <v>558</v>
      </c>
      <c r="K240" s="88" t="s">
        <v>130</v>
      </c>
      <c r="L240" s="89">
        <v>4.4999999999999998E-2</v>
      </c>
      <c r="M240" s="89">
        <v>9.8099999999094661E-2</v>
      </c>
      <c r="N240" s="90">
        <v>23149.844105000004</v>
      </c>
      <c r="O240" s="102">
        <v>81.59</v>
      </c>
      <c r="P240" s="90">
        <v>18.887959590999998</v>
      </c>
      <c r="Q240" s="91">
        <f t="shared" si="3"/>
        <v>2.2526836639355228E-4</v>
      </c>
      <c r="R240" s="91">
        <f>P240/'סכום נכסי הקרן'!$C$42</f>
        <v>2.3252238928793424E-5</v>
      </c>
    </row>
    <row r="241" spans="2:18">
      <c r="B241" s="86" t="s">
        <v>3142</v>
      </c>
      <c r="C241" s="88" t="s">
        <v>2779</v>
      </c>
      <c r="D241" s="87" t="s">
        <v>2939</v>
      </c>
      <c r="E241" s="87"/>
      <c r="F241" s="87" t="s">
        <v>2937</v>
      </c>
      <c r="G241" s="101">
        <v>42716</v>
      </c>
      <c r="H241" s="87" t="s">
        <v>128</v>
      </c>
      <c r="I241" s="90">
        <v>5.6399999999748571</v>
      </c>
      <c r="J241" s="88" t="s">
        <v>558</v>
      </c>
      <c r="K241" s="88" t="s">
        <v>130</v>
      </c>
      <c r="L241" s="89">
        <v>4.4999999999999998E-2</v>
      </c>
      <c r="M241" s="89">
        <v>9.8099999999867307E-2</v>
      </c>
      <c r="N241" s="90">
        <v>17514.217164999998</v>
      </c>
      <c r="O241" s="102">
        <v>81.75</v>
      </c>
      <c r="P241" s="90">
        <v>14.317872798999998</v>
      </c>
      <c r="Q241" s="91">
        <f t="shared" si="3"/>
        <v>1.70762956163792E-4</v>
      </c>
      <c r="R241" s="91">
        <f>P241/'סכום נכסי הקרן'!$C$42</f>
        <v>1.7626181254276711E-5</v>
      </c>
    </row>
    <row r="242" spans="2:18">
      <c r="B242" s="86" t="s">
        <v>3142</v>
      </c>
      <c r="C242" s="88" t="s">
        <v>2779</v>
      </c>
      <c r="D242" s="87" t="s">
        <v>2940</v>
      </c>
      <c r="E242" s="87"/>
      <c r="F242" s="87" t="s">
        <v>2937</v>
      </c>
      <c r="G242" s="101">
        <v>42803</v>
      </c>
      <c r="H242" s="87" t="s">
        <v>128</v>
      </c>
      <c r="I242" s="90">
        <v>5.6400000000212307</v>
      </c>
      <c r="J242" s="88" t="s">
        <v>558</v>
      </c>
      <c r="K242" s="88" t="s">
        <v>130</v>
      </c>
      <c r="L242" s="89">
        <v>4.4999999999999998E-2</v>
      </c>
      <c r="M242" s="89">
        <v>9.8000000000346629E-2</v>
      </c>
      <c r="N242" s="90">
        <v>112244.248765</v>
      </c>
      <c r="O242" s="102">
        <v>82.25</v>
      </c>
      <c r="P242" s="90">
        <v>92.320898661000001</v>
      </c>
      <c r="Q242" s="91">
        <f t="shared" si="3"/>
        <v>1.1010706543049676E-3</v>
      </c>
      <c r="R242" s="91">
        <f>P242/'סכום נכסי הקרן'!$C$42</f>
        <v>1.1365269940588878E-4</v>
      </c>
    </row>
    <row r="243" spans="2:18">
      <c r="B243" s="86" t="s">
        <v>3142</v>
      </c>
      <c r="C243" s="88" t="s">
        <v>2779</v>
      </c>
      <c r="D243" s="87" t="s">
        <v>2941</v>
      </c>
      <c r="E243" s="87"/>
      <c r="F243" s="87" t="s">
        <v>2937</v>
      </c>
      <c r="G243" s="101">
        <v>42898</v>
      </c>
      <c r="H243" s="87" t="s">
        <v>128</v>
      </c>
      <c r="I243" s="90">
        <v>5.6399999999050747</v>
      </c>
      <c r="J243" s="88" t="s">
        <v>558</v>
      </c>
      <c r="K243" s="88" t="s">
        <v>130</v>
      </c>
      <c r="L243" s="89">
        <v>4.4999999999999998E-2</v>
      </c>
      <c r="M243" s="89">
        <v>9.8099999998228812E-2</v>
      </c>
      <c r="N243" s="90">
        <v>21110.266864000001</v>
      </c>
      <c r="O243" s="102">
        <v>81.84</v>
      </c>
      <c r="P243" s="90">
        <v>17.276643726</v>
      </c>
      <c r="Q243" s="91">
        <f t="shared" si="3"/>
        <v>2.0605091249633405E-4</v>
      </c>
      <c r="R243" s="91">
        <f>P243/'סכום נכסי הקרן'!$C$42</f>
        <v>2.1268610083008086E-5</v>
      </c>
    </row>
    <row r="244" spans="2:18">
      <c r="B244" s="86" t="s">
        <v>3142</v>
      </c>
      <c r="C244" s="88" t="s">
        <v>2779</v>
      </c>
      <c r="D244" s="87" t="s">
        <v>2942</v>
      </c>
      <c r="E244" s="87"/>
      <c r="F244" s="87" t="s">
        <v>2937</v>
      </c>
      <c r="G244" s="101">
        <v>42989</v>
      </c>
      <c r="H244" s="87" t="s">
        <v>128</v>
      </c>
      <c r="I244" s="90">
        <v>5.6300000001395514</v>
      </c>
      <c r="J244" s="88" t="s">
        <v>558</v>
      </c>
      <c r="K244" s="88" t="s">
        <v>130</v>
      </c>
      <c r="L244" s="89">
        <v>4.4999999999999998E-2</v>
      </c>
      <c r="M244" s="89">
        <v>9.8100000001990303E-2</v>
      </c>
      <c r="N244" s="90">
        <v>26601.593703000002</v>
      </c>
      <c r="O244" s="102">
        <v>82.16</v>
      </c>
      <c r="P244" s="90">
        <v>21.855869864999999</v>
      </c>
      <c r="Q244" s="91">
        <f t="shared" si="3"/>
        <v>2.6066532368825088E-4</v>
      </c>
      <c r="R244" s="91">
        <f>P244/'סכום נכסי הקרן'!$C$42</f>
        <v>2.6905918855298131E-5</v>
      </c>
    </row>
    <row r="245" spans="2:18">
      <c r="B245" s="86" t="s">
        <v>3142</v>
      </c>
      <c r="C245" s="88" t="s">
        <v>2779</v>
      </c>
      <c r="D245" s="87" t="s">
        <v>2943</v>
      </c>
      <c r="E245" s="87"/>
      <c r="F245" s="87" t="s">
        <v>2937</v>
      </c>
      <c r="G245" s="101">
        <v>43080</v>
      </c>
      <c r="H245" s="87" t="s">
        <v>128</v>
      </c>
      <c r="I245" s="90">
        <v>5.6299999996103924</v>
      </c>
      <c r="J245" s="88" t="s">
        <v>558</v>
      </c>
      <c r="K245" s="88" t="s">
        <v>130</v>
      </c>
      <c r="L245" s="89">
        <v>4.4999999999999998E-2</v>
      </c>
      <c r="M245" s="89">
        <v>9.8099999994141013E-2</v>
      </c>
      <c r="N245" s="90">
        <v>8242.0931270000001</v>
      </c>
      <c r="O245" s="102">
        <v>81.59</v>
      </c>
      <c r="P245" s="90">
        <v>6.7247239740000007</v>
      </c>
      <c r="Q245" s="91">
        <f t="shared" si="3"/>
        <v>8.0202817925995693E-5</v>
      </c>
      <c r="R245" s="91">
        <f>P245/'סכום נכסי הקרן'!$C$42</f>
        <v>8.2785484488298128E-6</v>
      </c>
    </row>
    <row r="246" spans="2:18">
      <c r="B246" s="86" t="s">
        <v>3142</v>
      </c>
      <c r="C246" s="88" t="s">
        <v>2779</v>
      </c>
      <c r="D246" s="87" t="s">
        <v>2944</v>
      </c>
      <c r="E246" s="87"/>
      <c r="F246" s="87" t="s">
        <v>2937</v>
      </c>
      <c r="G246" s="101">
        <v>43171</v>
      </c>
      <c r="H246" s="87" t="s">
        <v>128</v>
      </c>
      <c r="I246" s="90">
        <v>5.5500000004150438</v>
      </c>
      <c r="J246" s="88" t="s">
        <v>558</v>
      </c>
      <c r="K246" s="88" t="s">
        <v>130</v>
      </c>
      <c r="L246" s="89">
        <v>4.4999999999999998E-2</v>
      </c>
      <c r="M246" s="89">
        <v>9.9100000008735659E-2</v>
      </c>
      <c r="N246" s="90">
        <v>6158.370962</v>
      </c>
      <c r="O246" s="102">
        <v>82.16</v>
      </c>
      <c r="P246" s="90">
        <v>5.0597176380000004</v>
      </c>
      <c r="Q246" s="91">
        <f t="shared" si="3"/>
        <v>6.0345021453138235E-5</v>
      </c>
      <c r="R246" s="91">
        <f>P246/'סכום נכסי הקרן'!$C$42</f>
        <v>6.2288233339436906E-6</v>
      </c>
    </row>
    <row r="247" spans="2:18">
      <c r="B247" s="86" t="s">
        <v>3142</v>
      </c>
      <c r="C247" s="88" t="s">
        <v>2779</v>
      </c>
      <c r="D247" s="87" t="s">
        <v>2945</v>
      </c>
      <c r="E247" s="87"/>
      <c r="F247" s="87" t="s">
        <v>2937</v>
      </c>
      <c r="G247" s="101">
        <v>43341</v>
      </c>
      <c r="H247" s="87" t="s">
        <v>128</v>
      </c>
      <c r="I247" s="90">
        <v>5.6799999998802546</v>
      </c>
      <c r="J247" s="88" t="s">
        <v>558</v>
      </c>
      <c r="K247" s="88" t="s">
        <v>130</v>
      </c>
      <c r="L247" s="89">
        <v>4.4999999999999998E-2</v>
      </c>
      <c r="M247" s="89">
        <v>9.5399999997983223E-2</v>
      </c>
      <c r="N247" s="90">
        <v>15449.861360000003</v>
      </c>
      <c r="O247" s="102">
        <v>82.16</v>
      </c>
      <c r="P247" s="90">
        <v>12.693606464</v>
      </c>
      <c r="Q247" s="91">
        <f t="shared" si="3"/>
        <v>1.5139104772070961E-4</v>
      </c>
      <c r="R247" s="91">
        <f>P247/'סכום נכסי הקרן'!$C$42</f>
        <v>1.562660958411009E-5</v>
      </c>
    </row>
    <row r="248" spans="2:18">
      <c r="B248" s="86" t="s">
        <v>3142</v>
      </c>
      <c r="C248" s="88" t="s">
        <v>2779</v>
      </c>
      <c r="D248" s="87" t="s">
        <v>2946</v>
      </c>
      <c r="E248" s="87"/>
      <c r="F248" s="87" t="s">
        <v>2937</v>
      </c>
      <c r="G248" s="101">
        <v>43990</v>
      </c>
      <c r="H248" s="87" t="s">
        <v>128</v>
      </c>
      <c r="I248" s="90">
        <v>5.6499999998453152</v>
      </c>
      <c r="J248" s="88" t="s">
        <v>558</v>
      </c>
      <c r="K248" s="88" t="s">
        <v>130</v>
      </c>
      <c r="L248" s="89">
        <v>4.4999999999999998E-2</v>
      </c>
      <c r="M248" s="89">
        <v>9.7599999997989087E-2</v>
      </c>
      <c r="N248" s="90">
        <v>15934.793353999999</v>
      </c>
      <c r="O248" s="102">
        <v>81.14</v>
      </c>
      <c r="P248" s="90">
        <v>12.929491459999999</v>
      </c>
      <c r="Q248" s="91">
        <f t="shared" si="3"/>
        <v>1.5420434406696976E-4</v>
      </c>
      <c r="R248" s="91">
        <f>P248/'סכום נכסי הקרן'!$C$42</f>
        <v>1.5916998509408455E-5</v>
      </c>
    </row>
    <row r="249" spans="2:18">
      <c r="B249" s="86" t="s">
        <v>3142</v>
      </c>
      <c r="C249" s="88" t="s">
        <v>2779</v>
      </c>
      <c r="D249" s="87" t="s">
        <v>2947</v>
      </c>
      <c r="E249" s="87"/>
      <c r="F249" s="87" t="s">
        <v>2937</v>
      </c>
      <c r="G249" s="101">
        <v>41893</v>
      </c>
      <c r="H249" s="87" t="s">
        <v>128</v>
      </c>
      <c r="I249" s="90">
        <v>5.6300000001963824</v>
      </c>
      <c r="J249" s="88" t="s">
        <v>558</v>
      </c>
      <c r="K249" s="88" t="s">
        <v>130</v>
      </c>
      <c r="L249" s="89">
        <v>4.4999999999999998E-2</v>
      </c>
      <c r="M249" s="89">
        <v>9.8100000003283144E-2</v>
      </c>
      <c r="N249" s="90">
        <v>16310.38301</v>
      </c>
      <c r="O249" s="102">
        <v>80.86</v>
      </c>
      <c r="P249" s="90">
        <v>13.188577006999999</v>
      </c>
      <c r="Q249" s="91">
        <f t="shared" si="3"/>
        <v>1.5729434315594917E-4</v>
      </c>
      <c r="R249" s="91">
        <f>P249/'סכום נכסי הקרן'!$C$42</f>
        <v>1.623594873867047E-5</v>
      </c>
    </row>
    <row r="250" spans="2:18">
      <c r="B250" s="86" t="s">
        <v>3142</v>
      </c>
      <c r="C250" s="88" t="s">
        <v>2779</v>
      </c>
      <c r="D250" s="87" t="s">
        <v>2948</v>
      </c>
      <c r="E250" s="87"/>
      <c r="F250" s="87" t="s">
        <v>2937</v>
      </c>
      <c r="G250" s="101">
        <v>42151</v>
      </c>
      <c r="H250" s="87" t="s">
        <v>128</v>
      </c>
      <c r="I250" s="90">
        <v>5.6400000000450996</v>
      </c>
      <c r="J250" s="88" t="s">
        <v>558</v>
      </c>
      <c r="K250" s="88" t="s">
        <v>130</v>
      </c>
      <c r="L250" s="89">
        <v>4.4999999999999998E-2</v>
      </c>
      <c r="M250" s="89">
        <v>9.8100000000932733E-2</v>
      </c>
      <c r="N250" s="90">
        <v>59731.401315000003</v>
      </c>
      <c r="O250" s="102">
        <v>81.67</v>
      </c>
      <c r="P250" s="90">
        <v>48.782635244999987</v>
      </c>
      <c r="Q250" s="91">
        <f t="shared" si="3"/>
        <v>5.8180898244032436E-4</v>
      </c>
      <c r="R250" s="91">
        <f>P250/'סכום נכסי הקרן'!$C$42</f>
        <v>6.005442169801172E-5</v>
      </c>
    </row>
    <row r="251" spans="2:18">
      <c r="B251" s="86" t="s">
        <v>3142</v>
      </c>
      <c r="C251" s="88" t="s">
        <v>2779</v>
      </c>
      <c r="D251" s="87" t="s">
        <v>2949</v>
      </c>
      <c r="E251" s="87"/>
      <c r="F251" s="87" t="s">
        <v>2937</v>
      </c>
      <c r="G251" s="101">
        <v>42166</v>
      </c>
      <c r="H251" s="87" t="s">
        <v>128</v>
      </c>
      <c r="I251" s="90">
        <v>5.6399999999755996</v>
      </c>
      <c r="J251" s="88" t="s">
        <v>558</v>
      </c>
      <c r="K251" s="88" t="s">
        <v>130</v>
      </c>
      <c r="L251" s="89">
        <v>4.4999999999999998E-2</v>
      </c>
      <c r="M251" s="89">
        <v>9.8099999999568629E-2</v>
      </c>
      <c r="N251" s="90">
        <v>56200.683130999998</v>
      </c>
      <c r="O251" s="102">
        <v>81.67</v>
      </c>
      <c r="P251" s="90">
        <v>45.899097757999996</v>
      </c>
      <c r="Q251" s="91">
        <f t="shared" si="3"/>
        <v>5.4741830217645013E-4</v>
      </c>
      <c r="R251" s="91">
        <f>P251/'סכום נכסי הקרן'!$C$42</f>
        <v>5.6504609857043744E-5</v>
      </c>
    </row>
    <row r="252" spans="2:18">
      <c r="B252" s="86" t="s">
        <v>3142</v>
      </c>
      <c r="C252" s="88" t="s">
        <v>2779</v>
      </c>
      <c r="D252" s="87" t="s">
        <v>2950</v>
      </c>
      <c r="E252" s="87"/>
      <c r="F252" s="87" t="s">
        <v>2937</v>
      </c>
      <c r="G252" s="101">
        <v>42257</v>
      </c>
      <c r="H252" s="87" t="s">
        <v>128</v>
      </c>
      <c r="I252" s="90">
        <v>5.6400000000743171</v>
      </c>
      <c r="J252" s="88" t="s">
        <v>558</v>
      </c>
      <c r="K252" s="88" t="s">
        <v>130</v>
      </c>
      <c r="L252" s="89">
        <v>4.4999999999999998E-2</v>
      </c>
      <c r="M252" s="89">
        <v>9.8100000001011531E-2</v>
      </c>
      <c r="N252" s="90">
        <v>29865.293902000001</v>
      </c>
      <c r="O252" s="102">
        <v>81.099999999999994</v>
      </c>
      <c r="P252" s="90">
        <v>24.220753954999999</v>
      </c>
      <c r="Q252" s="91">
        <f t="shared" si="3"/>
        <v>2.8887025355893144E-4</v>
      </c>
      <c r="R252" s="91">
        <f>P252/'סכום נכסי הקרן'!$C$42</f>
        <v>2.9817236493111382E-5</v>
      </c>
    </row>
    <row r="253" spans="2:18">
      <c r="B253" s="86" t="s">
        <v>3142</v>
      </c>
      <c r="C253" s="88" t="s">
        <v>2779</v>
      </c>
      <c r="D253" s="87" t="s">
        <v>2951</v>
      </c>
      <c r="E253" s="87"/>
      <c r="F253" s="87" t="s">
        <v>2937</v>
      </c>
      <c r="G253" s="101">
        <v>42348</v>
      </c>
      <c r="H253" s="87" t="s">
        <v>128</v>
      </c>
      <c r="I253" s="90">
        <v>5.6400000000464949</v>
      </c>
      <c r="J253" s="88" t="s">
        <v>558</v>
      </c>
      <c r="K253" s="88" t="s">
        <v>130</v>
      </c>
      <c r="L253" s="89">
        <v>4.4999999999999998E-2</v>
      </c>
      <c r="M253" s="89">
        <v>9.8100000000970231E-2</v>
      </c>
      <c r="N253" s="90">
        <v>51717.356326000001</v>
      </c>
      <c r="O253" s="102">
        <v>81.510000000000005</v>
      </c>
      <c r="P253" s="90">
        <v>42.154820411000003</v>
      </c>
      <c r="Q253" s="91">
        <f t="shared" si="3"/>
        <v>5.0276195710014134E-4</v>
      </c>
      <c r="R253" s="91">
        <f>P253/'סכום נכסי הקרן'!$C$42</f>
        <v>5.1895174355625292E-5</v>
      </c>
    </row>
    <row r="254" spans="2:18">
      <c r="B254" s="86" t="s">
        <v>3142</v>
      </c>
      <c r="C254" s="88" t="s">
        <v>2779</v>
      </c>
      <c r="D254" s="87" t="s">
        <v>2952</v>
      </c>
      <c r="E254" s="87"/>
      <c r="F254" s="87" t="s">
        <v>2937</v>
      </c>
      <c r="G254" s="101">
        <v>42439</v>
      </c>
      <c r="H254" s="87" t="s">
        <v>128</v>
      </c>
      <c r="I254" s="90">
        <v>5.6299999999887298</v>
      </c>
      <c r="J254" s="88" t="s">
        <v>558</v>
      </c>
      <c r="K254" s="88" t="s">
        <v>130</v>
      </c>
      <c r="L254" s="89">
        <v>4.4999999999999998E-2</v>
      </c>
      <c r="M254" s="89">
        <v>9.8099999999883336E-2</v>
      </c>
      <c r="N254" s="90">
        <v>61423.945670000001</v>
      </c>
      <c r="O254" s="102">
        <v>82.33</v>
      </c>
      <c r="P254" s="90">
        <v>50.570333438999995</v>
      </c>
      <c r="Q254" s="91">
        <f t="shared" si="3"/>
        <v>6.0313007060905247E-4</v>
      </c>
      <c r="R254" s="91">
        <f>P254/'סכום נכסי הקרן'!$C$42</f>
        <v>6.2255188029557005E-5</v>
      </c>
    </row>
    <row r="255" spans="2:18">
      <c r="B255" s="86" t="s">
        <v>3142</v>
      </c>
      <c r="C255" s="88" t="s">
        <v>2779</v>
      </c>
      <c r="D255" s="87" t="s">
        <v>2953</v>
      </c>
      <c r="E255" s="87"/>
      <c r="F255" s="87" t="s">
        <v>2937</v>
      </c>
      <c r="G255" s="101">
        <v>42549</v>
      </c>
      <c r="H255" s="87" t="s">
        <v>128</v>
      </c>
      <c r="I255" s="90">
        <v>5.639999999933524</v>
      </c>
      <c r="J255" s="88" t="s">
        <v>558</v>
      </c>
      <c r="K255" s="88" t="s">
        <v>130</v>
      </c>
      <c r="L255" s="89">
        <v>4.4999999999999998E-2</v>
      </c>
      <c r="M255" s="89">
        <v>9.7999999998816936E-2</v>
      </c>
      <c r="N255" s="90">
        <v>43204.886476999993</v>
      </c>
      <c r="O255" s="102">
        <v>82.17</v>
      </c>
      <c r="P255" s="90">
        <v>35.501456048999998</v>
      </c>
      <c r="Q255" s="91">
        <f t="shared" si="3"/>
        <v>4.2341021380421721E-4</v>
      </c>
      <c r="R255" s="91">
        <f>P255/'סכום נכסי הקרן'!$C$42</f>
        <v>4.370447397424266E-5</v>
      </c>
    </row>
    <row r="256" spans="2:18">
      <c r="B256" s="86" t="s">
        <v>3142</v>
      </c>
      <c r="C256" s="88" t="s">
        <v>2779</v>
      </c>
      <c r="D256" s="87" t="s">
        <v>2954</v>
      </c>
      <c r="E256" s="87"/>
      <c r="F256" s="87" t="s">
        <v>2937</v>
      </c>
      <c r="G256" s="101">
        <v>42604</v>
      </c>
      <c r="H256" s="87" t="s">
        <v>128</v>
      </c>
      <c r="I256" s="90">
        <v>5.6400000000052053</v>
      </c>
      <c r="J256" s="88" t="s">
        <v>558</v>
      </c>
      <c r="K256" s="88" t="s">
        <v>130</v>
      </c>
      <c r="L256" s="89">
        <v>4.4999999999999998E-2</v>
      </c>
      <c r="M256" s="89">
        <v>9.810000000004554E-2</v>
      </c>
      <c r="N256" s="90">
        <v>56497.909177000001</v>
      </c>
      <c r="O256" s="102">
        <v>81.59</v>
      </c>
      <c r="P256" s="90">
        <v>46.096648359000007</v>
      </c>
      <c r="Q256" s="91">
        <f t="shared" si="3"/>
        <v>5.4977440109507246E-4</v>
      </c>
      <c r="R256" s="91">
        <f>P256/'סכום נכסי הקרן'!$C$42</f>
        <v>5.674780678643403E-5</v>
      </c>
    </row>
    <row r="257" spans="2:18">
      <c r="B257" s="86" t="s">
        <v>3143</v>
      </c>
      <c r="C257" s="88" t="s">
        <v>2779</v>
      </c>
      <c r="D257" s="87" t="s">
        <v>2955</v>
      </c>
      <c r="E257" s="128"/>
      <c r="F257" s="87" t="s">
        <v>546</v>
      </c>
      <c r="G257" s="101">
        <v>44871</v>
      </c>
      <c r="H257" s="87"/>
      <c r="I257" s="90">
        <v>5.4399999999916817</v>
      </c>
      <c r="J257" s="88" t="s">
        <v>334</v>
      </c>
      <c r="K257" s="88" t="s">
        <v>130</v>
      </c>
      <c r="L257" s="89">
        <v>0.05</v>
      </c>
      <c r="M257" s="89">
        <v>8.709999999988581E-2</v>
      </c>
      <c r="N257" s="90">
        <v>332921.45532299997</v>
      </c>
      <c r="O257" s="102">
        <v>85.21</v>
      </c>
      <c r="P257" s="90">
        <v>283.68237504399997</v>
      </c>
      <c r="Q257" s="91">
        <f t="shared" ref="Q257:Q310" si="4">IFERROR(P257/$P$10,0)</f>
        <v>3.3833546123878352E-3</v>
      </c>
      <c r="R257" s="91">
        <f>P257/'סכום נכסי הקרן'!$C$42</f>
        <v>3.4923043606858133E-4</v>
      </c>
    </row>
    <row r="258" spans="2:18">
      <c r="B258" s="86" t="s">
        <v>3143</v>
      </c>
      <c r="C258" s="88" t="s">
        <v>2779</v>
      </c>
      <c r="D258" s="87" t="s">
        <v>2956</v>
      </c>
      <c r="E258" s="128"/>
      <c r="F258" s="87" t="s">
        <v>546</v>
      </c>
      <c r="G258" s="101">
        <v>44969</v>
      </c>
      <c r="H258" s="87"/>
      <c r="I258" s="90">
        <v>5.4399999999990181</v>
      </c>
      <c r="J258" s="88" t="s">
        <v>334</v>
      </c>
      <c r="K258" s="88" t="s">
        <v>130</v>
      </c>
      <c r="L258" s="89">
        <v>0.05</v>
      </c>
      <c r="M258" s="89">
        <v>8.1799999999980347E-2</v>
      </c>
      <c r="N258" s="90">
        <v>235530.70219800004</v>
      </c>
      <c r="O258" s="102">
        <v>86.53</v>
      </c>
      <c r="P258" s="90">
        <v>203.80471598</v>
      </c>
      <c r="Q258" s="91">
        <f t="shared" si="4"/>
        <v>2.4306889905669165E-3</v>
      </c>
      <c r="R258" s="91">
        <f>P258/'סכום נכסי הקרן'!$C$42</f>
        <v>2.5089612924838681E-4</v>
      </c>
    </row>
    <row r="259" spans="2:18">
      <c r="B259" s="86" t="s">
        <v>3144</v>
      </c>
      <c r="C259" s="88" t="s">
        <v>2779</v>
      </c>
      <c r="D259" s="87" t="s">
        <v>2957</v>
      </c>
      <c r="E259" s="87"/>
      <c r="F259" s="87" t="s">
        <v>546</v>
      </c>
      <c r="G259" s="101">
        <v>41534</v>
      </c>
      <c r="H259" s="87"/>
      <c r="I259" s="90">
        <v>5.6300000000003081</v>
      </c>
      <c r="J259" s="88" t="s">
        <v>488</v>
      </c>
      <c r="K259" s="88" t="s">
        <v>130</v>
      </c>
      <c r="L259" s="89">
        <v>3.9842000000000002E-2</v>
      </c>
      <c r="M259" s="89">
        <v>3.5800000000004786E-2</v>
      </c>
      <c r="N259" s="90">
        <v>1301963.484554</v>
      </c>
      <c r="O259" s="102">
        <v>112.47</v>
      </c>
      <c r="P259" s="90">
        <v>1464.3184086849999</v>
      </c>
      <c r="Q259" s="91">
        <f t="shared" si="4"/>
        <v>1.7464280046514635E-2</v>
      </c>
      <c r="R259" s="91">
        <f>P259/'סכום נכסי הקרן'!$C$42</f>
        <v>1.8026659440121943E-3</v>
      </c>
    </row>
    <row r="260" spans="2:18">
      <c r="B260" s="92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90"/>
      <c r="O260" s="102"/>
      <c r="P260" s="87"/>
      <c r="Q260" s="91"/>
      <c r="R260" s="87"/>
    </row>
    <row r="261" spans="2:18">
      <c r="B261" s="79" t="s">
        <v>40</v>
      </c>
      <c r="C261" s="81"/>
      <c r="D261" s="80"/>
      <c r="E261" s="80"/>
      <c r="F261" s="80"/>
      <c r="G261" s="99"/>
      <c r="H261" s="80"/>
      <c r="I261" s="83">
        <v>2.4542877193842938</v>
      </c>
      <c r="J261" s="81"/>
      <c r="K261" s="81"/>
      <c r="L261" s="82"/>
      <c r="M261" s="82">
        <v>7.0970514643657487E-2</v>
      </c>
      <c r="N261" s="83"/>
      <c r="O261" s="100"/>
      <c r="P261" s="83">
        <v>35984.851949112999</v>
      </c>
      <c r="Q261" s="84">
        <f t="shared" si="4"/>
        <v>0.42917546357697106</v>
      </c>
      <c r="R261" s="84">
        <f>P261/'סכום נכסי הקרן'!$C$42</f>
        <v>4.4299564032142962E-2</v>
      </c>
    </row>
    <row r="262" spans="2:18">
      <c r="B262" s="85" t="s">
        <v>38</v>
      </c>
      <c r="C262" s="81"/>
      <c r="D262" s="80"/>
      <c r="E262" s="80"/>
      <c r="F262" s="80"/>
      <c r="G262" s="99"/>
      <c r="H262" s="80"/>
      <c r="I262" s="83">
        <v>2.4542877193842929</v>
      </c>
      <c r="J262" s="81"/>
      <c r="K262" s="81"/>
      <c r="L262" s="82"/>
      <c r="M262" s="82">
        <v>7.0970514643657459E-2</v>
      </c>
      <c r="N262" s="83"/>
      <c r="O262" s="100"/>
      <c r="P262" s="83">
        <v>35984.851949113006</v>
      </c>
      <c r="Q262" s="84">
        <f t="shared" si="4"/>
        <v>0.42917546357697112</v>
      </c>
      <c r="R262" s="84">
        <f>P262/'סכום נכסי הקרן'!$C$42</f>
        <v>4.4299564032142968E-2</v>
      </c>
    </row>
    <row r="263" spans="2:18">
      <c r="B263" s="86" t="s">
        <v>3145</v>
      </c>
      <c r="C263" s="88" t="s">
        <v>2779</v>
      </c>
      <c r="D263" s="87">
        <v>9327</v>
      </c>
      <c r="E263" s="87"/>
      <c r="F263" s="87" t="s">
        <v>2809</v>
      </c>
      <c r="G263" s="101">
        <v>44880</v>
      </c>
      <c r="H263" s="87" t="s">
        <v>2777</v>
      </c>
      <c r="I263" s="90">
        <v>1.309999999980463</v>
      </c>
      <c r="J263" s="88" t="s">
        <v>834</v>
      </c>
      <c r="K263" s="88" t="s">
        <v>135</v>
      </c>
      <c r="L263" s="89">
        <v>5.9416999999999998E-2</v>
      </c>
      <c r="M263" s="89">
        <v>6.2099999998389881E-2</v>
      </c>
      <c r="N263" s="90">
        <v>41978.428877999999</v>
      </c>
      <c r="O263" s="102">
        <v>101.29</v>
      </c>
      <c r="P263" s="90">
        <v>14.843714459000003</v>
      </c>
      <c r="Q263" s="91">
        <f t="shared" si="4"/>
        <v>1.7703443780050189E-4</v>
      </c>
      <c r="R263" s="91">
        <f>P263/'סכום נכסי הקרן'!$C$42</f>
        <v>1.8273524650905937E-5</v>
      </c>
    </row>
    <row r="264" spans="2:18">
      <c r="B264" s="86" t="s">
        <v>3145</v>
      </c>
      <c r="C264" s="88" t="s">
        <v>2779</v>
      </c>
      <c r="D264" s="87">
        <v>9474</v>
      </c>
      <c r="E264" s="87"/>
      <c r="F264" s="87" t="s">
        <v>2809</v>
      </c>
      <c r="G264" s="101">
        <v>44977</v>
      </c>
      <c r="H264" s="87" t="s">
        <v>2777</v>
      </c>
      <c r="I264" s="90">
        <v>1.3099999999371159</v>
      </c>
      <c r="J264" s="88" t="s">
        <v>834</v>
      </c>
      <c r="K264" s="88" t="s">
        <v>135</v>
      </c>
      <c r="L264" s="89">
        <v>6.1409999999999999E-2</v>
      </c>
      <c r="M264" s="89">
        <v>6.2899999999580777E-2</v>
      </c>
      <c r="N264" s="90">
        <v>16250.876786000001</v>
      </c>
      <c r="O264" s="102">
        <v>100.91</v>
      </c>
      <c r="P264" s="90">
        <v>5.7248067559999996</v>
      </c>
      <c r="Q264" s="91">
        <f t="shared" si="4"/>
        <v>6.8277246127601139E-5</v>
      </c>
      <c r="R264" s="91">
        <f>P264/'סכום נכסי הקרן'!$C$42</f>
        <v>7.0475889081799548E-6</v>
      </c>
    </row>
    <row r="265" spans="2:18">
      <c r="B265" s="86" t="s">
        <v>3145</v>
      </c>
      <c r="C265" s="88" t="s">
        <v>2779</v>
      </c>
      <c r="D265" s="87">
        <v>8763</v>
      </c>
      <c r="E265" s="87"/>
      <c r="F265" s="87" t="s">
        <v>2809</v>
      </c>
      <c r="G265" s="101">
        <v>44529</v>
      </c>
      <c r="H265" s="87" t="s">
        <v>2777</v>
      </c>
      <c r="I265" s="90">
        <v>3.0100000000003604</v>
      </c>
      <c r="J265" s="88" t="s">
        <v>834</v>
      </c>
      <c r="K265" s="88" t="s">
        <v>2722</v>
      </c>
      <c r="L265" s="89">
        <v>6.2899999999999998E-2</v>
      </c>
      <c r="M265" s="89">
        <v>7.5499999999989562E-2</v>
      </c>
      <c r="N265" s="90">
        <v>1531408.3481110001</v>
      </c>
      <c r="O265" s="102">
        <v>99.34</v>
      </c>
      <c r="P265" s="90">
        <v>527.13083258100005</v>
      </c>
      <c r="Q265" s="91">
        <f t="shared" si="4"/>
        <v>6.286857029690846E-3</v>
      </c>
      <c r="R265" s="91">
        <f>P265/'סכום נכסי הקרן'!$C$42</f>
        <v>6.4893044729657265E-4</v>
      </c>
    </row>
    <row r="266" spans="2:18">
      <c r="B266" s="86" t="s">
        <v>3146</v>
      </c>
      <c r="C266" s="88" t="s">
        <v>2778</v>
      </c>
      <c r="D266" s="87">
        <v>6211</v>
      </c>
      <c r="E266" s="87"/>
      <c r="F266" s="87" t="s">
        <v>428</v>
      </c>
      <c r="G266" s="101">
        <v>43186</v>
      </c>
      <c r="H266" s="87" t="s">
        <v>314</v>
      </c>
      <c r="I266" s="90">
        <v>3.7899999999987517</v>
      </c>
      <c r="J266" s="88" t="s">
        <v>558</v>
      </c>
      <c r="K266" s="88" t="s">
        <v>129</v>
      </c>
      <c r="L266" s="89">
        <v>4.8000000000000001E-2</v>
      </c>
      <c r="M266" s="89">
        <v>6.5099999999980229E-2</v>
      </c>
      <c r="N266" s="90">
        <v>418199.64891999995</v>
      </c>
      <c r="O266" s="102">
        <v>94.38</v>
      </c>
      <c r="P266" s="90">
        <v>1426.8290603819999</v>
      </c>
      <c r="Q266" s="91">
        <f t="shared" si="4"/>
        <v>1.7017161118253066E-2</v>
      </c>
      <c r="R266" s="91">
        <f>P266/'סכום נכסי הקרן'!$C$42</f>
        <v>1.7565142525165455E-3</v>
      </c>
    </row>
    <row r="267" spans="2:18">
      <c r="B267" s="86" t="s">
        <v>3146</v>
      </c>
      <c r="C267" s="88" t="s">
        <v>2778</v>
      </c>
      <c r="D267" s="87">
        <v>6831</v>
      </c>
      <c r="E267" s="87"/>
      <c r="F267" s="87" t="s">
        <v>428</v>
      </c>
      <c r="G267" s="101">
        <v>43552</v>
      </c>
      <c r="H267" s="87" t="s">
        <v>314</v>
      </c>
      <c r="I267" s="90">
        <v>3.7800000000010421</v>
      </c>
      <c r="J267" s="88" t="s">
        <v>558</v>
      </c>
      <c r="K267" s="88" t="s">
        <v>129</v>
      </c>
      <c r="L267" s="89">
        <v>4.5999999999999999E-2</v>
      </c>
      <c r="M267" s="89">
        <v>7.1200000000027214E-2</v>
      </c>
      <c r="N267" s="90">
        <v>208567.54513099999</v>
      </c>
      <c r="O267" s="102">
        <v>91.64</v>
      </c>
      <c r="P267" s="90">
        <v>690.93961782600002</v>
      </c>
      <c r="Q267" s="91">
        <f t="shared" si="4"/>
        <v>8.2405321884748816E-3</v>
      </c>
      <c r="R267" s="91">
        <f>P267/'סכום נכסי הקרן'!$C$42</f>
        <v>8.5058912804507857E-4</v>
      </c>
    </row>
    <row r="268" spans="2:18">
      <c r="B268" s="86" t="s">
        <v>3146</v>
      </c>
      <c r="C268" s="88" t="s">
        <v>2778</v>
      </c>
      <c r="D268" s="87">
        <v>7598</v>
      </c>
      <c r="E268" s="87"/>
      <c r="F268" s="87" t="s">
        <v>428</v>
      </c>
      <c r="G268" s="101">
        <v>43942</v>
      </c>
      <c r="H268" s="87" t="s">
        <v>314</v>
      </c>
      <c r="I268" s="90">
        <v>3.6800000000007569</v>
      </c>
      <c r="J268" s="88" t="s">
        <v>558</v>
      </c>
      <c r="K268" s="88" t="s">
        <v>129</v>
      </c>
      <c r="L268" s="89">
        <v>5.4400000000000004E-2</v>
      </c>
      <c r="M268" s="89">
        <v>8.7200000000001138E-2</v>
      </c>
      <c r="N268" s="90">
        <v>211940.40769200001</v>
      </c>
      <c r="O268" s="102">
        <v>89.6</v>
      </c>
      <c r="P268" s="90">
        <v>686.48345703600012</v>
      </c>
      <c r="Q268" s="91">
        <f t="shared" si="4"/>
        <v>8.1873855234413234E-3</v>
      </c>
      <c r="R268" s="91">
        <f>P268/'סכום נכסי הקרן'!$C$42</f>
        <v>8.4510332027981996E-4</v>
      </c>
    </row>
    <row r="269" spans="2:18">
      <c r="B269" s="86" t="s">
        <v>3147</v>
      </c>
      <c r="C269" s="88" t="s">
        <v>2779</v>
      </c>
      <c r="D269" s="87">
        <v>9459</v>
      </c>
      <c r="E269" s="87"/>
      <c r="F269" s="87" t="s">
        <v>307</v>
      </c>
      <c r="G269" s="101">
        <v>44195</v>
      </c>
      <c r="H269" s="87" t="s">
        <v>2777</v>
      </c>
      <c r="I269" s="90">
        <v>3.2199999999999993</v>
      </c>
      <c r="J269" s="88" t="s">
        <v>834</v>
      </c>
      <c r="K269" s="88" t="s">
        <v>132</v>
      </c>
      <c r="L269" s="89">
        <v>7.1439000000000002E-2</v>
      </c>
      <c r="M269" s="89">
        <v>7.4099999999999999E-2</v>
      </c>
      <c r="N269" s="90">
        <v>73167.509999999995</v>
      </c>
      <c r="O269" s="102">
        <v>99.93</v>
      </c>
      <c r="P269" s="90">
        <v>326.62509</v>
      </c>
      <c r="Q269" s="91">
        <f t="shared" si="4"/>
        <v>3.8955134403457011E-3</v>
      </c>
      <c r="R269" s="91">
        <f>P269/'סכום נכסי הקרן'!$C$42</f>
        <v>4.0209555702551994E-4</v>
      </c>
    </row>
    <row r="270" spans="2:18">
      <c r="B270" s="86" t="s">
        <v>3147</v>
      </c>
      <c r="C270" s="88" t="s">
        <v>2779</v>
      </c>
      <c r="D270" s="87">
        <v>9448</v>
      </c>
      <c r="E270" s="87"/>
      <c r="F270" s="87" t="s">
        <v>307</v>
      </c>
      <c r="G270" s="101">
        <v>43788</v>
      </c>
      <c r="H270" s="87" t="s">
        <v>2777</v>
      </c>
      <c r="I270" s="90">
        <v>3.2900000000000005</v>
      </c>
      <c r="J270" s="88" t="s">
        <v>834</v>
      </c>
      <c r="K270" s="88" t="s">
        <v>131</v>
      </c>
      <c r="L270" s="89">
        <v>5.9389999999999998E-2</v>
      </c>
      <c r="M270" s="89">
        <v>6.2800000000000009E-2</v>
      </c>
      <c r="N270" s="90">
        <v>280722.63</v>
      </c>
      <c r="O270" s="102">
        <v>99.76</v>
      </c>
      <c r="P270" s="90">
        <v>1101.2082399999999</v>
      </c>
      <c r="Q270" s="91">
        <f t="shared" si="4"/>
        <v>1.31336251588616E-2</v>
      </c>
      <c r="R270" s="91">
        <f>P270/'סכום נכסי הקרן'!$C$42</f>
        <v>1.3556550131035322E-3</v>
      </c>
    </row>
    <row r="271" spans="2:18">
      <c r="B271" s="86" t="s">
        <v>3148</v>
      </c>
      <c r="C271" s="88" t="s">
        <v>2779</v>
      </c>
      <c r="D271" s="87">
        <v>7088</v>
      </c>
      <c r="E271" s="87"/>
      <c r="F271" s="87" t="s">
        <v>700</v>
      </c>
      <c r="G271" s="101">
        <v>43684</v>
      </c>
      <c r="H271" s="87" t="s">
        <v>697</v>
      </c>
      <c r="I271" s="90">
        <v>7.36</v>
      </c>
      <c r="J271" s="88" t="s">
        <v>788</v>
      </c>
      <c r="K271" s="88" t="s">
        <v>129</v>
      </c>
      <c r="L271" s="89">
        <v>4.36E-2</v>
      </c>
      <c r="M271" s="89">
        <v>3.9300000000000002E-2</v>
      </c>
      <c r="N271" s="90">
        <v>164228.10999999999</v>
      </c>
      <c r="O271" s="102">
        <v>104.45</v>
      </c>
      <c r="P271" s="90">
        <v>620.10357999999997</v>
      </c>
      <c r="Q271" s="91">
        <f t="shared" si="4"/>
        <v>7.3957019967341936E-3</v>
      </c>
      <c r="R271" s="91">
        <f>P271/'סכום נכסי הקרן'!$C$42</f>
        <v>7.6338561257991247E-4</v>
      </c>
    </row>
    <row r="272" spans="2:18">
      <c r="B272" s="86" t="s">
        <v>3149</v>
      </c>
      <c r="C272" s="88" t="s">
        <v>2779</v>
      </c>
      <c r="D272" s="87">
        <v>7310</v>
      </c>
      <c r="E272" s="87"/>
      <c r="F272" s="87" t="s">
        <v>810</v>
      </c>
      <c r="G272" s="101">
        <v>43811</v>
      </c>
      <c r="H272" s="87" t="s">
        <v>728</v>
      </c>
      <c r="I272" s="90">
        <v>7.58</v>
      </c>
      <c r="J272" s="88" t="s">
        <v>788</v>
      </c>
      <c r="K272" s="88" t="s">
        <v>129</v>
      </c>
      <c r="L272" s="89">
        <v>4.4800000000000006E-2</v>
      </c>
      <c r="M272" s="89">
        <v>6.1500000000000006E-2</v>
      </c>
      <c r="N272" s="90">
        <v>49697.89</v>
      </c>
      <c r="O272" s="102">
        <v>89.14</v>
      </c>
      <c r="P272" s="90">
        <v>160.14703</v>
      </c>
      <c r="Q272" s="91">
        <f t="shared" si="4"/>
        <v>1.9100030184345184E-3</v>
      </c>
      <c r="R272" s="91">
        <f>P272/'סכום נכסי הקרן'!$C$42</f>
        <v>1.9715083502566398E-4</v>
      </c>
    </row>
    <row r="273" spans="2:18">
      <c r="B273" s="86" t="s">
        <v>3150</v>
      </c>
      <c r="C273" s="88" t="s">
        <v>2779</v>
      </c>
      <c r="D273" s="87">
        <v>4623</v>
      </c>
      <c r="E273" s="87"/>
      <c r="F273" s="87" t="s">
        <v>707</v>
      </c>
      <c r="G273" s="101">
        <v>42354</v>
      </c>
      <c r="H273" s="87" t="s">
        <v>308</v>
      </c>
      <c r="I273" s="90">
        <v>2.4700000000000002</v>
      </c>
      <c r="J273" s="88" t="s">
        <v>788</v>
      </c>
      <c r="K273" s="88" t="s">
        <v>129</v>
      </c>
      <c r="L273" s="89">
        <v>5.0199999999999995E-2</v>
      </c>
      <c r="M273" s="89">
        <v>6.3399999999999998E-2</v>
      </c>
      <c r="N273" s="90">
        <v>69508.399999999994</v>
      </c>
      <c r="O273" s="102">
        <v>98.28</v>
      </c>
      <c r="P273" s="90">
        <v>246.95098999999999</v>
      </c>
      <c r="Q273" s="91">
        <f t="shared" si="4"/>
        <v>2.945275577732491E-3</v>
      </c>
      <c r="R273" s="91">
        <f>P273/'סכום נכסי הקרן'!$C$42</f>
        <v>3.04011843921891E-4</v>
      </c>
    </row>
    <row r="274" spans="2:18">
      <c r="B274" s="86" t="s">
        <v>3151</v>
      </c>
      <c r="C274" s="88" t="s">
        <v>2779</v>
      </c>
      <c r="D274" s="87" t="s">
        <v>2958</v>
      </c>
      <c r="E274" s="87"/>
      <c r="F274" s="87" t="s">
        <v>707</v>
      </c>
      <c r="G274" s="101">
        <v>43185</v>
      </c>
      <c r="H274" s="87" t="s">
        <v>308</v>
      </c>
      <c r="I274" s="90">
        <v>4.0300000000016016</v>
      </c>
      <c r="J274" s="88" t="s">
        <v>788</v>
      </c>
      <c r="K274" s="88" t="s">
        <v>137</v>
      </c>
      <c r="L274" s="89">
        <v>4.2199999999999994E-2</v>
      </c>
      <c r="M274" s="89">
        <v>7.0300000000016016E-2</v>
      </c>
      <c r="N274" s="90">
        <v>103239.79435700001</v>
      </c>
      <c r="O274" s="102">
        <v>90.74</v>
      </c>
      <c r="P274" s="90">
        <v>249.81589792</v>
      </c>
      <c r="Q274" s="91">
        <f t="shared" si="4"/>
        <v>2.9794440713644798E-3</v>
      </c>
      <c r="R274" s="91">
        <f>P274/'סכום נכסי הקרן'!$C$42</f>
        <v>3.0753872162108802E-4</v>
      </c>
    </row>
    <row r="275" spans="2:18">
      <c r="B275" s="86" t="s">
        <v>3152</v>
      </c>
      <c r="C275" s="88" t="s">
        <v>2779</v>
      </c>
      <c r="D275" s="87">
        <v>6812</v>
      </c>
      <c r="E275" s="87"/>
      <c r="F275" s="87" t="s">
        <v>546</v>
      </c>
      <c r="G275" s="101">
        <v>43536</v>
      </c>
      <c r="H275" s="87"/>
      <c r="I275" s="90">
        <v>2.8299999999956982</v>
      </c>
      <c r="J275" s="88" t="s">
        <v>788</v>
      </c>
      <c r="K275" s="88" t="s">
        <v>129</v>
      </c>
      <c r="L275" s="89">
        <v>7.1569999999999995E-2</v>
      </c>
      <c r="M275" s="89">
        <v>6.959999999992339E-2</v>
      </c>
      <c r="N275" s="90">
        <v>86510.075444000016</v>
      </c>
      <c r="O275" s="102">
        <v>101.82</v>
      </c>
      <c r="P275" s="90">
        <v>318.42568203899998</v>
      </c>
      <c r="Q275" s="91">
        <f t="shared" si="4"/>
        <v>3.7977227166907821E-3</v>
      </c>
      <c r="R275" s="91">
        <f>P275/'סכום נכסי הקרן'!$C$42</f>
        <v>3.9200158196880339E-4</v>
      </c>
    </row>
    <row r="276" spans="2:18">
      <c r="B276" s="86" t="s">
        <v>3152</v>
      </c>
      <c r="C276" s="88" t="s">
        <v>2779</v>
      </c>
      <c r="D276" s="87">
        <v>6872</v>
      </c>
      <c r="E276" s="87"/>
      <c r="F276" s="87" t="s">
        <v>546</v>
      </c>
      <c r="G276" s="101">
        <v>43570</v>
      </c>
      <c r="H276" s="87"/>
      <c r="I276" s="90">
        <v>2.8200000000005447</v>
      </c>
      <c r="J276" s="88" t="s">
        <v>788</v>
      </c>
      <c r="K276" s="88" t="s">
        <v>129</v>
      </c>
      <c r="L276" s="89">
        <v>7.1569999999999995E-2</v>
      </c>
      <c r="M276" s="89">
        <v>6.9600000000035814E-2</v>
      </c>
      <c r="N276" s="90">
        <v>69802.349898</v>
      </c>
      <c r="O276" s="102">
        <v>101.82</v>
      </c>
      <c r="P276" s="90">
        <v>256.92800247299999</v>
      </c>
      <c r="Q276" s="91">
        <f t="shared" si="4"/>
        <v>3.0642670066612001E-3</v>
      </c>
      <c r="R276" s="91">
        <f>P276/'סכום נכסי הקרן'!$C$42</f>
        <v>3.1629415936735016E-4</v>
      </c>
    </row>
    <row r="277" spans="2:18">
      <c r="B277" s="86" t="s">
        <v>3152</v>
      </c>
      <c r="C277" s="88" t="s">
        <v>2779</v>
      </c>
      <c r="D277" s="87">
        <v>7258</v>
      </c>
      <c r="E277" s="87"/>
      <c r="F277" s="87" t="s">
        <v>546</v>
      </c>
      <c r="G277" s="101">
        <v>43774</v>
      </c>
      <c r="H277" s="87"/>
      <c r="I277" s="90">
        <v>2.8300000000014061</v>
      </c>
      <c r="J277" s="88" t="s">
        <v>788</v>
      </c>
      <c r="K277" s="88" t="s">
        <v>129</v>
      </c>
      <c r="L277" s="89">
        <v>7.1569999999999995E-2</v>
      </c>
      <c r="M277" s="89">
        <v>6.8200000000077574E-2</v>
      </c>
      <c r="N277" s="90">
        <v>63747.648659999992</v>
      </c>
      <c r="O277" s="102">
        <v>101.82</v>
      </c>
      <c r="P277" s="90">
        <v>234.641900249</v>
      </c>
      <c r="Q277" s="91">
        <f t="shared" si="4"/>
        <v>2.7984704913153941E-3</v>
      </c>
      <c r="R277" s="91">
        <f>P277/'סכום נכסי הקרן'!$C$42</f>
        <v>2.8885859804018158E-4</v>
      </c>
    </row>
    <row r="278" spans="2:18">
      <c r="B278" s="86" t="s">
        <v>3153</v>
      </c>
      <c r="C278" s="88" t="s">
        <v>2779</v>
      </c>
      <c r="D278" s="87">
        <v>6861</v>
      </c>
      <c r="E278" s="87"/>
      <c r="F278" s="87" t="s">
        <v>546</v>
      </c>
      <c r="G278" s="101">
        <v>43563</v>
      </c>
      <c r="H278" s="87"/>
      <c r="I278" s="90">
        <v>1.0100000000003324</v>
      </c>
      <c r="J278" s="88" t="s">
        <v>756</v>
      </c>
      <c r="K278" s="88" t="s">
        <v>129</v>
      </c>
      <c r="L278" s="89">
        <v>7.3651999999999995E-2</v>
      </c>
      <c r="M278" s="89">
        <v>7.0199999999999999E-2</v>
      </c>
      <c r="N278" s="90">
        <v>466725.36511000001</v>
      </c>
      <c r="O278" s="102">
        <v>101.63</v>
      </c>
      <c r="P278" s="90">
        <v>1714.7138037430002</v>
      </c>
      <c r="Q278" s="91">
        <f t="shared" si="4"/>
        <v>2.0450635524745384E-2</v>
      </c>
      <c r="R278" s="91">
        <f>P278/'סכום נכסי הקרן'!$C$42</f>
        <v>2.1109180622204795E-3</v>
      </c>
    </row>
    <row r="279" spans="2:18">
      <c r="B279" s="86" t="s">
        <v>3154</v>
      </c>
      <c r="C279" s="88" t="s">
        <v>2779</v>
      </c>
      <c r="D279" s="87">
        <v>6932</v>
      </c>
      <c r="E279" s="87"/>
      <c r="F279" s="87" t="s">
        <v>546</v>
      </c>
      <c r="G279" s="101">
        <v>43098</v>
      </c>
      <c r="H279" s="87"/>
      <c r="I279" s="90">
        <v>1.9900000000019518</v>
      </c>
      <c r="J279" s="88" t="s">
        <v>788</v>
      </c>
      <c r="K279" s="88" t="s">
        <v>129</v>
      </c>
      <c r="L279" s="89">
        <v>7.6569999999999999E-2</v>
      </c>
      <c r="M279" s="89">
        <v>6.6200000000033885E-2</v>
      </c>
      <c r="N279" s="90">
        <v>126281.48341699998</v>
      </c>
      <c r="O279" s="102">
        <v>102.14</v>
      </c>
      <c r="P279" s="90">
        <v>466.27682219100001</v>
      </c>
      <c r="Q279" s="91">
        <f t="shared" si="4"/>
        <v>5.5610780781314845E-3</v>
      </c>
      <c r="R279" s="91">
        <f>P279/'סכום נכסי הקרן'!$C$42</f>
        <v>5.7401542100449004E-4</v>
      </c>
    </row>
    <row r="280" spans="2:18">
      <c r="B280" s="86" t="s">
        <v>3154</v>
      </c>
      <c r="C280" s="88" t="s">
        <v>2779</v>
      </c>
      <c r="D280" s="87">
        <v>9335</v>
      </c>
      <c r="E280" s="87"/>
      <c r="F280" s="87" t="s">
        <v>546</v>
      </c>
      <c r="G280" s="101">
        <v>44064</v>
      </c>
      <c r="H280" s="87"/>
      <c r="I280" s="90">
        <v>2.749999999999662</v>
      </c>
      <c r="J280" s="88" t="s">
        <v>788</v>
      </c>
      <c r="K280" s="88" t="s">
        <v>129</v>
      </c>
      <c r="L280" s="89">
        <v>8.3454E-2</v>
      </c>
      <c r="M280" s="89">
        <v>0.10069999999998229</v>
      </c>
      <c r="N280" s="90">
        <v>423544.30725700001</v>
      </c>
      <c r="O280" s="102">
        <v>96.7</v>
      </c>
      <c r="P280" s="90">
        <v>1480.585979466</v>
      </c>
      <c r="Q280" s="91">
        <f t="shared" si="4"/>
        <v>1.7658296190893381E-2</v>
      </c>
      <c r="R280" s="91">
        <f>P280/'סכום נכסי הקרן'!$C$42</f>
        <v>1.8226923232919929E-3</v>
      </c>
    </row>
    <row r="281" spans="2:18">
      <c r="B281" s="86" t="s">
        <v>3154</v>
      </c>
      <c r="C281" s="88" t="s">
        <v>2779</v>
      </c>
      <c r="D281" s="87" t="s">
        <v>2959</v>
      </c>
      <c r="E281" s="87"/>
      <c r="F281" s="87" t="s">
        <v>546</v>
      </c>
      <c r="G281" s="101">
        <v>42817</v>
      </c>
      <c r="H281" s="87"/>
      <c r="I281" s="90">
        <v>2.0299999999916754</v>
      </c>
      <c r="J281" s="88" t="s">
        <v>788</v>
      </c>
      <c r="K281" s="88" t="s">
        <v>129</v>
      </c>
      <c r="L281" s="89">
        <v>5.7820000000000003E-2</v>
      </c>
      <c r="M281" s="89">
        <v>7.7299999999750263E-2</v>
      </c>
      <c r="N281" s="90">
        <v>42924.500132999994</v>
      </c>
      <c r="O281" s="102">
        <v>96.77</v>
      </c>
      <c r="P281" s="90">
        <v>150.16001357499999</v>
      </c>
      <c r="Q281" s="91">
        <f t="shared" si="4"/>
        <v>1.7908922767810196E-3</v>
      </c>
      <c r="R281" s="91">
        <f>P281/'סכום נכסי הקרן'!$C$42</f>
        <v>1.8485620410054615E-4</v>
      </c>
    </row>
    <row r="282" spans="2:18">
      <c r="B282" s="86" t="s">
        <v>3154</v>
      </c>
      <c r="C282" s="88" t="s">
        <v>2779</v>
      </c>
      <c r="D282" s="87">
        <v>7291</v>
      </c>
      <c r="E282" s="87"/>
      <c r="F282" s="87" t="s">
        <v>546</v>
      </c>
      <c r="G282" s="101">
        <v>43798</v>
      </c>
      <c r="H282" s="87"/>
      <c r="I282" s="90">
        <v>1.9900000000059146</v>
      </c>
      <c r="J282" s="88" t="s">
        <v>788</v>
      </c>
      <c r="K282" s="88" t="s">
        <v>129</v>
      </c>
      <c r="L282" s="89">
        <v>7.6569999999999999E-2</v>
      </c>
      <c r="M282" s="89">
        <v>7.6500000000961105E-2</v>
      </c>
      <c r="N282" s="90">
        <v>7428.3227500000003</v>
      </c>
      <c r="O282" s="102">
        <v>100.74</v>
      </c>
      <c r="P282" s="90">
        <v>27.052101716000003</v>
      </c>
      <c r="Q282" s="91">
        <f t="shared" si="4"/>
        <v>3.2263848997110729E-4</v>
      </c>
      <c r="R282" s="91">
        <f>P282/'סכום נכסי הקרן'!$C$42</f>
        <v>3.3302799574294931E-5</v>
      </c>
    </row>
    <row r="283" spans="2:18">
      <c r="B283" s="86" t="s">
        <v>3155</v>
      </c>
      <c r="C283" s="88" t="s">
        <v>2779</v>
      </c>
      <c r="D283" s="87">
        <v>9040</v>
      </c>
      <c r="E283" s="87"/>
      <c r="F283" s="87" t="s">
        <v>546</v>
      </c>
      <c r="G283" s="101">
        <v>44665</v>
      </c>
      <c r="H283" s="87"/>
      <c r="I283" s="90">
        <v>4.300000000000626</v>
      </c>
      <c r="J283" s="88" t="s">
        <v>834</v>
      </c>
      <c r="K283" s="88" t="s">
        <v>131</v>
      </c>
      <c r="L283" s="89">
        <v>5.2839999999999998E-2</v>
      </c>
      <c r="M283" s="89">
        <v>6.7600000000012872E-2</v>
      </c>
      <c r="N283" s="90">
        <v>278220.95</v>
      </c>
      <c r="O283" s="102">
        <v>102.27</v>
      </c>
      <c r="P283" s="90">
        <v>1118.854707431</v>
      </c>
      <c r="Q283" s="91">
        <f t="shared" si="4"/>
        <v>1.3344086795633236E-2</v>
      </c>
      <c r="R283" s="91">
        <f>P283/'סכום נכסי הקרן'!$C$42</f>
        <v>1.3773788988932021E-3</v>
      </c>
    </row>
    <row r="284" spans="2:18">
      <c r="B284" s="86" t="s">
        <v>3156</v>
      </c>
      <c r="C284" s="88" t="s">
        <v>2779</v>
      </c>
      <c r="D284" s="87">
        <v>9186</v>
      </c>
      <c r="E284" s="87"/>
      <c r="F284" s="87" t="s">
        <v>546</v>
      </c>
      <c r="G284" s="101">
        <v>44778</v>
      </c>
      <c r="H284" s="87"/>
      <c r="I284" s="90">
        <v>3.5600000000008269</v>
      </c>
      <c r="J284" s="88" t="s">
        <v>821</v>
      </c>
      <c r="K284" s="88" t="s">
        <v>131</v>
      </c>
      <c r="L284" s="89">
        <v>5.842E-2</v>
      </c>
      <c r="M284" s="89">
        <v>6.6400000000009451E-2</v>
      </c>
      <c r="N284" s="90">
        <v>166622.56113799999</v>
      </c>
      <c r="O284" s="102">
        <v>103.37</v>
      </c>
      <c r="P284" s="90">
        <v>677.27323949900006</v>
      </c>
      <c r="Q284" s="91">
        <f t="shared" si="4"/>
        <v>8.0775393196365532E-3</v>
      </c>
      <c r="R284" s="91">
        <f>P284/'סכום נכסי הקרן'!$C$42</f>
        <v>8.3376497652041604E-4</v>
      </c>
    </row>
    <row r="285" spans="2:18">
      <c r="B285" s="86" t="s">
        <v>3156</v>
      </c>
      <c r="C285" s="88" t="s">
        <v>2779</v>
      </c>
      <c r="D285" s="87">
        <v>9187</v>
      </c>
      <c r="E285" s="87"/>
      <c r="F285" s="87" t="s">
        <v>546</v>
      </c>
      <c r="G285" s="101">
        <v>44778</v>
      </c>
      <c r="H285" s="87"/>
      <c r="I285" s="90">
        <v>3.3500000000005312</v>
      </c>
      <c r="J285" s="88" t="s">
        <v>821</v>
      </c>
      <c r="K285" s="88" t="s">
        <v>129</v>
      </c>
      <c r="L285" s="89">
        <v>7.9612000000000002E-2</v>
      </c>
      <c r="M285" s="89">
        <v>0.10440000000001393</v>
      </c>
      <c r="N285" s="90">
        <v>458825.15781599999</v>
      </c>
      <c r="O285" s="102">
        <v>102.18</v>
      </c>
      <c r="P285" s="90">
        <v>1694.8115744060001</v>
      </c>
      <c r="Q285" s="91">
        <f t="shared" si="4"/>
        <v>2.0213270410279968E-2</v>
      </c>
      <c r="R285" s="91">
        <f>P285/'סכום נכסי הקרן'!$C$42</f>
        <v>2.0864171949070997E-3</v>
      </c>
    </row>
    <row r="286" spans="2:18">
      <c r="B286" s="86" t="s">
        <v>3157</v>
      </c>
      <c r="C286" s="88" t="s">
        <v>2779</v>
      </c>
      <c r="D286" s="87">
        <v>9047</v>
      </c>
      <c r="E286" s="87"/>
      <c r="F286" s="87" t="s">
        <v>546</v>
      </c>
      <c r="G286" s="101">
        <v>44677</v>
      </c>
      <c r="H286" s="87"/>
      <c r="I286" s="90">
        <v>3.1999999999949891</v>
      </c>
      <c r="J286" s="88" t="s">
        <v>834</v>
      </c>
      <c r="K286" s="88" t="s">
        <v>2722</v>
      </c>
      <c r="L286" s="89">
        <v>0.10460000000000001</v>
      </c>
      <c r="M286" s="89">
        <v>0.11499999999971813</v>
      </c>
      <c r="N286" s="90">
        <v>466953.71172700002</v>
      </c>
      <c r="O286" s="102">
        <v>98.67</v>
      </c>
      <c r="P286" s="90">
        <v>159.647521079</v>
      </c>
      <c r="Q286" s="91">
        <f t="shared" si="4"/>
        <v>1.904045595765831E-3</v>
      </c>
      <c r="R286" s="91">
        <f>P286/'סכום נכסי הקרן'!$C$42</f>
        <v>1.9653590884890056E-4</v>
      </c>
    </row>
    <row r="287" spans="2:18">
      <c r="B287" s="86" t="s">
        <v>3157</v>
      </c>
      <c r="C287" s="88" t="s">
        <v>2779</v>
      </c>
      <c r="D287" s="87">
        <v>9048</v>
      </c>
      <c r="E287" s="87"/>
      <c r="F287" s="87" t="s">
        <v>546</v>
      </c>
      <c r="G287" s="101">
        <v>44677</v>
      </c>
      <c r="H287" s="87"/>
      <c r="I287" s="90">
        <v>3.4200000000023882</v>
      </c>
      <c r="J287" s="88" t="s">
        <v>834</v>
      </c>
      <c r="K287" s="88" t="s">
        <v>2722</v>
      </c>
      <c r="L287" s="89">
        <v>6.54E-2</v>
      </c>
      <c r="M287" s="89">
        <v>7.3300000000059332E-2</v>
      </c>
      <c r="N287" s="90">
        <v>1499076.519264</v>
      </c>
      <c r="O287" s="102">
        <v>98.33</v>
      </c>
      <c r="P287" s="90">
        <v>510.755515409</v>
      </c>
      <c r="Q287" s="91">
        <f t="shared" si="4"/>
        <v>6.091555841611725E-3</v>
      </c>
      <c r="R287" s="91">
        <f>P287/'סכום נכסי הקרן'!$C$42</f>
        <v>6.2877142558839675E-4</v>
      </c>
    </row>
    <row r="288" spans="2:18">
      <c r="B288" s="86" t="s">
        <v>3157</v>
      </c>
      <c r="C288" s="88" t="s">
        <v>2779</v>
      </c>
      <c r="D288" s="87">
        <v>9074</v>
      </c>
      <c r="E288" s="87"/>
      <c r="F288" s="87" t="s">
        <v>546</v>
      </c>
      <c r="G288" s="101">
        <v>44684</v>
      </c>
      <c r="H288" s="87"/>
      <c r="I288" s="90">
        <v>3.3499999999941945</v>
      </c>
      <c r="J288" s="88" t="s">
        <v>834</v>
      </c>
      <c r="K288" s="88" t="s">
        <v>2722</v>
      </c>
      <c r="L288" s="89">
        <v>6.4699999999999994E-2</v>
      </c>
      <c r="M288" s="89">
        <v>8.1099999999849057E-2</v>
      </c>
      <c r="N288" s="90">
        <v>75833.684804999997</v>
      </c>
      <c r="O288" s="102">
        <v>98.33</v>
      </c>
      <c r="P288" s="90">
        <v>25.837556649</v>
      </c>
      <c r="Q288" s="91">
        <f t="shared" si="4"/>
        <v>3.0815314644650518E-4</v>
      </c>
      <c r="R288" s="91">
        <f>P288/'סכום נכסי הקרן'!$C$42</f>
        <v>3.1807619962563439E-5</v>
      </c>
    </row>
    <row r="289" spans="2:18">
      <c r="B289" s="86" t="s">
        <v>3157</v>
      </c>
      <c r="C289" s="88" t="s">
        <v>2779</v>
      </c>
      <c r="D289" s="87">
        <v>9220</v>
      </c>
      <c r="E289" s="87"/>
      <c r="F289" s="87" t="s">
        <v>546</v>
      </c>
      <c r="G289" s="101">
        <v>44811</v>
      </c>
      <c r="H289" s="87"/>
      <c r="I289" s="90">
        <v>3.3900000000047079</v>
      </c>
      <c r="J289" s="88" t="s">
        <v>834</v>
      </c>
      <c r="K289" s="88" t="s">
        <v>2722</v>
      </c>
      <c r="L289" s="89">
        <v>6.5199999999999994E-2</v>
      </c>
      <c r="M289" s="89">
        <v>7.750000000013077E-2</v>
      </c>
      <c r="N289" s="90">
        <v>112218.90877499999</v>
      </c>
      <c r="O289" s="102">
        <v>98.33</v>
      </c>
      <c r="P289" s="90">
        <v>38.234490237999999</v>
      </c>
      <c r="Q289" s="91">
        <f t="shared" si="4"/>
        <v>4.5600590758932666E-4</v>
      </c>
      <c r="R289" s="91">
        <f>P289/'סכום נכסי הקרן'!$C$42</f>
        <v>4.7069007006887969E-5</v>
      </c>
    </row>
    <row r="290" spans="2:18">
      <c r="B290" s="86" t="s">
        <v>3158</v>
      </c>
      <c r="C290" s="88" t="s">
        <v>2779</v>
      </c>
      <c r="D290" s="87" t="s">
        <v>2960</v>
      </c>
      <c r="E290" s="87"/>
      <c r="F290" s="87" t="s">
        <v>546</v>
      </c>
      <c r="G290" s="101">
        <v>42870</v>
      </c>
      <c r="H290" s="87"/>
      <c r="I290" s="90">
        <v>1.1999999999970665</v>
      </c>
      <c r="J290" s="88" t="s">
        <v>788</v>
      </c>
      <c r="K290" s="88" t="s">
        <v>129</v>
      </c>
      <c r="L290" s="89">
        <v>7.5953999999999994E-2</v>
      </c>
      <c r="M290" s="89">
        <v>8.1199999999821082E-2</v>
      </c>
      <c r="N290" s="90">
        <v>37990.258761999998</v>
      </c>
      <c r="O290" s="102">
        <v>99.29</v>
      </c>
      <c r="P290" s="90">
        <v>136.35970613699999</v>
      </c>
      <c r="Q290" s="91">
        <f t="shared" si="4"/>
        <v>1.6263020944847612E-3</v>
      </c>
      <c r="R290" s="91">
        <f>P290/'סכום נכסי הקרן'!$C$42</f>
        <v>1.6786717761024794E-4</v>
      </c>
    </row>
    <row r="291" spans="2:18">
      <c r="B291" s="86" t="s">
        <v>3159</v>
      </c>
      <c r="C291" s="88" t="s">
        <v>2779</v>
      </c>
      <c r="D291" s="87">
        <v>8706</v>
      </c>
      <c r="E291" s="87"/>
      <c r="F291" s="87" t="s">
        <v>546</v>
      </c>
      <c r="G291" s="101">
        <v>44498</v>
      </c>
      <c r="H291" s="87"/>
      <c r="I291" s="90">
        <v>3.36</v>
      </c>
      <c r="J291" s="88" t="s">
        <v>788</v>
      </c>
      <c r="K291" s="88" t="s">
        <v>129</v>
      </c>
      <c r="L291" s="89">
        <v>7.8403E-2</v>
      </c>
      <c r="M291" s="89">
        <v>0.09</v>
      </c>
      <c r="N291" s="90">
        <v>255218.9</v>
      </c>
      <c r="O291" s="102">
        <v>99.47</v>
      </c>
      <c r="P291" s="90">
        <v>917.72642000000008</v>
      </c>
      <c r="Q291" s="91">
        <f t="shared" si="4"/>
        <v>1.094531838834042E-2</v>
      </c>
      <c r="R291" s="91">
        <f>P291/'סכום נכסי הקרן'!$C$42</f>
        <v>1.1297776176561827E-3</v>
      </c>
    </row>
    <row r="292" spans="2:18">
      <c r="B292" s="86" t="s">
        <v>3160</v>
      </c>
      <c r="C292" s="88" t="s">
        <v>2779</v>
      </c>
      <c r="D292" s="87">
        <v>8702</v>
      </c>
      <c r="E292" s="87"/>
      <c r="F292" s="87" t="s">
        <v>546</v>
      </c>
      <c r="G292" s="101">
        <v>44497</v>
      </c>
      <c r="H292" s="87"/>
      <c r="I292" s="90">
        <v>0.30000000022253176</v>
      </c>
      <c r="J292" s="88" t="s">
        <v>756</v>
      </c>
      <c r="K292" s="88" t="s">
        <v>129</v>
      </c>
      <c r="L292" s="89">
        <v>6.6985000000000003E-2</v>
      </c>
      <c r="M292" s="89">
        <v>4.900000001409368E-2</v>
      </c>
      <c r="N292" s="90">
        <v>369.52499699999998</v>
      </c>
      <c r="O292" s="102">
        <v>100.92</v>
      </c>
      <c r="P292" s="90">
        <v>1.3481227289999997</v>
      </c>
      <c r="Q292" s="91">
        <f t="shared" si="4"/>
        <v>1.6078465405260277E-5</v>
      </c>
      <c r="R292" s="91">
        <f>P292/'סכום נכסי הקרן'!$C$42</f>
        <v>1.6596219220514228E-6</v>
      </c>
    </row>
    <row r="293" spans="2:18">
      <c r="B293" s="86" t="s">
        <v>3160</v>
      </c>
      <c r="C293" s="88" t="s">
        <v>2779</v>
      </c>
      <c r="D293" s="87">
        <v>9118</v>
      </c>
      <c r="E293" s="87"/>
      <c r="F293" s="87" t="s">
        <v>546</v>
      </c>
      <c r="G293" s="101">
        <v>44733</v>
      </c>
      <c r="H293" s="87"/>
      <c r="I293" s="90">
        <v>0.29999999996274518</v>
      </c>
      <c r="J293" s="88" t="s">
        <v>756</v>
      </c>
      <c r="K293" s="88" t="s">
        <v>129</v>
      </c>
      <c r="L293" s="89">
        <v>6.6985000000000003E-2</v>
      </c>
      <c r="M293" s="89">
        <v>4.9000000000745093E-2</v>
      </c>
      <c r="N293" s="90">
        <v>1471.504762</v>
      </c>
      <c r="O293" s="102">
        <v>100.92</v>
      </c>
      <c r="P293" s="90">
        <v>5.368429034</v>
      </c>
      <c r="Q293" s="91">
        <f t="shared" si="4"/>
        <v>6.4026886163243276E-5</v>
      </c>
      <c r="R293" s="91">
        <f>P293/'סכום נכסי הקרן'!$C$42</f>
        <v>6.6088660328519279E-6</v>
      </c>
    </row>
    <row r="294" spans="2:18">
      <c r="B294" s="86" t="s">
        <v>3160</v>
      </c>
      <c r="C294" s="88" t="s">
        <v>2779</v>
      </c>
      <c r="D294" s="87">
        <v>9233</v>
      </c>
      <c r="E294" s="87"/>
      <c r="F294" s="87" t="s">
        <v>546</v>
      </c>
      <c r="G294" s="101">
        <v>44819</v>
      </c>
      <c r="H294" s="87"/>
      <c r="I294" s="90">
        <v>0.30000000028469781</v>
      </c>
      <c r="J294" s="88" t="s">
        <v>756</v>
      </c>
      <c r="K294" s="88" t="s">
        <v>129</v>
      </c>
      <c r="L294" s="89">
        <v>6.6985000000000003E-2</v>
      </c>
      <c r="M294" s="89">
        <v>4.8999999980071152E-2</v>
      </c>
      <c r="N294" s="90">
        <v>288.83619199999998</v>
      </c>
      <c r="O294" s="102">
        <v>100.92</v>
      </c>
      <c r="P294" s="90">
        <v>1.0537489390000001</v>
      </c>
      <c r="Q294" s="91">
        <f t="shared" si="4"/>
        <v>1.2567599000507043E-5</v>
      </c>
      <c r="R294" s="91">
        <f>P294/'סכום נכסי הקרן'!$C$42</f>
        <v>1.2972296971805064E-6</v>
      </c>
    </row>
    <row r="295" spans="2:18">
      <c r="B295" s="86" t="s">
        <v>3160</v>
      </c>
      <c r="C295" s="88" t="s">
        <v>2779</v>
      </c>
      <c r="D295" s="87">
        <v>9276</v>
      </c>
      <c r="E295" s="87"/>
      <c r="F295" s="87" t="s">
        <v>546</v>
      </c>
      <c r="G295" s="101">
        <v>44854</v>
      </c>
      <c r="H295" s="87"/>
      <c r="I295" s="90">
        <v>0.30000000118658082</v>
      </c>
      <c r="J295" s="88" t="s">
        <v>756</v>
      </c>
      <c r="K295" s="88" t="s">
        <v>129</v>
      </c>
      <c r="L295" s="89">
        <v>6.6985000000000003E-2</v>
      </c>
      <c r="M295" s="89">
        <v>4.8999999956492034E-2</v>
      </c>
      <c r="N295" s="90">
        <v>69.300832</v>
      </c>
      <c r="O295" s="102">
        <v>100.92</v>
      </c>
      <c r="P295" s="90">
        <v>0.25282727900000002</v>
      </c>
      <c r="Q295" s="91">
        <f t="shared" si="4"/>
        <v>3.0153594857961846E-6</v>
      </c>
      <c r="R295" s="91">
        <f>P295/'סכום נכסי הקרן'!$C$42</f>
        <v>3.1124591678107623E-7</v>
      </c>
    </row>
    <row r="296" spans="2:18">
      <c r="B296" s="86" t="s">
        <v>3160</v>
      </c>
      <c r="C296" s="88" t="s">
        <v>2779</v>
      </c>
      <c r="D296" s="87">
        <v>9430</v>
      </c>
      <c r="E296" s="87"/>
      <c r="F296" s="87" t="s">
        <v>546</v>
      </c>
      <c r="G296" s="101">
        <v>44950</v>
      </c>
      <c r="H296" s="87"/>
      <c r="I296" s="90">
        <v>0.30000000021713452</v>
      </c>
      <c r="J296" s="88" t="s">
        <v>756</v>
      </c>
      <c r="K296" s="88" t="s">
        <v>129</v>
      </c>
      <c r="L296" s="89">
        <v>6.6985000000000003E-2</v>
      </c>
      <c r="M296" s="89">
        <v>4.8999999992038398E-2</v>
      </c>
      <c r="N296" s="90">
        <v>378.71001699999999</v>
      </c>
      <c r="O296" s="102">
        <v>100.92</v>
      </c>
      <c r="P296" s="90">
        <v>1.381631939</v>
      </c>
      <c r="Q296" s="91">
        <f t="shared" si="4"/>
        <v>1.647811497881376E-5</v>
      </c>
      <c r="R296" s="91">
        <f>P296/'סכום נכסי הקרן'!$C$42</f>
        <v>1.7008738187150722E-6</v>
      </c>
    </row>
    <row r="297" spans="2:18">
      <c r="B297" s="86" t="s">
        <v>3160</v>
      </c>
      <c r="C297" s="88" t="s">
        <v>2779</v>
      </c>
      <c r="D297" s="87">
        <v>8060</v>
      </c>
      <c r="E297" s="87"/>
      <c r="F297" s="87" t="s">
        <v>546</v>
      </c>
      <c r="G297" s="101">
        <v>44150</v>
      </c>
      <c r="H297" s="87"/>
      <c r="I297" s="90">
        <v>0.30000000000011057</v>
      </c>
      <c r="J297" s="88" t="s">
        <v>756</v>
      </c>
      <c r="K297" s="88" t="s">
        <v>129</v>
      </c>
      <c r="L297" s="89">
        <v>6.6637000000000002E-2</v>
      </c>
      <c r="M297" s="89">
        <v>4.8599999999999116E-2</v>
      </c>
      <c r="N297" s="90">
        <v>495758.727679</v>
      </c>
      <c r="O297" s="102">
        <v>100.92</v>
      </c>
      <c r="P297" s="90">
        <v>1808.6557951060001</v>
      </c>
      <c r="Q297" s="91">
        <f t="shared" si="4"/>
        <v>2.157104023697189E-2</v>
      </c>
      <c r="R297" s="91">
        <f>P297/'סכום נכסי הקרן'!$C$42</f>
        <v>2.2265664263592909E-3</v>
      </c>
    </row>
    <row r="298" spans="2:18">
      <c r="B298" s="86" t="s">
        <v>3160</v>
      </c>
      <c r="C298" s="88" t="s">
        <v>2779</v>
      </c>
      <c r="D298" s="87">
        <v>8119</v>
      </c>
      <c r="E298" s="87"/>
      <c r="F298" s="87" t="s">
        <v>546</v>
      </c>
      <c r="G298" s="101">
        <v>44169</v>
      </c>
      <c r="H298" s="87"/>
      <c r="I298" s="90">
        <v>0.29999999990671911</v>
      </c>
      <c r="J298" s="88" t="s">
        <v>756</v>
      </c>
      <c r="K298" s="88" t="s">
        <v>129</v>
      </c>
      <c r="L298" s="89">
        <v>6.6985000000000003E-2</v>
      </c>
      <c r="M298" s="89">
        <v>4.9000000001865614E-2</v>
      </c>
      <c r="N298" s="90">
        <v>1175.389531</v>
      </c>
      <c r="O298" s="102">
        <v>100.92</v>
      </c>
      <c r="P298" s="90">
        <v>4.2881241280000006</v>
      </c>
      <c r="Q298" s="91">
        <f t="shared" si="4"/>
        <v>5.1142565852778465E-5</v>
      </c>
      <c r="R298" s="91">
        <f>P298/'סכום נכסי הקרן'!$C$42</f>
        <v>5.2789443084201891E-6</v>
      </c>
    </row>
    <row r="299" spans="2:18">
      <c r="B299" s="86" t="s">
        <v>3160</v>
      </c>
      <c r="C299" s="88" t="s">
        <v>2779</v>
      </c>
      <c r="D299" s="87">
        <v>8418</v>
      </c>
      <c r="E299" s="87"/>
      <c r="F299" s="87" t="s">
        <v>546</v>
      </c>
      <c r="G299" s="101">
        <v>44326</v>
      </c>
      <c r="H299" s="87"/>
      <c r="I299" s="90">
        <v>0.30000000022042733</v>
      </c>
      <c r="J299" s="88" t="s">
        <v>756</v>
      </c>
      <c r="K299" s="88" t="s">
        <v>129</v>
      </c>
      <c r="L299" s="89">
        <v>6.6985000000000003E-2</v>
      </c>
      <c r="M299" s="89">
        <v>4.9000000028655552E-2</v>
      </c>
      <c r="N299" s="90">
        <v>248.70187399999998</v>
      </c>
      <c r="O299" s="102">
        <v>100.92</v>
      </c>
      <c r="P299" s="90">
        <v>0.90732848600000005</v>
      </c>
      <c r="Q299" s="91">
        <f t="shared" si="4"/>
        <v>1.0821306813942298E-5</v>
      </c>
      <c r="R299" s="91">
        <f>P299/'סכום נכסי הקרן'!$C$42</f>
        <v>1.1169771219451992E-6</v>
      </c>
    </row>
    <row r="300" spans="2:18">
      <c r="B300" s="86" t="s">
        <v>3161</v>
      </c>
      <c r="C300" s="88" t="s">
        <v>2779</v>
      </c>
      <c r="D300" s="87">
        <v>8718</v>
      </c>
      <c r="E300" s="87"/>
      <c r="F300" s="87" t="s">
        <v>546</v>
      </c>
      <c r="G300" s="101">
        <v>44508</v>
      </c>
      <c r="H300" s="87"/>
      <c r="I300" s="90">
        <v>3.3200000000013161</v>
      </c>
      <c r="J300" s="88" t="s">
        <v>788</v>
      </c>
      <c r="K300" s="88" t="s">
        <v>129</v>
      </c>
      <c r="L300" s="89">
        <v>8.4090999999999999E-2</v>
      </c>
      <c r="M300" s="89">
        <v>9.040000000002632E-2</v>
      </c>
      <c r="N300" s="90">
        <v>422791.03605400003</v>
      </c>
      <c r="O300" s="102">
        <v>99.46</v>
      </c>
      <c r="P300" s="90">
        <v>1520.13627195</v>
      </c>
      <c r="Q300" s="91">
        <f t="shared" si="4"/>
        <v>1.8129995091737235E-2</v>
      </c>
      <c r="R300" s="91">
        <f>P300/'סכום נכסי הקרן'!$C$42</f>
        <v>1.8713811637202534E-3</v>
      </c>
    </row>
    <row r="301" spans="2:18">
      <c r="B301" s="86" t="s">
        <v>3162</v>
      </c>
      <c r="C301" s="88" t="s">
        <v>2779</v>
      </c>
      <c r="D301" s="87">
        <v>9382</v>
      </c>
      <c r="E301" s="87"/>
      <c r="F301" s="87" t="s">
        <v>546</v>
      </c>
      <c r="G301" s="101">
        <v>44341</v>
      </c>
      <c r="H301" s="87"/>
      <c r="I301" s="90">
        <v>0.95000000000096996</v>
      </c>
      <c r="J301" s="88" t="s">
        <v>834</v>
      </c>
      <c r="K301" s="88" t="s">
        <v>129</v>
      </c>
      <c r="L301" s="89">
        <v>7.2613999999999998E-2</v>
      </c>
      <c r="M301" s="89">
        <v>8.3400000000018681E-2</v>
      </c>
      <c r="N301" s="90">
        <v>157392.92183100001</v>
      </c>
      <c r="O301" s="102">
        <v>99.67</v>
      </c>
      <c r="P301" s="90">
        <v>567.09778019099997</v>
      </c>
      <c r="Q301" s="91">
        <f t="shared" si="4"/>
        <v>6.7635251925204296E-3</v>
      </c>
      <c r="R301" s="91">
        <f>P301/'סכום נכסי הקרן'!$C$42</f>
        <v>6.9813221578855431E-4</v>
      </c>
    </row>
    <row r="302" spans="2:18">
      <c r="B302" s="86" t="s">
        <v>3162</v>
      </c>
      <c r="C302" s="88" t="s">
        <v>2779</v>
      </c>
      <c r="D302" s="87">
        <v>9410</v>
      </c>
      <c r="E302" s="87"/>
      <c r="F302" s="87" t="s">
        <v>546</v>
      </c>
      <c r="G302" s="101">
        <v>44946</v>
      </c>
      <c r="H302" s="87"/>
      <c r="I302" s="90">
        <v>0.95000000034773457</v>
      </c>
      <c r="J302" s="88" t="s">
        <v>834</v>
      </c>
      <c r="K302" s="88" t="s">
        <v>129</v>
      </c>
      <c r="L302" s="89">
        <v>7.2613999999999998E-2</v>
      </c>
      <c r="M302" s="89">
        <v>8.3400000019346679E-2</v>
      </c>
      <c r="N302" s="90">
        <v>438.977349</v>
      </c>
      <c r="O302" s="102">
        <v>99.67</v>
      </c>
      <c r="P302" s="90">
        <v>1.5816662909999999</v>
      </c>
      <c r="Q302" s="91">
        <f t="shared" si="4"/>
        <v>1.8863836500534099E-5</v>
      </c>
      <c r="R302" s="91">
        <f>P302/'סכום נכסי הקרן'!$C$42</f>
        <v>1.9471283982137842E-6</v>
      </c>
    </row>
    <row r="303" spans="2:18">
      <c r="B303" s="86" t="s">
        <v>3162</v>
      </c>
      <c r="C303" s="88" t="s">
        <v>2779</v>
      </c>
      <c r="D303" s="87">
        <v>9460</v>
      </c>
      <c r="E303" s="87"/>
      <c r="F303" s="87" t="s">
        <v>546</v>
      </c>
      <c r="G303" s="101">
        <v>44978</v>
      </c>
      <c r="H303" s="87"/>
      <c r="I303" s="90">
        <v>0.95000000032407184</v>
      </c>
      <c r="J303" s="88" t="s">
        <v>834</v>
      </c>
      <c r="K303" s="88" t="s">
        <v>129</v>
      </c>
      <c r="L303" s="89">
        <v>7.2613999999999998E-2</v>
      </c>
      <c r="M303" s="89">
        <v>8.3400000013148054E-2</v>
      </c>
      <c r="N303" s="90">
        <v>599.49269700000002</v>
      </c>
      <c r="O303" s="102">
        <v>99.67</v>
      </c>
      <c r="P303" s="90">
        <v>2.160014474</v>
      </c>
      <c r="Q303" s="91">
        <f t="shared" si="4"/>
        <v>2.576154028708649E-5</v>
      </c>
      <c r="R303" s="91">
        <f>P303/'סכום נכסי הקרן'!$C$42</f>
        <v>2.6591105512017323E-6</v>
      </c>
    </row>
    <row r="304" spans="2:18">
      <c r="B304" s="86" t="s">
        <v>3162</v>
      </c>
      <c r="C304" s="88" t="s">
        <v>2779</v>
      </c>
      <c r="D304" s="87">
        <v>9511</v>
      </c>
      <c r="E304" s="87"/>
      <c r="F304" s="87" t="s">
        <v>546</v>
      </c>
      <c r="G304" s="101">
        <v>45005</v>
      </c>
      <c r="H304" s="87"/>
      <c r="I304" s="90">
        <v>0.94999999946511038</v>
      </c>
      <c r="J304" s="88" t="s">
        <v>834</v>
      </c>
      <c r="K304" s="88" t="s">
        <v>129</v>
      </c>
      <c r="L304" s="89">
        <v>7.2568999999999995E-2</v>
      </c>
      <c r="M304" s="89">
        <v>8.309999997789122E-2</v>
      </c>
      <c r="N304" s="90">
        <v>311.29396500000001</v>
      </c>
      <c r="O304" s="102">
        <v>99.68</v>
      </c>
      <c r="P304" s="90">
        <v>1.1217266079999999</v>
      </c>
      <c r="Q304" s="91">
        <f t="shared" si="4"/>
        <v>1.337833868750681E-5</v>
      </c>
      <c r="R304" s="91">
        <f>P304/'סכום נכסי הקרן'!$C$42</f>
        <v>1.380914384973019E-6</v>
      </c>
    </row>
    <row r="305" spans="2:18">
      <c r="B305" s="86" t="s">
        <v>3163</v>
      </c>
      <c r="C305" s="88" t="s">
        <v>2779</v>
      </c>
      <c r="D305" s="87">
        <v>8806</v>
      </c>
      <c r="E305" s="87"/>
      <c r="F305" s="87" t="s">
        <v>546</v>
      </c>
      <c r="G305" s="101">
        <v>44137</v>
      </c>
      <c r="H305" s="87"/>
      <c r="I305" s="90">
        <v>0.45999999999989455</v>
      </c>
      <c r="J305" s="88" t="s">
        <v>756</v>
      </c>
      <c r="K305" s="88" t="s">
        <v>129</v>
      </c>
      <c r="L305" s="89">
        <v>6.7805000000000004E-2</v>
      </c>
      <c r="M305" s="89">
        <v>5.2100000000000139E-2</v>
      </c>
      <c r="N305" s="90">
        <v>569017.68186200003</v>
      </c>
      <c r="O305" s="102">
        <v>101.45</v>
      </c>
      <c r="P305" s="90">
        <v>2086.8255002569999</v>
      </c>
      <c r="Q305" s="91">
        <f t="shared" si="4"/>
        <v>2.4888647666066573E-2</v>
      </c>
      <c r="R305" s="91">
        <f>P305/'סכום נכסי הקרן'!$C$42</f>
        <v>2.5690104270339356E-3</v>
      </c>
    </row>
    <row r="306" spans="2:18">
      <c r="B306" s="86" t="s">
        <v>3163</v>
      </c>
      <c r="C306" s="88" t="s">
        <v>2779</v>
      </c>
      <c r="D306" s="87">
        <v>9044</v>
      </c>
      <c r="E306" s="87"/>
      <c r="F306" s="87" t="s">
        <v>546</v>
      </c>
      <c r="G306" s="101">
        <v>44679</v>
      </c>
      <c r="H306" s="87"/>
      <c r="I306" s="90">
        <v>0.45999999999554814</v>
      </c>
      <c r="J306" s="88" t="s">
        <v>756</v>
      </c>
      <c r="K306" s="88" t="s">
        <v>129</v>
      </c>
      <c r="L306" s="89">
        <v>6.7805000000000004E-2</v>
      </c>
      <c r="M306" s="89">
        <v>5.2099999999955474E-2</v>
      </c>
      <c r="N306" s="90">
        <v>4899.9523630000003</v>
      </c>
      <c r="O306" s="102">
        <v>101.45</v>
      </c>
      <c r="P306" s="90">
        <v>17.970171748000002</v>
      </c>
      <c r="Q306" s="91">
        <f t="shared" si="4"/>
        <v>2.1432231544017214E-4</v>
      </c>
      <c r="R306" s="91">
        <f>P306/'סכום נכסי הקרן'!$C$42</f>
        <v>2.2122385695649778E-5</v>
      </c>
    </row>
    <row r="307" spans="2:18">
      <c r="B307" s="86" t="s">
        <v>3163</v>
      </c>
      <c r="C307" s="88" t="s">
        <v>2779</v>
      </c>
      <c r="D307" s="87">
        <v>9224</v>
      </c>
      <c r="E307" s="87"/>
      <c r="F307" s="87" t="s">
        <v>546</v>
      </c>
      <c r="G307" s="101">
        <v>44810</v>
      </c>
      <c r="H307" s="87"/>
      <c r="I307" s="90">
        <v>0.46000000001045566</v>
      </c>
      <c r="J307" s="88" t="s">
        <v>756</v>
      </c>
      <c r="K307" s="88" t="s">
        <v>129</v>
      </c>
      <c r="L307" s="89">
        <v>6.7805000000000004E-2</v>
      </c>
      <c r="M307" s="89">
        <v>5.2100000000027673E-2</v>
      </c>
      <c r="N307" s="90">
        <v>8866.8392989999993</v>
      </c>
      <c r="O307" s="102">
        <v>101.45</v>
      </c>
      <c r="P307" s="90">
        <v>32.518402870999999</v>
      </c>
      <c r="Q307" s="91">
        <f t="shared" si="4"/>
        <v>3.8783265376997442E-4</v>
      </c>
      <c r="R307" s="91">
        <f>P307/'סכום נכסי הקרן'!$C$42</f>
        <v>4.0032152202376772E-5</v>
      </c>
    </row>
    <row r="308" spans="2:18">
      <c r="B308" s="86" t="s">
        <v>3164</v>
      </c>
      <c r="C308" s="88" t="s">
        <v>2779</v>
      </c>
      <c r="D308" s="87" t="s">
        <v>2961</v>
      </c>
      <c r="E308" s="87"/>
      <c r="F308" s="87" t="s">
        <v>546</v>
      </c>
      <c r="G308" s="101">
        <v>42921</v>
      </c>
      <c r="H308" s="87"/>
      <c r="I308" s="90">
        <v>1.1399999999989352</v>
      </c>
      <c r="J308" s="88" t="s">
        <v>788</v>
      </c>
      <c r="K308" s="88" t="s">
        <v>129</v>
      </c>
      <c r="L308" s="89">
        <v>7.8939999999999996E-2</v>
      </c>
      <c r="M308" s="89">
        <v>0.57130000000065073</v>
      </c>
      <c r="N308" s="90">
        <v>63525.031280000003</v>
      </c>
      <c r="O308" s="102">
        <v>65.441845000000001</v>
      </c>
      <c r="P308" s="90">
        <v>150.28261319399999</v>
      </c>
      <c r="Q308" s="91">
        <f t="shared" si="4"/>
        <v>1.792354468383005E-3</v>
      </c>
      <c r="R308" s="91">
        <f>P308/'סכום נכסי הקרן'!$C$42</f>
        <v>1.8500713176532817E-4</v>
      </c>
    </row>
    <row r="309" spans="2:18">
      <c r="B309" s="86" t="s">
        <v>3164</v>
      </c>
      <c r="C309" s="88" t="s">
        <v>2779</v>
      </c>
      <c r="D309" s="87">
        <v>6497</v>
      </c>
      <c r="E309" s="87"/>
      <c r="F309" s="87" t="s">
        <v>546</v>
      </c>
      <c r="G309" s="101">
        <v>43342</v>
      </c>
      <c r="H309" s="87"/>
      <c r="I309" s="90">
        <v>2.089999999958982</v>
      </c>
      <c r="J309" s="88" t="s">
        <v>788</v>
      </c>
      <c r="K309" s="88" t="s">
        <v>129</v>
      </c>
      <c r="L309" s="89">
        <v>7.8939999999999996E-2</v>
      </c>
      <c r="M309" s="89">
        <v>0.57130000000065073</v>
      </c>
      <c r="N309" s="90">
        <v>12057.221358000001</v>
      </c>
      <c r="O309" s="102">
        <v>65.441845000000001</v>
      </c>
      <c r="P309" s="90">
        <v>28.524039612999999</v>
      </c>
      <c r="Q309" s="91">
        <f t="shared" si="4"/>
        <v>3.4019364429534394E-4</v>
      </c>
      <c r="R309" s="91">
        <f>P309/'סכום נכסי הקרן'!$C$42</f>
        <v>3.5114845576643335E-5</v>
      </c>
    </row>
    <row r="310" spans="2:18">
      <c r="B310" s="86" t="s">
        <v>3165</v>
      </c>
      <c r="C310" s="88" t="s">
        <v>2779</v>
      </c>
      <c r="D310" s="87">
        <v>9405</v>
      </c>
      <c r="E310" s="87"/>
      <c r="F310" s="87" t="s">
        <v>546</v>
      </c>
      <c r="G310" s="101">
        <v>43866</v>
      </c>
      <c r="H310" s="87"/>
      <c r="I310" s="90">
        <v>1.5099999999998404</v>
      </c>
      <c r="J310" s="88" t="s">
        <v>756</v>
      </c>
      <c r="K310" s="88" t="s">
        <v>129</v>
      </c>
      <c r="L310" s="89">
        <v>7.2346000000000008E-2</v>
      </c>
      <c r="M310" s="89">
        <v>7.9000000000004553E-2</v>
      </c>
      <c r="N310" s="90">
        <v>484710.18519100006</v>
      </c>
      <c r="O310" s="102">
        <v>100.18</v>
      </c>
      <c r="P310" s="90">
        <v>1755.3813607280001</v>
      </c>
      <c r="Q310" s="91">
        <f t="shared" si="4"/>
        <v>2.0935659546693887E-2</v>
      </c>
      <c r="R310" s="91">
        <f>P310/'סכום נכסי הקרן'!$C$42</f>
        <v>2.1609823239057977E-3</v>
      </c>
    </row>
    <row r="311" spans="2:18">
      <c r="B311" s="86" t="s">
        <v>3165</v>
      </c>
      <c r="C311" s="88" t="s">
        <v>2779</v>
      </c>
      <c r="D311" s="87">
        <v>9439</v>
      </c>
      <c r="E311" s="87"/>
      <c r="F311" s="87" t="s">
        <v>546</v>
      </c>
      <c r="G311" s="101">
        <v>44953</v>
      </c>
      <c r="H311" s="87"/>
      <c r="I311" s="90">
        <v>1.5100000001745575</v>
      </c>
      <c r="J311" s="88" t="s">
        <v>756</v>
      </c>
      <c r="K311" s="88" t="s">
        <v>129</v>
      </c>
      <c r="L311" s="89">
        <v>7.1706000000000006E-2</v>
      </c>
      <c r="M311" s="89">
        <v>7.8300000006030171E-2</v>
      </c>
      <c r="N311" s="90">
        <v>1392.0485870000002</v>
      </c>
      <c r="O311" s="102">
        <v>100.18</v>
      </c>
      <c r="P311" s="90">
        <v>5.0413138120000003</v>
      </c>
      <c r="Q311" s="91">
        <f t="shared" ref="Q311:Q349" si="5">IFERROR(P311/$P$10,0)</f>
        <v>6.01255271346314E-5</v>
      </c>
      <c r="R311" s="91">
        <f>P311/'סכום נכסי הקרן'!$C$42</f>
        <v>6.2061670932156113E-6</v>
      </c>
    </row>
    <row r="312" spans="2:18">
      <c r="B312" s="86" t="s">
        <v>3165</v>
      </c>
      <c r="C312" s="88" t="s">
        <v>2779</v>
      </c>
      <c r="D312" s="87">
        <v>9447</v>
      </c>
      <c r="E312" s="87"/>
      <c r="F312" s="87" t="s">
        <v>546</v>
      </c>
      <c r="G312" s="101">
        <v>44959</v>
      </c>
      <c r="H312" s="87"/>
      <c r="I312" s="90">
        <v>1.5100000002717089</v>
      </c>
      <c r="J312" s="88" t="s">
        <v>756</v>
      </c>
      <c r="K312" s="88" t="s">
        <v>129</v>
      </c>
      <c r="L312" s="89">
        <v>7.1905999999999998E-2</v>
      </c>
      <c r="M312" s="89">
        <v>7.8500000006880927E-2</v>
      </c>
      <c r="N312" s="90">
        <v>782.52391</v>
      </c>
      <c r="O312" s="102">
        <v>100.18</v>
      </c>
      <c r="P312" s="90">
        <v>2.8339159730000003</v>
      </c>
      <c r="Q312" s="91">
        <f t="shared" si="5"/>
        <v>3.3798866344382379E-5</v>
      </c>
      <c r="R312" s="91">
        <f>P312/'סכום נכסי הקרן'!$C$42</f>
        <v>3.4887247079731486E-6</v>
      </c>
    </row>
    <row r="313" spans="2:18">
      <c r="B313" s="86" t="s">
        <v>3165</v>
      </c>
      <c r="C313" s="88" t="s">
        <v>2779</v>
      </c>
      <c r="D313" s="87">
        <v>9467</v>
      </c>
      <c r="E313" s="87"/>
      <c r="F313" s="87" t="s">
        <v>546</v>
      </c>
      <c r="G313" s="101">
        <v>44966</v>
      </c>
      <c r="H313" s="87"/>
      <c r="I313" s="90">
        <v>1.5099999999740814</v>
      </c>
      <c r="J313" s="88" t="s">
        <v>756</v>
      </c>
      <c r="K313" s="88" t="s">
        <v>129</v>
      </c>
      <c r="L313" s="89">
        <v>7.1706000000000006E-2</v>
      </c>
      <c r="M313" s="89">
        <v>7.7800000000989605E-2</v>
      </c>
      <c r="N313" s="90">
        <v>1172.4894670000001</v>
      </c>
      <c r="O313" s="102">
        <v>100.13</v>
      </c>
      <c r="P313" s="90">
        <v>4.2440596610000005</v>
      </c>
      <c r="Q313" s="91">
        <f t="shared" si="5"/>
        <v>5.061702838276913E-5</v>
      </c>
      <c r="R313" s="91">
        <f>P313/'סכום נכסי הקרן'!$C$42</f>
        <v>5.2246982417649987E-6</v>
      </c>
    </row>
    <row r="314" spans="2:18">
      <c r="B314" s="86" t="s">
        <v>3165</v>
      </c>
      <c r="C314" s="88" t="s">
        <v>2779</v>
      </c>
      <c r="D314" s="87">
        <v>9491</v>
      </c>
      <c r="E314" s="87"/>
      <c r="F314" s="87" t="s">
        <v>546</v>
      </c>
      <c r="G314" s="101">
        <v>44986</v>
      </c>
      <c r="H314" s="87"/>
      <c r="I314" s="90">
        <v>1.509999999985463</v>
      </c>
      <c r="J314" s="88" t="s">
        <v>756</v>
      </c>
      <c r="K314" s="88" t="s">
        <v>129</v>
      </c>
      <c r="L314" s="89">
        <v>7.1706000000000006E-2</v>
      </c>
      <c r="M314" s="89">
        <v>7.7699999999103542E-2</v>
      </c>
      <c r="N314" s="90">
        <v>4560.9857080000002</v>
      </c>
      <c r="O314" s="102">
        <v>100.13</v>
      </c>
      <c r="P314" s="90">
        <v>16.509398023999999</v>
      </c>
      <c r="Q314" s="91">
        <f t="shared" si="5"/>
        <v>1.9690031128505396E-4</v>
      </c>
      <c r="R314" s="91">
        <f>P314/'סכום נכסי הקרן'!$C$42</f>
        <v>2.0324083476307034E-5</v>
      </c>
    </row>
    <row r="315" spans="2:18">
      <c r="B315" s="86" t="s">
        <v>3165</v>
      </c>
      <c r="C315" s="88" t="s">
        <v>2779</v>
      </c>
      <c r="D315" s="87">
        <v>9510</v>
      </c>
      <c r="E315" s="87"/>
      <c r="F315" s="87" t="s">
        <v>546</v>
      </c>
      <c r="G315" s="101">
        <v>44994</v>
      </c>
      <c r="H315" s="87"/>
      <c r="I315" s="90">
        <v>1.5200000002110012</v>
      </c>
      <c r="J315" s="88" t="s">
        <v>756</v>
      </c>
      <c r="K315" s="88" t="s">
        <v>129</v>
      </c>
      <c r="L315" s="89">
        <v>7.1706000000000006E-2</v>
      </c>
      <c r="M315" s="89">
        <v>7.6500000004188995E-2</v>
      </c>
      <c r="N315" s="90">
        <v>890.24204799999995</v>
      </c>
      <c r="O315" s="102">
        <v>100.14</v>
      </c>
      <c r="P315" s="90">
        <v>3.2227306410000001</v>
      </c>
      <c r="Q315" s="91">
        <f t="shared" si="5"/>
        <v>3.8436087462323905E-5</v>
      </c>
      <c r="R315" s="91">
        <f>P315/'סכום נכסי הקרן'!$C$42</f>
        <v>3.9673794570897963E-6</v>
      </c>
    </row>
    <row r="316" spans="2:18">
      <c r="B316" s="86" t="s">
        <v>3166</v>
      </c>
      <c r="C316" s="88" t="s">
        <v>2779</v>
      </c>
      <c r="D316" s="87">
        <v>8061</v>
      </c>
      <c r="E316" s="87"/>
      <c r="F316" s="87" t="s">
        <v>546</v>
      </c>
      <c r="G316" s="101">
        <v>44136</v>
      </c>
      <c r="H316" s="87"/>
      <c r="I316" s="90">
        <v>3.9999999999723659E-2</v>
      </c>
      <c r="J316" s="88" t="s">
        <v>756</v>
      </c>
      <c r="K316" s="88" t="s">
        <v>129</v>
      </c>
      <c r="L316" s="89">
        <v>6.6089999999999996E-2</v>
      </c>
      <c r="M316" s="89">
        <v>0.12779999999998928</v>
      </c>
      <c r="N316" s="90">
        <v>319241.98225</v>
      </c>
      <c r="O316" s="102">
        <v>100.35</v>
      </c>
      <c r="P316" s="90">
        <v>1157.9955649580002</v>
      </c>
      <c r="Q316" s="91">
        <f t="shared" si="5"/>
        <v>1.3810902546263678E-2</v>
      </c>
      <c r="R316" s="91">
        <f>P316/'סכום נכסי הקרן'!$C$42</f>
        <v>1.4255636997294627E-3</v>
      </c>
    </row>
    <row r="317" spans="2:18">
      <c r="B317" s="86" t="s">
        <v>3166</v>
      </c>
      <c r="C317" s="88" t="s">
        <v>2779</v>
      </c>
      <c r="D317" s="87">
        <v>9119</v>
      </c>
      <c r="E317" s="87"/>
      <c r="F317" s="87" t="s">
        <v>546</v>
      </c>
      <c r="G317" s="101">
        <v>44734</v>
      </c>
      <c r="H317" s="87"/>
      <c r="I317" s="90">
        <v>3.9999999915388093E-2</v>
      </c>
      <c r="J317" s="88" t="s">
        <v>756</v>
      </c>
      <c r="K317" s="88" t="s">
        <v>129</v>
      </c>
      <c r="L317" s="89">
        <v>6.6089999999999996E-2</v>
      </c>
      <c r="M317" s="89">
        <v>0.12779999998138539</v>
      </c>
      <c r="N317" s="90">
        <v>651.64582600000006</v>
      </c>
      <c r="O317" s="102">
        <v>100.35</v>
      </c>
      <c r="P317" s="90">
        <v>2.3637335300000002</v>
      </c>
      <c r="Q317" s="91">
        <f t="shared" si="5"/>
        <v>2.8191207648839192E-5</v>
      </c>
      <c r="R317" s="91">
        <f>P317/'סכום נכסי הקרן'!$C$42</f>
        <v>2.9099012277509013E-6</v>
      </c>
    </row>
    <row r="318" spans="2:18">
      <c r="B318" s="86" t="s">
        <v>3166</v>
      </c>
      <c r="C318" s="88" t="s">
        <v>2779</v>
      </c>
      <c r="D318" s="87">
        <v>9446</v>
      </c>
      <c r="E318" s="87"/>
      <c r="F318" s="87" t="s">
        <v>546</v>
      </c>
      <c r="G318" s="101">
        <v>44958</v>
      </c>
      <c r="H318" s="87"/>
      <c r="I318" s="90">
        <v>3.9999999946492601E-2</v>
      </c>
      <c r="J318" s="88" t="s">
        <v>756</v>
      </c>
      <c r="K318" s="88" t="s">
        <v>129</v>
      </c>
      <c r="L318" s="89">
        <v>6.6089999999999996E-2</v>
      </c>
      <c r="M318" s="89">
        <v>0.12780000000963132</v>
      </c>
      <c r="N318" s="90">
        <v>1648.7287249999999</v>
      </c>
      <c r="O318" s="102">
        <v>100.35</v>
      </c>
      <c r="P318" s="90">
        <v>5.9804809580000002</v>
      </c>
      <c r="Q318" s="91">
        <f t="shared" si="5"/>
        <v>7.1326559608817972E-5</v>
      </c>
      <c r="R318" s="91">
        <f>P318/'סכום נכסי הקרן'!$C$42</f>
        <v>7.3623395621185287E-6</v>
      </c>
    </row>
    <row r="319" spans="2:18">
      <c r="B319" s="86" t="s">
        <v>3166</v>
      </c>
      <c r="C319" s="88" t="s">
        <v>2779</v>
      </c>
      <c r="D319" s="87">
        <v>8073</v>
      </c>
      <c r="E319" s="87"/>
      <c r="F319" s="87" t="s">
        <v>546</v>
      </c>
      <c r="G319" s="101">
        <v>44153</v>
      </c>
      <c r="H319" s="87"/>
      <c r="I319" s="90">
        <v>4.0000000026598544E-2</v>
      </c>
      <c r="J319" s="88" t="s">
        <v>756</v>
      </c>
      <c r="K319" s="88" t="s">
        <v>129</v>
      </c>
      <c r="L319" s="89">
        <v>6.6089999999999996E-2</v>
      </c>
      <c r="M319" s="89">
        <v>0.12780000000518674</v>
      </c>
      <c r="N319" s="90">
        <v>1243.759992</v>
      </c>
      <c r="O319" s="102">
        <v>100.35</v>
      </c>
      <c r="P319" s="90">
        <v>4.5115261469999997</v>
      </c>
      <c r="Q319" s="91">
        <f t="shared" si="5"/>
        <v>5.380698323606908E-5</v>
      </c>
      <c r="R319" s="91">
        <f>P319/'סכום נכסי הקרן'!$C$42</f>
        <v>5.55396592194789E-6</v>
      </c>
    </row>
    <row r="320" spans="2:18">
      <c r="B320" s="86" t="s">
        <v>3166</v>
      </c>
      <c r="C320" s="88" t="s">
        <v>2779</v>
      </c>
      <c r="D320" s="87">
        <v>8531</v>
      </c>
      <c r="E320" s="87"/>
      <c r="F320" s="87" t="s">
        <v>546</v>
      </c>
      <c r="G320" s="101">
        <v>44392</v>
      </c>
      <c r="H320" s="87"/>
      <c r="I320" s="90">
        <v>3.9999999968777171E-2</v>
      </c>
      <c r="J320" s="88" t="s">
        <v>756</v>
      </c>
      <c r="K320" s="88" t="s">
        <v>129</v>
      </c>
      <c r="L320" s="89">
        <v>6.6089999999999996E-2</v>
      </c>
      <c r="M320" s="89">
        <v>0.127800000004505</v>
      </c>
      <c r="N320" s="90">
        <v>2472.2864410000002</v>
      </c>
      <c r="O320" s="102">
        <v>100.35</v>
      </c>
      <c r="P320" s="90">
        <v>8.9677953319999997</v>
      </c>
      <c r="Q320" s="91">
        <f t="shared" si="5"/>
        <v>1.0695494104900343E-4</v>
      </c>
      <c r="R320" s="91">
        <f>P320/'סכום נכסי הקרן'!$C$42</f>
        <v>1.1039907128112532E-5</v>
      </c>
    </row>
    <row r="321" spans="2:18">
      <c r="B321" s="86" t="s">
        <v>3166</v>
      </c>
      <c r="C321" s="88" t="s">
        <v>2779</v>
      </c>
      <c r="D321" s="87">
        <v>9005</v>
      </c>
      <c r="E321" s="87"/>
      <c r="F321" s="87" t="s">
        <v>546</v>
      </c>
      <c r="G321" s="101">
        <v>44649</v>
      </c>
      <c r="H321" s="87"/>
      <c r="I321" s="90">
        <v>3.9999999946534463E-2</v>
      </c>
      <c r="J321" s="88" t="s">
        <v>756</v>
      </c>
      <c r="K321" s="88" t="s">
        <v>129</v>
      </c>
      <c r="L321" s="89">
        <v>6.6089999999999996E-2</v>
      </c>
      <c r="M321" s="89">
        <v>0.12780000000294059</v>
      </c>
      <c r="N321" s="90">
        <v>1650.020004</v>
      </c>
      <c r="O321" s="102">
        <v>100.35</v>
      </c>
      <c r="P321" s="90">
        <v>5.9851648080000004</v>
      </c>
      <c r="Q321" s="91">
        <f t="shared" si="5"/>
        <v>7.138242182267167E-5</v>
      </c>
      <c r="R321" s="91">
        <f>P321/'סכום נכסי הקרן'!$C$42</f>
        <v>7.3681056692928861E-6</v>
      </c>
    </row>
    <row r="322" spans="2:18">
      <c r="B322" s="86" t="s">
        <v>3166</v>
      </c>
      <c r="C322" s="88" t="s">
        <v>2779</v>
      </c>
      <c r="D322" s="87">
        <v>9075</v>
      </c>
      <c r="E322" s="87"/>
      <c r="F322" s="87" t="s">
        <v>546</v>
      </c>
      <c r="G322" s="101">
        <v>44699</v>
      </c>
      <c r="H322" s="87"/>
      <c r="I322" s="90">
        <v>3.9999999935817529E-2</v>
      </c>
      <c r="J322" s="88" t="s">
        <v>756</v>
      </c>
      <c r="K322" s="88" t="s">
        <v>129</v>
      </c>
      <c r="L322" s="89">
        <v>6.6089999999999996E-2</v>
      </c>
      <c r="M322" s="89">
        <v>0.12779999998848729</v>
      </c>
      <c r="N322" s="90">
        <v>1374.505754</v>
      </c>
      <c r="O322" s="102">
        <v>100.35</v>
      </c>
      <c r="P322" s="90">
        <v>4.9857840829999995</v>
      </c>
      <c r="Q322" s="91">
        <f t="shared" si="5"/>
        <v>5.946324853974986E-5</v>
      </c>
      <c r="R322" s="91">
        <f>P322/'סכום נכסי הקרן'!$C$42</f>
        <v>6.1378065844937263E-6</v>
      </c>
    </row>
    <row r="323" spans="2:18">
      <c r="B323" s="86" t="s">
        <v>3167</v>
      </c>
      <c r="C323" s="88" t="s">
        <v>2779</v>
      </c>
      <c r="D323" s="87">
        <v>6588</v>
      </c>
      <c r="E323" s="87"/>
      <c r="F323" s="87" t="s">
        <v>546</v>
      </c>
      <c r="G323" s="101">
        <v>43397</v>
      </c>
      <c r="H323" s="87"/>
      <c r="I323" s="90">
        <v>0.27000000000033159</v>
      </c>
      <c r="J323" s="88" t="s">
        <v>756</v>
      </c>
      <c r="K323" s="88" t="s">
        <v>129</v>
      </c>
      <c r="L323" s="89">
        <v>6.5189999999999998E-2</v>
      </c>
      <c r="M323" s="89">
        <v>5.1199999999988526E-2</v>
      </c>
      <c r="N323" s="90">
        <v>306043.04499999998</v>
      </c>
      <c r="O323" s="102">
        <v>100.87</v>
      </c>
      <c r="P323" s="90">
        <v>1115.970832769</v>
      </c>
      <c r="Q323" s="91">
        <f t="shared" si="5"/>
        <v>1.3309692094031798E-2</v>
      </c>
      <c r="R323" s="91">
        <f>P323/'סכום נכסי הקרן'!$C$42</f>
        <v>1.3738286719690896E-3</v>
      </c>
    </row>
    <row r="324" spans="2:18">
      <c r="B324" s="86" t="s">
        <v>3168</v>
      </c>
      <c r="C324" s="88" t="s">
        <v>2779</v>
      </c>
      <c r="D324" s="87" t="s">
        <v>2962</v>
      </c>
      <c r="E324" s="87"/>
      <c r="F324" s="87" t="s">
        <v>546</v>
      </c>
      <c r="G324" s="101">
        <v>44144</v>
      </c>
      <c r="H324" s="87"/>
      <c r="I324" s="90">
        <v>0.2700000000000442</v>
      </c>
      <c r="J324" s="88" t="s">
        <v>756</v>
      </c>
      <c r="K324" s="88" t="s">
        <v>129</v>
      </c>
      <c r="L324" s="89">
        <v>7.6490000000000002E-2</v>
      </c>
      <c r="M324" s="89">
        <v>8.0599999999982935E-2</v>
      </c>
      <c r="N324" s="90">
        <v>374234.19033299998</v>
      </c>
      <c r="O324" s="102">
        <v>100.5</v>
      </c>
      <c r="P324" s="90">
        <v>1359.6209264219999</v>
      </c>
      <c r="Q324" s="91">
        <f t="shared" si="5"/>
        <v>1.6215599336389542E-2</v>
      </c>
      <c r="R324" s="91">
        <f>P324/'סכום נכסי הקרן'!$C$42</f>
        <v>1.6737769096464925E-3</v>
      </c>
    </row>
    <row r="325" spans="2:18">
      <c r="B325" s="86" t="s">
        <v>3169</v>
      </c>
      <c r="C325" s="88" t="s">
        <v>2779</v>
      </c>
      <c r="D325" s="87">
        <v>6826</v>
      </c>
      <c r="E325" s="87"/>
      <c r="F325" s="87" t="s">
        <v>546</v>
      </c>
      <c r="G325" s="101">
        <v>43550</v>
      </c>
      <c r="H325" s="87"/>
      <c r="I325" s="90">
        <v>2.3400000000024535</v>
      </c>
      <c r="J325" s="88" t="s">
        <v>788</v>
      </c>
      <c r="K325" s="88" t="s">
        <v>129</v>
      </c>
      <c r="L325" s="89">
        <v>7.9070000000000001E-2</v>
      </c>
      <c r="M325" s="89">
        <v>8.3100000000071853E-2</v>
      </c>
      <c r="N325" s="90">
        <v>157830.57968900001</v>
      </c>
      <c r="O325" s="102">
        <v>100.02</v>
      </c>
      <c r="P325" s="90">
        <v>570.67167958999994</v>
      </c>
      <c r="Q325" s="91">
        <f t="shared" si="5"/>
        <v>6.8061495149301003E-3</v>
      </c>
      <c r="R325" s="91">
        <f>P325/'סכום נכסי הקרן'!$C$42</f>
        <v>7.0253190556619533E-4</v>
      </c>
    </row>
    <row r="326" spans="2:18">
      <c r="B326" s="86" t="s">
        <v>3170</v>
      </c>
      <c r="C326" s="88" t="s">
        <v>2779</v>
      </c>
      <c r="D326" s="87">
        <v>6528</v>
      </c>
      <c r="E326" s="87"/>
      <c r="F326" s="87" t="s">
        <v>546</v>
      </c>
      <c r="G326" s="101">
        <v>43373</v>
      </c>
      <c r="H326" s="87"/>
      <c r="I326" s="90">
        <v>4.5700000000009924</v>
      </c>
      <c r="J326" s="88" t="s">
        <v>788</v>
      </c>
      <c r="K326" s="88" t="s">
        <v>132</v>
      </c>
      <c r="L326" s="89">
        <v>3.032E-2</v>
      </c>
      <c r="M326" s="89">
        <v>6.7700000000021604E-2</v>
      </c>
      <c r="N326" s="90">
        <v>271433.45539999998</v>
      </c>
      <c r="O326" s="102">
        <v>84.73</v>
      </c>
      <c r="P326" s="90">
        <v>1027.391485614</v>
      </c>
      <c r="Q326" s="91">
        <f t="shared" si="5"/>
        <v>1.2253245274899347E-2</v>
      </c>
      <c r="R326" s="91">
        <f>P326/'סכום נכסי הקרן'!$C$42</f>
        <v>1.2647820523868443E-3</v>
      </c>
    </row>
    <row r="327" spans="2:18">
      <c r="B327" s="86" t="s">
        <v>3171</v>
      </c>
      <c r="C327" s="88" t="s">
        <v>2779</v>
      </c>
      <c r="D327" s="87">
        <v>8860</v>
      </c>
      <c r="E327" s="87"/>
      <c r="F327" s="87" t="s">
        <v>546</v>
      </c>
      <c r="G327" s="101">
        <v>44585</v>
      </c>
      <c r="H327" s="87"/>
      <c r="I327" s="90">
        <v>2.7899999999876735</v>
      </c>
      <c r="J327" s="88" t="s">
        <v>834</v>
      </c>
      <c r="K327" s="88" t="s">
        <v>131</v>
      </c>
      <c r="L327" s="89">
        <v>4.607E-2</v>
      </c>
      <c r="M327" s="89">
        <v>6.5299999999611252E-2</v>
      </c>
      <c r="N327" s="90">
        <v>16018.781976</v>
      </c>
      <c r="O327" s="102">
        <v>100.46</v>
      </c>
      <c r="P327" s="90">
        <v>63.278804682000001</v>
      </c>
      <c r="Q327" s="91">
        <f t="shared" si="5"/>
        <v>7.5469840399505588E-4</v>
      </c>
      <c r="R327" s="91">
        <f>P327/'סכום נכסי הקרן'!$C$42</f>
        <v>7.7900097070062406E-5</v>
      </c>
    </row>
    <row r="328" spans="2:18">
      <c r="B328" s="86" t="s">
        <v>3171</v>
      </c>
      <c r="C328" s="88" t="s">
        <v>2779</v>
      </c>
      <c r="D328" s="87">
        <v>8977</v>
      </c>
      <c r="E328" s="87"/>
      <c r="F328" s="87" t="s">
        <v>546</v>
      </c>
      <c r="G328" s="101">
        <v>44553</v>
      </c>
      <c r="H328" s="87"/>
      <c r="I328" s="90">
        <v>2.789999999943205</v>
      </c>
      <c r="J328" s="88" t="s">
        <v>834</v>
      </c>
      <c r="K328" s="88" t="s">
        <v>131</v>
      </c>
      <c r="L328" s="89">
        <v>4.607E-2</v>
      </c>
      <c r="M328" s="89">
        <v>6.5099999998317573E-2</v>
      </c>
      <c r="N328" s="90">
        <v>2360.6625819999999</v>
      </c>
      <c r="O328" s="102">
        <v>100.53</v>
      </c>
      <c r="P328" s="90">
        <v>9.3317953070000002</v>
      </c>
      <c r="Q328" s="91">
        <f t="shared" si="5"/>
        <v>1.1129620826426236E-4</v>
      </c>
      <c r="R328" s="91">
        <f>P328/'סכום נכסי הקרן'!$C$42</f>
        <v>1.1488013465273895E-5</v>
      </c>
    </row>
    <row r="329" spans="2:18">
      <c r="B329" s="86" t="s">
        <v>3171</v>
      </c>
      <c r="C329" s="88" t="s">
        <v>2779</v>
      </c>
      <c r="D329" s="87">
        <v>8978</v>
      </c>
      <c r="E329" s="87"/>
      <c r="F329" s="87" t="s">
        <v>546</v>
      </c>
      <c r="G329" s="101">
        <v>44553</v>
      </c>
      <c r="H329" s="87"/>
      <c r="I329" s="90">
        <v>2.7899999998930176</v>
      </c>
      <c r="J329" s="88" t="s">
        <v>834</v>
      </c>
      <c r="K329" s="88" t="s">
        <v>131</v>
      </c>
      <c r="L329" s="89">
        <v>4.607E-2</v>
      </c>
      <c r="M329" s="89">
        <v>6.6099999997057998E-2</v>
      </c>
      <c r="N329" s="90">
        <v>3035.1376620000001</v>
      </c>
      <c r="O329" s="102">
        <v>100.25</v>
      </c>
      <c r="P329" s="90">
        <v>11.964605332</v>
      </c>
      <c r="Q329" s="91">
        <f t="shared" si="5"/>
        <v>1.4269657263389607E-4</v>
      </c>
      <c r="R329" s="91">
        <f>P329/'סכום נכסי הקרן'!$C$42</f>
        <v>1.472916439322235E-5</v>
      </c>
    </row>
    <row r="330" spans="2:18">
      <c r="B330" s="86" t="s">
        <v>3171</v>
      </c>
      <c r="C330" s="88" t="s">
        <v>2779</v>
      </c>
      <c r="D330" s="87">
        <v>8979</v>
      </c>
      <c r="E330" s="87"/>
      <c r="F330" s="87" t="s">
        <v>546</v>
      </c>
      <c r="G330" s="101">
        <v>44553</v>
      </c>
      <c r="H330" s="87"/>
      <c r="I330" s="90">
        <v>2.7899999999787508</v>
      </c>
      <c r="J330" s="88" t="s">
        <v>834</v>
      </c>
      <c r="K330" s="88" t="s">
        <v>131</v>
      </c>
      <c r="L330" s="89">
        <v>4.607E-2</v>
      </c>
      <c r="M330" s="89">
        <v>6.4999999999732161E-2</v>
      </c>
      <c r="N330" s="90">
        <v>14163.975383000001</v>
      </c>
      <c r="O330" s="102">
        <v>100.55</v>
      </c>
      <c r="P330" s="90">
        <v>56.001910361</v>
      </c>
      <c r="Q330" s="91">
        <f t="shared" si="5"/>
        <v>6.6791009379074543E-4</v>
      </c>
      <c r="R330" s="91">
        <f>P330/'סכום נכסי הקרן'!$C$42</f>
        <v>6.894179299299858E-5</v>
      </c>
    </row>
    <row r="331" spans="2:18">
      <c r="B331" s="86" t="s">
        <v>3171</v>
      </c>
      <c r="C331" s="88" t="s">
        <v>2779</v>
      </c>
      <c r="D331" s="87">
        <v>8918</v>
      </c>
      <c r="E331" s="87"/>
      <c r="F331" s="87" t="s">
        <v>546</v>
      </c>
      <c r="G331" s="101">
        <v>44553</v>
      </c>
      <c r="H331" s="87"/>
      <c r="I331" s="90">
        <v>2.790000000127534</v>
      </c>
      <c r="J331" s="88" t="s">
        <v>834</v>
      </c>
      <c r="K331" s="88" t="s">
        <v>131</v>
      </c>
      <c r="L331" s="89">
        <v>4.607E-2</v>
      </c>
      <c r="M331" s="89">
        <v>6.5100000002975791E-2</v>
      </c>
      <c r="N331" s="90">
        <v>2023.4250709999999</v>
      </c>
      <c r="O331" s="102">
        <v>100.52</v>
      </c>
      <c r="P331" s="90">
        <v>7.9978861619999986</v>
      </c>
      <c r="Q331" s="91">
        <f t="shared" si="5"/>
        <v>9.538726200864083E-5</v>
      </c>
      <c r="R331" s="91">
        <f>P331/'סכום נכסי הקרן'!$C$42</f>
        <v>9.8458893385565905E-6</v>
      </c>
    </row>
    <row r="332" spans="2:18">
      <c r="B332" s="86" t="s">
        <v>3171</v>
      </c>
      <c r="C332" s="88" t="s">
        <v>2779</v>
      </c>
      <c r="D332" s="87">
        <v>9037</v>
      </c>
      <c r="E332" s="87"/>
      <c r="F332" s="87" t="s">
        <v>546</v>
      </c>
      <c r="G332" s="101">
        <v>44671</v>
      </c>
      <c r="H332" s="87"/>
      <c r="I332" s="90">
        <v>2.7899999998018301</v>
      </c>
      <c r="J332" s="88" t="s">
        <v>834</v>
      </c>
      <c r="K332" s="88" t="s">
        <v>131</v>
      </c>
      <c r="L332" s="89">
        <v>4.607E-2</v>
      </c>
      <c r="M332" s="89">
        <v>6.5299999994134966E-2</v>
      </c>
      <c r="N332" s="90">
        <v>1264.640697</v>
      </c>
      <c r="O332" s="102">
        <v>100.46</v>
      </c>
      <c r="P332" s="90">
        <v>4.9956949809999998</v>
      </c>
      <c r="Q332" s="91">
        <f t="shared" si="5"/>
        <v>5.9581451450508782E-5</v>
      </c>
      <c r="R332" s="91">
        <f>P332/'סכום נכסי הקרן'!$C$42</f>
        <v>6.1500075089601628E-6</v>
      </c>
    </row>
    <row r="333" spans="2:18">
      <c r="B333" s="86" t="s">
        <v>3171</v>
      </c>
      <c r="C333" s="88" t="s">
        <v>2779</v>
      </c>
      <c r="D333" s="87">
        <v>9130</v>
      </c>
      <c r="E333" s="87"/>
      <c r="F333" s="87" t="s">
        <v>546</v>
      </c>
      <c r="G333" s="101">
        <v>44742</v>
      </c>
      <c r="H333" s="87"/>
      <c r="I333" s="90">
        <v>2.7900000000443712</v>
      </c>
      <c r="J333" s="88" t="s">
        <v>834</v>
      </c>
      <c r="K333" s="88" t="s">
        <v>131</v>
      </c>
      <c r="L333" s="89">
        <v>4.607E-2</v>
      </c>
      <c r="M333" s="89">
        <v>6.5300000000770658E-2</v>
      </c>
      <c r="N333" s="90">
        <v>7587.8440710000004</v>
      </c>
      <c r="O333" s="102">
        <v>100.46</v>
      </c>
      <c r="P333" s="90">
        <v>29.974170773000001</v>
      </c>
      <c r="Q333" s="91">
        <f t="shared" si="5"/>
        <v>3.5748871928191066E-4</v>
      </c>
      <c r="R333" s="91">
        <f>P333/'סכום נכסי הקרן'!$C$42</f>
        <v>3.6900046145712484E-5</v>
      </c>
    </row>
    <row r="334" spans="2:18">
      <c r="B334" s="86" t="s">
        <v>3171</v>
      </c>
      <c r="C334" s="88" t="s">
        <v>2779</v>
      </c>
      <c r="D334" s="87">
        <v>9313</v>
      </c>
      <c r="E334" s="87"/>
      <c r="F334" s="87" t="s">
        <v>546</v>
      </c>
      <c r="G334" s="101">
        <v>44886</v>
      </c>
      <c r="H334" s="87"/>
      <c r="I334" s="90">
        <v>2.8100000000676242</v>
      </c>
      <c r="J334" s="88" t="s">
        <v>834</v>
      </c>
      <c r="K334" s="88" t="s">
        <v>131</v>
      </c>
      <c r="L334" s="89">
        <v>4.6409000000000006E-2</v>
      </c>
      <c r="M334" s="89">
        <v>6.3700000001352466E-2</v>
      </c>
      <c r="N334" s="90">
        <v>3456.6845239999993</v>
      </c>
      <c r="O334" s="102">
        <v>100.09</v>
      </c>
      <c r="P334" s="90">
        <v>13.604608268</v>
      </c>
      <c r="Q334" s="91">
        <f t="shared" si="5"/>
        <v>1.6225616457888231E-4</v>
      </c>
      <c r="R334" s="91">
        <f>P334/'סכום נכסי הקרן'!$C$42</f>
        <v>1.674810878624007E-5</v>
      </c>
    </row>
    <row r="335" spans="2:18">
      <c r="B335" s="86" t="s">
        <v>3171</v>
      </c>
      <c r="C335" s="88" t="s">
        <v>2779</v>
      </c>
      <c r="D335" s="87">
        <v>9496</v>
      </c>
      <c r="E335" s="87"/>
      <c r="F335" s="87" t="s">
        <v>546</v>
      </c>
      <c r="G335" s="101">
        <v>44985</v>
      </c>
      <c r="H335" s="87"/>
      <c r="I335" s="90">
        <v>2.8299999999976126</v>
      </c>
      <c r="J335" s="88" t="s">
        <v>834</v>
      </c>
      <c r="K335" s="88" t="s">
        <v>131</v>
      </c>
      <c r="L335" s="89">
        <v>5.7419999999999999E-2</v>
      </c>
      <c r="M335" s="89">
        <v>6.6800000000095491E-2</v>
      </c>
      <c r="N335" s="90">
        <v>5395.800244</v>
      </c>
      <c r="O335" s="102">
        <v>98.71</v>
      </c>
      <c r="P335" s="90">
        <v>20.943661935000002</v>
      </c>
      <c r="Q335" s="91">
        <f t="shared" si="5"/>
        <v>2.4978582189705376E-4</v>
      </c>
      <c r="R335" s="91">
        <f>P335/'סכום נכסי הקרן'!$C$42</f>
        <v>2.5782934837945252E-5</v>
      </c>
    </row>
    <row r="336" spans="2:18">
      <c r="B336" s="86" t="s">
        <v>3171</v>
      </c>
      <c r="C336" s="88" t="s">
        <v>2779</v>
      </c>
      <c r="D336" s="87">
        <v>8829</v>
      </c>
      <c r="E336" s="87"/>
      <c r="F336" s="87" t="s">
        <v>546</v>
      </c>
      <c r="G336" s="101">
        <v>44553</v>
      </c>
      <c r="H336" s="87"/>
      <c r="I336" s="90">
        <v>2.7900000000002314</v>
      </c>
      <c r="J336" s="88" t="s">
        <v>834</v>
      </c>
      <c r="K336" s="88" t="s">
        <v>131</v>
      </c>
      <c r="L336" s="89">
        <v>4.6029999999999995E-2</v>
      </c>
      <c r="M336" s="89">
        <v>6.5199999999988753E-2</v>
      </c>
      <c r="N336" s="90">
        <v>153021.522834</v>
      </c>
      <c r="O336" s="102">
        <v>100.46</v>
      </c>
      <c r="P336" s="90">
        <v>604.479087134</v>
      </c>
      <c r="Q336" s="91">
        <f t="shared" si="5"/>
        <v>7.2093555591164083E-3</v>
      </c>
      <c r="R336" s="91">
        <f>P336/'סכום נכסי הקרן'!$C$42</f>
        <v>7.4415090173086062E-4</v>
      </c>
    </row>
    <row r="337" spans="2:18">
      <c r="B337" s="86" t="s">
        <v>3172</v>
      </c>
      <c r="C337" s="88" t="s">
        <v>2779</v>
      </c>
      <c r="D337" s="87">
        <v>7770</v>
      </c>
      <c r="E337" s="87"/>
      <c r="F337" s="87" t="s">
        <v>546</v>
      </c>
      <c r="G337" s="101">
        <v>44004</v>
      </c>
      <c r="H337" s="87"/>
      <c r="I337" s="90">
        <v>2.049999999999327</v>
      </c>
      <c r="J337" s="88" t="s">
        <v>834</v>
      </c>
      <c r="K337" s="88" t="s">
        <v>133</v>
      </c>
      <c r="L337" s="89">
        <v>6.8784999999999999E-2</v>
      </c>
      <c r="M337" s="89">
        <v>7.4699999999979047E-2</v>
      </c>
      <c r="N337" s="90">
        <v>636183.15386600001</v>
      </c>
      <c r="O337" s="102">
        <v>101.54</v>
      </c>
      <c r="P337" s="90">
        <v>1560.6239970410002</v>
      </c>
      <c r="Q337" s="91">
        <f t="shared" si="5"/>
        <v>1.861287433797338E-2</v>
      </c>
      <c r="R337" s="91">
        <f>P337/'סכום נכסי הקרן'!$C$42</f>
        <v>1.9212240412933199E-3</v>
      </c>
    </row>
    <row r="338" spans="2:18">
      <c r="B338" s="86" t="s">
        <v>3172</v>
      </c>
      <c r="C338" s="88" t="s">
        <v>2779</v>
      </c>
      <c r="D338" s="87">
        <v>8789</v>
      </c>
      <c r="E338" s="87"/>
      <c r="F338" s="87" t="s">
        <v>546</v>
      </c>
      <c r="G338" s="101">
        <v>44004</v>
      </c>
      <c r="H338" s="87"/>
      <c r="I338" s="90">
        <v>2.0499999999983261</v>
      </c>
      <c r="J338" s="88" t="s">
        <v>834</v>
      </c>
      <c r="K338" s="88" t="s">
        <v>133</v>
      </c>
      <c r="L338" s="89">
        <v>6.8784999999999999E-2</v>
      </c>
      <c r="M338" s="89">
        <v>7.6099999999963183E-2</v>
      </c>
      <c r="N338" s="90">
        <v>73280.151780999993</v>
      </c>
      <c r="O338" s="102">
        <v>101.27</v>
      </c>
      <c r="P338" s="90">
        <v>179.28589640600003</v>
      </c>
      <c r="Q338" s="91">
        <f t="shared" si="5"/>
        <v>2.1382638397864666E-3</v>
      </c>
      <c r="R338" s="91">
        <f>P338/'סכום נכסי הקרן'!$C$42</f>
        <v>2.2071195566204129E-4</v>
      </c>
    </row>
    <row r="339" spans="2:18">
      <c r="B339" s="86" t="s">
        <v>3172</v>
      </c>
      <c r="C339" s="88" t="s">
        <v>2779</v>
      </c>
      <c r="D339" s="87">
        <v>8980</v>
      </c>
      <c r="E339" s="87"/>
      <c r="F339" s="87" t="s">
        <v>546</v>
      </c>
      <c r="G339" s="101">
        <v>44627</v>
      </c>
      <c r="H339" s="87"/>
      <c r="I339" s="90">
        <v>2.0500000000016469</v>
      </c>
      <c r="J339" s="88" t="s">
        <v>834</v>
      </c>
      <c r="K339" s="88" t="s">
        <v>133</v>
      </c>
      <c r="L339" s="89">
        <v>6.8784999999999999E-2</v>
      </c>
      <c r="M339" s="89">
        <v>7.7400000000035135E-2</v>
      </c>
      <c r="N339" s="90">
        <v>74611.904379</v>
      </c>
      <c r="O339" s="102">
        <v>101.03</v>
      </c>
      <c r="P339" s="90">
        <v>182.11152651399999</v>
      </c>
      <c r="Q339" s="91">
        <f t="shared" si="5"/>
        <v>2.1719638842722078E-3</v>
      </c>
      <c r="R339" s="91">
        <f>P339/'סכום נכסי הקרן'!$C$42</f>
        <v>2.2419047996102983E-4</v>
      </c>
    </row>
    <row r="340" spans="2:18">
      <c r="B340" s="86" t="s">
        <v>3172</v>
      </c>
      <c r="C340" s="88" t="s">
        <v>2779</v>
      </c>
      <c r="D340" s="87">
        <v>9027</v>
      </c>
      <c r="E340" s="87"/>
      <c r="F340" s="87" t="s">
        <v>546</v>
      </c>
      <c r="G340" s="101">
        <v>44658</v>
      </c>
      <c r="H340" s="87"/>
      <c r="I340" s="90">
        <v>2.0499999999777736</v>
      </c>
      <c r="J340" s="88" t="s">
        <v>834</v>
      </c>
      <c r="K340" s="88" t="s">
        <v>133</v>
      </c>
      <c r="L340" s="89">
        <v>6.8784999999999999E-2</v>
      </c>
      <c r="M340" s="89">
        <v>7.7399999999303581E-2</v>
      </c>
      <c r="N340" s="90">
        <v>11060.096559</v>
      </c>
      <c r="O340" s="102">
        <v>101.03</v>
      </c>
      <c r="P340" s="90">
        <v>26.995304412000003</v>
      </c>
      <c r="Q340" s="91">
        <f t="shared" si="5"/>
        <v>3.2196109356807105E-4</v>
      </c>
      <c r="R340" s="91">
        <f>P340/'סכום נכסי הקרן'!$C$42</f>
        <v>3.3232878602855085E-5</v>
      </c>
    </row>
    <row r="341" spans="2:18">
      <c r="B341" s="86" t="s">
        <v>3172</v>
      </c>
      <c r="C341" s="88" t="s">
        <v>2779</v>
      </c>
      <c r="D341" s="87">
        <v>9126</v>
      </c>
      <c r="E341" s="87"/>
      <c r="F341" s="87" t="s">
        <v>546</v>
      </c>
      <c r="G341" s="101">
        <v>44741</v>
      </c>
      <c r="H341" s="87"/>
      <c r="I341" s="90">
        <v>2.049999999996893</v>
      </c>
      <c r="J341" s="88" t="s">
        <v>834</v>
      </c>
      <c r="K341" s="88" t="s">
        <v>133</v>
      </c>
      <c r="L341" s="89">
        <v>6.8784999999999999E-2</v>
      </c>
      <c r="M341" s="89">
        <v>7.7399999999855001E-2</v>
      </c>
      <c r="N341" s="90">
        <v>98897.938808000006</v>
      </c>
      <c r="O341" s="102">
        <v>101.03</v>
      </c>
      <c r="P341" s="90">
        <v>241.388485575</v>
      </c>
      <c r="Q341" s="91">
        <f t="shared" si="5"/>
        <v>2.8789340399480853E-3</v>
      </c>
      <c r="R341" s="91">
        <f>P341/'סכום נכסי הקרן'!$C$42</f>
        <v>2.9716405915671175E-4</v>
      </c>
    </row>
    <row r="342" spans="2:18">
      <c r="B342" s="86" t="s">
        <v>3172</v>
      </c>
      <c r="C342" s="88" t="s">
        <v>2779</v>
      </c>
      <c r="D342" s="87">
        <v>9261</v>
      </c>
      <c r="E342" s="87"/>
      <c r="F342" s="87" t="s">
        <v>546</v>
      </c>
      <c r="G342" s="101">
        <v>44833</v>
      </c>
      <c r="H342" s="87"/>
      <c r="I342" s="90">
        <v>2.0399999999968719</v>
      </c>
      <c r="J342" s="88" t="s">
        <v>834</v>
      </c>
      <c r="K342" s="88" t="s">
        <v>133</v>
      </c>
      <c r="L342" s="89">
        <v>6.8784999999999999E-2</v>
      </c>
      <c r="M342" s="89">
        <v>7.809999999981343E-2</v>
      </c>
      <c r="N342" s="90">
        <v>73340.044683</v>
      </c>
      <c r="O342" s="102">
        <v>101.03</v>
      </c>
      <c r="P342" s="90">
        <v>179.00718851399998</v>
      </c>
      <c r="Q342" s="91">
        <f t="shared" si="5"/>
        <v>2.1349398136401082E-3</v>
      </c>
      <c r="R342" s="91">
        <f>P342/'סכום נכסי הקרן'!$C$42</f>
        <v>2.2036884912028366E-4</v>
      </c>
    </row>
    <row r="343" spans="2:18">
      <c r="B343" s="86" t="s">
        <v>3172</v>
      </c>
      <c r="C343" s="88" t="s">
        <v>2779</v>
      </c>
      <c r="D343" s="87">
        <v>9285</v>
      </c>
      <c r="E343" s="87"/>
      <c r="F343" s="87" t="s">
        <v>546</v>
      </c>
      <c r="G343" s="101">
        <v>44861</v>
      </c>
      <c r="H343" s="87"/>
      <c r="I343" s="90">
        <v>2.0500000000031782</v>
      </c>
      <c r="J343" s="88" t="s">
        <v>834</v>
      </c>
      <c r="K343" s="88" t="s">
        <v>133</v>
      </c>
      <c r="L343" s="89">
        <v>6.8334999999999993E-2</v>
      </c>
      <c r="M343" s="89">
        <v>7.6200000000012716E-2</v>
      </c>
      <c r="N343" s="90">
        <v>32225.170287000001</v>
      </c>
      <c r="O343" s="102">
        <v>101.03</v>
      </c>
      <c r="P343" s="90">
        <v>78.654671794999999</v>
      </c>
      <c r="Q343" s="91">
        <f t="shared" si="5"/>
        <v>9.3807959187520605E-4</v>
      </c>
      <c r="R343" s="91">
        <f>P343/'סכום נכסי הקרן'!$C$42</f>
        <v>9.6828734339024527E-5</v>
      </c>
    </row>
    <row r="344" spans="2:18">
      <c r="B344" s="86" t="s">
        <v>3172</v>
      </c>
      <c r="C344" s="88" t="s">
        <v>2779</v>
      </c>
      <c r="D344" s="87">
        <v>9374</v>
      </c>
      <c r="E344" s="87"/>
      <c r="F344" s="87" t="s">
        <v>546</v>
      </c>
      <c r="G344" s="101">
        <v>44910</v>
      </c>
      <c r="H344" s="87"/>
      <c r="I344" s="90">
        <v>2.0499999999935481</v>
      </c>
      <c r="J344" s="88" t="s">
        <v>834</v>
      </c>
      <c r="K344" s="88" t="s">
        <v>133</v>
      </c>
      <c r="L344" s="89">
        <v>6.8334999999999993E-2</v>
      </c>
      <c r="M344" s="89">
        <v>7.4999999999907835E-2</v>
      </c>
      <c r="N344" s="90">
        <v>22224.255599000004</v>
      </c>
      <c r="O344" s="102">
        <v>101.03</v>
      </c>
      <c r="P344" s="90">
        <v>54.244603906999998</v>
      </c>
      <c r="Q344" s="91">
        <f t="shared" si="5"/>
        <v>6.4695147450536468E-4</v>
      </c>
      <c r="R344" s="91">
        <f>P344/'סכום נכסי הקרן'!$C$42</f>
        <v>6.6778440760977239E-5</v>
      </c>
    </row>
    <row r="345" spans="2:18">
      <c r="B345" s="86" t="s">
        <v>3173</v>
      </c>
      <c r="C345" s="88" t="s">
        <v>2779</v>
      </c>
      <c r="D345" s="87">
        <v>7382</v>
      </c>
      <c r="E345" s="87"/>
      <c r="F345" s="87" t="s">
        <v>546</v>
      </c>
      <c r="G345" s="101">
        <v>43860</v>
      </c>
      <c r="H345" s="87"/>
      <c r="I345" s="90">
        <v>2.9499999999986311</v>
      </c>
      <c r="J345" s="88" t="s">
        <v>788</v>
      </c>
      <c r="K345" s="88" t="s">
        <v>129</v>
      </c>
      <c r="L345" s="89">
        <v>7.5902999999999998E-2</v>
      </c>
      <c r="M345" s="89">
        <v>8.3599999999978525E-2</v>
      </c>
      <c r="N345" s="90">
        <v>263495.11714599998</v>
      </c>
      <c r="O345" s="102">
        <v>99.67</v>
      </c>
      <c r="P345" s="90">
        <v>949.39152291400001</v>
      </c>
      <c r="Q345" s="91">
        <f t="shared" si="5"/>
        <v>1.1322974109740806E-2</v>
      </c>
      <c r="R345" s="91">
        <f>P345/'סכום נכסי הקרן'!$C$42</f>
        <v>1.1687593051758868E-3</v>
      </c>
    </row>
    <row r="346" spans="2:18">
      <c r="B346" s="86" t="s">
        <v>3174</v>
      </c>
      <c r="C346" s="88" t="s">
        <v>2779</v>
      </c>
      <c r="D346" s="87">
        <v>9158</v>
      </c>
      <c r="E346" s="87"/>
      <c r="F346" s="87" t="s">
        <v>546</v>
      </c>
      <c r="G346" s="101">
        <v>44179</v>
      </c>
      <c r="H346" s="87"/>
      <c r="I346" s="90">
        <v>2.89</v>
      </c>
      <c r="J346" s="88" t="s">
        <v>788</v>
      </c>
      <c r="K346" s="88" t="s">
        <v>129</v>
      </c>
      <c r="L346" s="89">
        <v>7.4652999999999997E-2</v>
      </c>
      <c r="M346" s="89">
        <v>7.8300000000000008E-2</v>
      </c>
      <c r="N346" s="90">
        <v>78191.89</v>
      </c>
      <c r="O346" s="102">
        <v>100.08</v>
      </c>
      <c r="P346" s="90">
        <v>282.88979999999998</v>
      </c>
      <c r="Q346" s="91">
        <f t="shared" si="5"/>
        <v>3.3739019192821572E-3</v>
      </c>
      <c r="R346" s="91">
        <f>P346/'סכום נכסי הקרן'!$C$42</f>
        <v>3.4825472748538063E-4</v>
      </c>
    </row>
    <row r="347" spans="2:18">
      <c r="B347" s="86" t="s">
        <v>3175</v>
      </c>
      <c r="C347" s="88" t="s">
        <v>2779</v>
      </c>
      <c r="D347" s="87">
        <v>7823</v>
      </c>
      <c r="E347" s="87"/>
      <c r="F347" s="87" t="s">
        <v>546</v>
      </c>
      <c r="G347" s="101">
        <v>44027</v>
      </c>
      <c r="H347" s="87"/>
      <c r="I347" s="90">
        <v>3.8199999999974996</v>
      </c>
      <c r="J347" s="88" t="s">
        <v>834</v>
      </c>
      <c r="K347" s="88" t="s">
        <v>131</v>
      </c>
      <c r="L347" s="89">
        <v>2.35E-2</v>
      </c>
      <c r="M347" s="89">
        <v>2.4499999999986106E-2</v>
      </c>
      <c r="N347" s="90">
        <v>182327.46252999999</v>
      </c>
      <c r="O347" s="102">
        <v>100.4</v>
      </c>
      <c r="P347" s="90">
        <v>719.81580854000003</v>
      </c>
      <c r="Q347" s="91">
        <f t="shared" si="5"/>
        <v>8.5849257836894226E-3</v>
      </c>
      <c r="R347" s="91">
        <f>P347/'סכום נכסי הקרן'!$C$42</f>
        <v>8.8613749326687152E-4</v>
      </c>
    </row>
    <row r="348" spans="2:18">
      <c r="B348" s="86" t="s">
        <v>3175</v>
      </c>
      <c r="C348" s="88" t="s">
        <v>2779</v>
      </c>
      <c r="D348" s="87">
        <v>7993</v>
      </c>
      <c r="E348" s="87"/>
      <c r="F348" s="87" t="s">
        <v>546</v>
      </c>
      <c r="G348" s="101">
        <v>44119</v>
      </c>
      <c r="H348" s="87"/>
      <c r="I348" s="90">
        <v>3.8200000000003049</v>
      </c>
      <c r="J348" s="88" t="s">
        <v>834</v>
      </c>
      <c r="K348" s="88" t="s">
        <v>131</v>
      </c>
      <c r="L348" s="89">
        <v>2.35E-2</v>
      </c>
      <c r="M348" s="89">
        <v>2.4499999999999304E-2</v>
      </c>
      <c r="N348" s="90">
        <v>182327.46264099999</v>
      </c>
      <c r="O348" s="102">
        <v>100.4</v>
      </c>
      <c r="P348" s="90">
        <v>719.81580892900001</v>
      </c>
      <c r="Q348" s="91">
        <f t="shared" si="5"/>
        <v>8.5849257883288538E-3</v>
      </c>
      <c r="R348" s="91">
        <f>P348/'סכום נכסי הקרן'!$C$42</f>
        <v>8.8613749374575441E-4</v>
      </c>
    </row>
    <row r="349" spans="2:18">
      <c r="B349" s="86" t="s">
        <v>3175</v>
      </c>
      <c r="C349" s="88" t="s">
        <v>2779</v>
      </c>
      <c r="D349" s="87">
        <v>8187</v>
      </c>
      <c r="E349" s="87"/>
      <c r="F349" s="87" t="s">
        <v>546</v>
      </c>
      <c r="G349" s="101">
        <v>44211</v>
      </c>
      <c r="H349" s="87"/>
      <c r="I349" s="90">
        <v>3.8200000000001668</v>
      </c>
      <c r="J349" s="88" t="s">
        <v>834</v>
      </c>
      <c r="K349" s="88" t="s">
        <v>131</v>
      </c>
      <c r="L349" s="89">
        <v>2.35E-2</v>
      </c>
      <c r="M349" s="89">
        <v>2.4500000000002783E-2</v>
      </c>
      <c r="N349" s="90">
        <v>182327.46252999999</v>
      </c>
      <c r="O349" s="102">
        <v>100.4</v>
      </c>
      <c r="P349" s="90">
        <v>719.81580848399994</v>
      </c>
      <c r="Q349" s="91">
        <f t="shared" si="5"/>
        <v>8.5849257830215332E-3</v>
      </c>
      <c r="R349" s="91">
        <f>P349/'סכום נכסי הקרן'!$C$42</f>
        <v>8.8613749319793199E-4</v>
      </c>
    </row>
    <row r="350" spans="2:18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109" t="s">
        <v>216</v>
      </c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109" t="s">
        <v>109</v>
      </c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109" t="s">
        <v>199</v>
      </c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109" t="s">
        <v>207</v>
      </c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256 B259:B349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6 B259:B349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7:B258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7:B258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50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143</v>
      </c>
      <c r="C1" s="46" t="s" vm="1">
        <v>225</v>
      </c>
    </row>
    <row r="2" spans="2:15">
      <c r="B2" s="46" t="s">
        <v>142</v>
      </c>
      <c r="C2" s="46" t="s">
        <v>226</v>
      </c>
    </row>
    <row r="3" spans="2:15">
      <c r="B3" s="46" t="s">
        <v>144</v>
      </c>
      <c r="C3" s="46" t="s">
        <v>227</v>
      </c>
    </row>
    <row r="4" spans="2:15">
      <c r="B4" s="46" t="s">
        <v>145</v>
      </c>
      <c r="C4" s="46">
        <v>2145</v>
      </c>
    </row>
    <row r="6" spans="2:15" ht="26.25" customHeight="1">
      <c r="B6" s="142" t="s">
        <v>173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s="3" customFormat="1" ht="63">
      <c r="B7" s="47" t="s">
        <v>113</v>
      </c>
      <c r="C7" s="48" t="s">
        <v>46</v>
      </c>
      <c r="D7" s="48" t="s">
        <v>114</v>
      </c>
      <c r="E7" s="48" t="s">
        <v>14</v>
      </c>
      <c r="F7" s="48" t="s">
        <v>67</v>
      </c>
      <c r="G7" s="48" t="s">
        <v>17</v>
      </c>
      <c r="H7" s="48" t="s">
        <v>100</v>
      </c>
      <c r="I7" s="48" t="s">
        <v>54</v>
      </c>
      <c r="J7" s="48" t="s">
        <v>18</v>
      </c>
      <c r="K7" s="48" t="s">
        <v>201</v>
      </c>
      <c r="L7" s="48" t="s">
        <v>200</v>
      </c>
      <c r="M7" s="48" t="s">
        <v>108</v>
      </c>
      <c r="N7" s="48" t="s">
        <v>146</v>
      </c>
      <c r="O7" s="50" t="s">
        <v>148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208</v>
      </c>
      <c r="L8" s="31"/>
      <c r="M8" s="31" t="s">
        <v>204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2965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09" t="s">
        <v>216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199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207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143</v>
      </c>
      <c r="C1" s="46" t="s" vm="1">
        <v>225</v>
      </c>
    </row>
    <row r="2" spans="2:10">
      <c r="B2" s="46" t="s">
        <v>142</v>
      </c>
      <c r="C2" s="46" t="s">
        <v>226</v>
      </c>
    </row>
    <row r="3" spans="2:10">
      <c r="B3" s="46" t="s">
        <v>144</v>
      </c>
      <c r="C3" s="46" t="s">
        <v>227</v>
      </c>
    </row>
    <row r="4" spans="2:10">
      <c r="B4" s="46" t="s">
        <v>145</v>
      </c>
      <c r="C4" s="46">
        <v>2145</v>
      </c>
    </row>
    <row r="6" spans="2:10" ht="26.25" customHeight="1">
      <c r="B6" s="142" t="s">
        <v>174</v>
      </c>
      <c r="C6" s="143"/>
      <c r="D6" s="143"/>
      <c r="E6" s="143"/>
      <c r="F6" s="143"/>
      <c r="G6" s="143"/>
      <c r="H6" s="143"/>
      <c r="I6" s="143"/>
      <c r="J6" s="144"/>
    </row>
    <row r="7" spans="2:10" s="3" customFormat="1" ht="63">
      <c r="B7" s="47" t="s">
        <v>113</v>
      </c>
      <c r="C7" s="49" t="s">
        <v>56</v>
      </c>
      <c r="D7" s="49" t="s">
        <v>85</v>
      </c>
      <c r="E7" s="49" t="s">
        <v>57</v>
      </c>
      <c r="F7" s="49" t="s">
        <v>100</v>
      </c>
      <c r="G7" s="49" t="s">
        <v>185</v>
      </c>
      <c r="H7" s="49" t="s">
        <v>146</v>
      </c>
      <c r="I7" s="49" t="s">
        <v>147</v>
      </c>
      <c r="J7" s="64" t="s">
        <v>211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2966</v>
      </c>
      <c r="C10" s="87"/>
      <c r="D10" s="87"/>
      <c r="E10" s="87"/>
      <c r="F10" s="87"/>
      <c r="G10" s="107">
        <v>0</v>
      </c>
      <c r="H10" s="108">
        <v>0</v>
      </c>
      <c r="I10" s="108">
        <v>0</v>
      </c>
      <c r="J10" s="87"/>
    </row>
    <row r="11" spans="2:10" ht="22.5" customHeight="1">
      <c r="B11" s="127"/>
      <c r="C11" s="87"/>
      <c r="D11" s="87"/>
      <c r="E11" s="87"/>
      <c r="F11" s="87"/>
      <c r="G11" s="87"/>
      <c r="H11" s="87"/>
      <c r="I11" s="87"/>
      <c r="J11" s="87"/>
    </row>
    <row r="12" spans="2:10">
      <c r="B12" s="127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2"/>
      <c r="G110" s="112"/>
      <c r="H110" s="112"/>
      <c r="I110" s="112"/>
      <c r="J110" s="94"/>
    </row>
    <row r="111" spans="2:10">
      <c r="B111" s="93"/>
      <c r="C111" s="93"/>
      <c r="D111" s="94"/>
      <c r="E111" s="94"/>
      <c r="F111" s="112"/>
      <c r="G111" s="112"/>
      <c r="H111" s="112"/>
      <c r="I111" s="112"/>
      <c r="J111" s="94"/>
    </row>
    <row r="112" spans="2:10">
      <c r="B112" s="93"/>
      <c r="C112" s="93"/>
      <c r="D112" s="94"/>
      <c r="E112" s="94"/>
      <c r="F112" s="112"/>
      <c r="G112" s="112"/>
      <c r="H112" s="112"/>
      <c r="I112" s="112"/>
      <c r="J112" s="94"/>
    </row>
    <row r="113" spans="2:10">
      <c r="B113" s="93"/>
      <c r="C113" s="93"/>
      <c r="D113" s="94"/>
      <c r="E113" s="94"/>
      <c r="F113" s="112"/>
      <c r="G113" s="112"/>
      <c r="H113" s="112"/>
      <c r="I113" s="112"/>
      <c r="J113" s="94"/>
    </row>
    <row r="114" spans="2:10">
      <c r="B114" s="93"/>
      <c r="C114" s="93"/>
      <c r="D114" s="94"/>
      <c r="E114" s="94"/>
      <c r="F114" s="112"/>
      <c r="G114" s="112"/>
      <c r="H114" s="112"/>
      <c r="I114" s="112"/>
      <c r="J114" s="94"/>
    </row>
    <row r="115" spans="2:10">
      <c r="B115" s="93"/>
      <c r="C115" s="93"/>
      <c r="D115" s="94"/>
      <c r="E115" s="94"/>
      <c r="F115" s="112"/>
      <c r="G115" s="112"/>
      <c r="H115" s="112"/>
      <c r="I115" s="112"/>
      <c r="J115" s="94"/>
    </row>
    <row r="116" spans="2:10">
      <c r="B116" s="93"/>
      <c r="C116" s="93"/>
      <c r="D116" s="94"/>
      <c r="E116" s="94"/>
      <c r="F116" s="112"/>
      <c r="G116" s="112"/>
      <c r="H116" s="112"/>
      <c r="I116" s="112"/>
      <c r="J116" s="94"/>
    </row>
    <row r="117" spans="2:10">
      <c r="B117" s="93"/>
      <c r="C117" s="93"/>
      <c r="D117" s="94"/>
      <c r="E117" s="94"/>
      <c r="F117" s="112"/>
      <c r="G117" s="112"/>
      <c r="H117" s="112"/>
      <c r="I117" s="112"/>
      <c r="J117" s="94"/>
    </row>
    <row r="118" spans="2:10">
      <c r="B118" s="93"/>
      <c r="C118" s="93"/>
      <c r="D118" s="94"/>
      <c r="E118" s="94"/>
      <c r="F118" s="112"/>
      <c r="G118" s="112"/>
      <c r="H118" s="112"/>
      <c r="I118" s="112"/>
      <c r="J118" s="94"/>
    </row>
    <row r="119" spans="2:10">
      <c r="B119" s="93"/>
      <c r="C119" s="93"/>
      <c r="D119" s="94"/>
      <c r="E119" s="94"/>
      <c r="F119" s="112"/>
      <c r="G119" s="112"/>
      <c r="H119" s="112"/>
      <c r="I119" s="112"/>
      <c r="J119" s="94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143</v>
      </c>
      <c r="C1" s="46" t="s" vm="1">
        <v>225</v>
      </c>
    </row>
    <row r="2" spans="2:11">
      <c r="B2" s="46" t="s">
        <v>142</v>
      </c>
      <c r="C2" s="46" t="s">
        <v>226</v>
      </c>
    </row>
    <row r="3" spans="2:11">
      <c r="B3" s="46" t="s">
        <v>144</v>
      </c>
      <c r="C3" s="46" t="s">
        <v>227</v>
      </c>
    </row>
    <row r="4" spans="2:11">
      <c r="B4" s="46" t="s">
        <v>145</v>
      </c>
      <c r="C4" s="46">
        <v>2145</v>
      </c>
    </row>
    <row r="6" spans="2:11" ht="26.25" customHeight="1">
      <c r="B6" s="142" t="s">
        <v>175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1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64" t="s">
        <v>147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2967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7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7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6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4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143</v>
      </c>
      <c r="C1" s="46" t="s" vm="1">
        <v>225</v>
      </c>
    </row>
    <row r="2" spans="2:15">
      <c r="B2" s="46" t="s">
        <v>142</v>
      </c>
      <c r="C2" s="46" t="s">
        <v>226</v>
      </c>
    </row>
    <row r="3" spans="2:15">
      <c r="B3" s="46" t="s">
        <v>144</v>
      </c>
      <c r="C3" s="46" t="s">
        <v>227</v>
      </c>
    </row>
    <row r="4" spans="2:15">
      <c r="B4" s="46" t="s">
        <v>145</v>
      </c>
      <c r="C4" s="46">
        <v>2145</v>
      </c>
    </row>
    <row r="6" spans="2:15" ht="26.25" customHeight="1">
      <c r="B6" s="142" t="s">
        <v>176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5" s="3" customFormat="1" ht="63">
      <c r="B7" s="47" t="s">
        <v>113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51" t="s">
        <v>147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2968</v>
      </c>
      <c r="C10" s="87"/>
      <c r="D10" s="87"/>
      <c r="E10" s="87"/>
      <c r="F10" s="87"/>
      <c r="G10" s="87"/>
      <c r="H10" s="87"/>
      <c r="I10" s="107">
        <f>SUM(I12:I13)</f>
        <v>-87.408090129000001</v>
      </c>
      <c r="J10" s="108">
        <f>IFERROR(I10/$I$10,0)</f>
        <v>1</v>
      </c>
      <c r="K10" s="108">
        <f>I10/'סכום נכסי הקרן'!$C$42</f>
        <v>-1.0760473020905131E-4</v>
      </c>
      <c r="O10" s="1"/>
    </row>
    <row r="11" spans="2:15">
      <c r="B11" s="129" t="s">
        <v>195</v>
      </c>
      <c r="C11" s="87"/>
      <c r="D11" s="87"/>
      <c r="E11" s="87"/>
      <c r="F11" s="87"/>
      <c r="G11" s="87"/>
      <c r="H11" s="87"/>
      <c r="I11" s="90">
        <f>SUM(I12:I13)</f>
        <v>-87.408090129000001</v>
      </c>
      <c r="J11" s="108">
        <f>IFERROR(I11/$I$10,0)</f>
        <v>1</v>
      </c>
      <c r="K11" s="108">
        <f>I11/'סכום נכסי הקרן'!$C$42</f>
        <v>-1.0760473020905131E-4</v>
      </c>
    </row>
    <row r="12" spans="2:15">
      <c r="B12" s="130" t="s">
        <v>543</v>
      </c>
      <c r="C12" s="130" t="s">
        <v>544</v>
      </c>
      <c r="D12" s="130" t="s">
        <v>546</v>
      </c>
      <c r="E12" s="130"/>
      <c r="F12" s="131">
        <v>0</v>
      </c>
      <c r="G12" s="130" t="s">
        <v>130</v>
      </c>
      <c r="H12" s="131">
        <v>0</v>
      </c>
      <c r="I12" s="90">
        <v>-63.900469528999999</v>
      </c>
      <c r="J12" s="108">
        <f>IFERROR(I12/$I$10,0)</f>
        <v>0.73105898361002275</v>
      </c>
      <c r="K12" s="108">
        <f>I12/'סכום נכסי הקרן'!$C$42</f>
        <v>-7.866540469825976E-5</v>
      </c>
    </row>
    <row r="13" spans="2:15">
      <c r="B13" s="130" t="s">
        <v>1322</v>
      </c>
      <c r="C13" s="87" t="s">
        <v>1323</v>
      </c>
      <c r="D13" s="130" t="s">
        <v>546</v>
      </c>
      <c r="E13" s="130"/>
      <c r="F13" s="131">
        <v>0</v>
      </c>
      <c r="G13" s="130" t="s">
        <v>130</v>
      </c>
      <c r="H13" s="131">
        <v>0</v>
      </c>
      <c r="I13" s="90">
        <v>-23.507620600000003</v>
      </c>
      <c r="J13" s="108">
        <f>IFERROR(I13/$I$10,0)</f>
        <v>0.26894101638997731</v>
      </c>
      <c r="K13" s="108">
        <f>I13/'סכום נכסי הקרן'!$C$42</f>
        <v>-2.8939325510791554E-5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93"/>
      <c r="C103" s="94"/>
      <c r="D103" s="112"/>
      <c r="E103" s="112"/>
      <c r="F103" s="112"/>
      <c r="G103" s="112"/>
      <c r="H103" s="112"/>
      <c r="I103" s="94"/>
      <c r="J103" s="94"/>
      <c r="K103" s="94"/>
    </row>
    <row r="104" spans="2:11">
      <c r="B104" s="93"/>
      <c r="C104" s="94"/>
      <c r="D104" s="112"/>
      <c r="E104" s="112"/>
      <c r="F104" s="112"/>
      <c r="G104" s="112"/>
      <c r="H104" s="112"/>
      <c r="I104" s="94"/>
      <c r="J104" s="94"/>
      <c r="K104" s="94"/>
    </row>
    <row r="105" spans="2:11">
      <c r="B105" s="93"/>
      <c r="C105" s="94"/>
      <c r="D105" s="112"/>
      <c r="E105" s="112"/>
      <c r="F105" s="112"/>
      <c r="G105" s="112"/>
      <c r="H105" s="112"/>
      <c r="I105" s="94"/>
      <c r="J105" s="94"/>
      <c r="K105" s="94"/>
    </row>
    <row r="106" spans="2:11">
      <c r="B106" s="93"/>
      <c r="C106" s="94"/>
      <c r="D106" s="112"/>
      <c r="E106" s="112"/>
      <c r="F106" s="112"/>
      <c r="G106" s="112"/>
      <c r="H106" s="112"/>
      <c r="I106" s="94"/>
      <c r="J106" s="94"/>
      <c r="K106" s="94"/>
    </row>
    <row r="107" spans="2:11">
      <c r="B107" s="93"/>
      <c r="C107" s="94"/>
      <c r="D107" s="112"/>
      <c r="E107" s="112"/>
      <c r="F107" s="112"/>
      <c r="G107" s="112"/>
      <c r="H107" s="112"/>
      <c r="I107" s="94"/>
      <c r="J107" s="94"/>
      <c r="K107" s="94"/>
    </row>
    <row r="108" spans="2:11">
      <c r="B108" s="93"/>
      <c r="C108" s="94"/>
      <c r="D108" s="112"/>
      <c r="E108" s="112"/>
      <c r="F108" s="112"/>
      <c r="G108" s="112"/>
      <c r="H108" s="112"/>
      <c r="I108" s="94"/>
      <c r="J108" s="94"/>
      <c r="K108" s="94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E601" s="20"/>
      <c r="G601" s="20"/>
    </row>
    <row r="602" spans="4:8">
      <c r="E602" s="20"/>
      <c r="G602" s="20"/>
    </row>
    <row r="603" spans="4:8">
      <c r="E603" s="20"/>
      <c r="G603" s="20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</sheetData>
  <sheetProtection sheet="1" objects="1" scenarios="1"/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:B10 C5:C10 A1:A1048576 B11:XFD11 B14:XFD1048576 I12:XFD13 D1:XFD10" xr:uid="{00000000-0002-0000-1900-000000000000}"/>
    <dataValidation type="list" allowBlank="1" showInputMessage="1" showErrorMessage="1" sqref="G12:G13" xr:uid="{8DACC5D8-1888-41E9-8D65-380971BBB2D8}">
      <formula1>#REF!</formula1>
    </dataValidation>
    <dataValidation type="list" allowBlank="1" showInputMessage="1" showErrorMessage="1" sqref="E12:E13" xr:uid="{12A294A9-D120-4DB8-9B62-78CFB69BC8C8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33.140625" style="1" customWidth="1"/>
    <col min="4" max="4" width="11.85546875" style="1" customWidth="1"/>
    <col min="5" max="16384" width="9.140625" style="1"/>
  </cols>
  <sheetData>
    <row r="1" spans="2:6">
      <c r="B1" s="46" t="s">
        <v>143</v>
      </c>
      <c r="C1" s="46" t="s" vm="1">
        <v>225</v>
      </c>
    </row>
    <row r="2" spans="2:6">
      <c r="B2" s="46" t="s">
        <v>142</v>
      </c>
      <c r="C2" s="46" t="s">
        <v>226</v>
      </c>
    </row>
    <row r="3" spans="2:6">
      <c r="B3" s="46" t="s">
        <v>144</v>
      </c>
      <c r="C3" s="46" t="s">
        <v>227</v>
      </c>
    </row>
    <row r="4" spans="2:6">
      <c r="B4" s="46" t="s">
        <v>145</v>
      </c>
      <c r="C4" s="46">
        <v>2145</v>
      </c>
    </row>
    <row r="6" spans="2:6" ht="26.25" customHeight="1">
      <c r="B6" s="142" t="s">
        <v>177</v>
      </c>
      <c r="C6" s="143"/>
      <c r="D6" s="144"/>
    </row>
    <row r="7" spans="2:6" s="3" customFormat="1" ht="31.5">
      <c r="B7" s="47" t="s">
        <v>113</v>
      </c>
      <c r="C7" s="52" t="s">
        <v>105</v>
      </c>
      <c r="D7" s="53" t="s">
        <v>104</v>
      </c>
    </row>
    <row r="8" spans="2:6" s="3" customFormat="1">
      <c r="B8" s="14"/>
      <c r="C8" s="31" t="s">
        <v>204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2" t="s">
        <v>2969</v>
      </c>
      <c r="C10" s="133">
        <v>78631.138218307911</v>
      </c>
      <c r="D10" s="132"/>
    </row>
    <row r="11" spans="2:6">
      <c r="B11" s="134" t="s">
        <v>27</v>
      </c>
      <c r="C11" s="133">
        <v>15442.092262968523</v>
      </c>
      <c r="D11" s="135"/>
    </row>
    <row r="12" spans="2:6">
      <c r="B12" s="136" t="s">
        <v>2978</v>
      </c>
      <c r="C12" s="137">
        <v>399.74145644250001</v>
      </c>
      <c r="D12" s="138">
        <v>46772</v>
      </c>
      <c r="E12" s="3"/>
      <c r="F12" s="3"/>
    </row>
    <row r="13" spans="2:6">
      <c r="B13" s="136" t="s">
        <v>3176</v>
      </c>
      <c r="C13" s="137">
        <v>1115.7645488466637</v>
      </c>
      <c r="D13" s="138">
        <v>46698</v>
      </c>
      <c r="E13" s="3"/>
      <c r="F13" s="3"/>
    </row>
    <row r="14" spans="2:6">
      <c r="B14" s="136" t="s">
        <v>1817</v>
      </c>
      <c r="C14" s="137">
        <v>211.00875299374246</v>
      </c>
      <c r="D14" s="138">
        <v>48274</v>
      </c>
    </row>
    <row r="15" spans="2:6">
      <c r="B15" s="136" t="s">
        <v>1819</v>
      </c>
      <c r="C15" s="137">
        <v>123.18348236949747</v>
      </c>
      <c r="D15" s="138">
        <v>48274</v>
      </c>
      <c r="E15" s="3"/>
      <c r="F15" s="3"/>
    </row>
    <row r="16" spans="2:6">
      <c r="B16" s="136" t="s">
        <v>1828</v>
      </c>
      <c r="C16" s="137">
        <v>608.67107010000007</v>
      </c>
      <c r="D16" s="138">
        <v>47969</v>
      </c>
      <c r="E16" s="3"/>
      <c r="F16" s="3"/>
    </row>
    <row r="17" spans="2:4">
      <c r="B17" s="136" t="s">
        <v>2979</v>
      </c>
      <c r="C17" s="137">
        <v>64.972214250000007</v>
      </c>
      <c r="D17" s="138">
        <v>47209</v>
      </c>
    </row>
    <row r="18" spans="2:4">
      <c r="B18" s="136" t="s">
        <v>2980</v>
      </c>
      <c r="C18" s="137">
        <v>522.86740350927914</v>
      </c>
      <c r="D18" s="138">
        <v>48297</v>
      </c>
    </row>
    <row r="19" spans="2:4">
      <c r="B19" s="136" t="s">
        <v>2974</v>
      </c>
      <c r="C19" s="137">
        <v>4.3203588000000002</v>
      </c>
      <c r="D19" s="138">
        <v>47907</v>
      </c>
    </row>
    <row r="20" spans="2:4">
      <c r="B20" s="136" t="s">
        <v>2981</v>
      </c>
      <c r="C20" s="137">
        <v>206.20683000000002</v>
      </c>
      <c r="D20" s="138">
        <v>47848</v>
      </c>
    </row>
    <row r="21" spans="2:4">
      <c r="B21" s="136" t="s">
        <v>2973</v>
      </c>
      <c r="C21" s="137">
        <v>3.8729663999999997</v>
      </c>
      <c r="D21" s="138">
        <v>47848</v>
      </c>
    </row>
    <row r="22" spans="2:4">
      <c r="B22" s="136" t="s">
        <v>3177</v>
      </c>
      <c r="C22" s="137">
        <v>693.71862999999996</v>
      </c>
      <c r="D22" s="138">
        <v>46022</v>
      </c>
    </row>
    <row r="23" spans="2:4">
      <c r="B23" s="136" t="s">
        <v>2982</v>
      </c>
      <c r="C23" s="137">
        <v>217.64614142250002</v>
      </c>
      <c r="D23" s="138">
        <v>47209</v>
      </c>
    </row>
    <row r="24" spans="2:4">
      <c r="B24" s="136" t="s">
        <v>2983</v>
      </c>
      <c r="C24" s="137">
        <v>90.292159449999986</v>
      </c>
      <c r="D24" s="138">
        <v>47467</v>
      </c>
    </row>
    <row r="25" spans="2:4">
      <c r="B25" s="136" t="s">
        <v>2984</v>
      </c>
      <c r="C25" s="137">
        <v>592.15875000000005</v>
      </c>
      <c r="D25" s="138">
        <v>48700</v>
      </c>
    </row>
    <row r="26" spans="2:4">
      <c r="B26" s="136" t="s">
        <v>2985</v>
      </c>
      <c r="C26" s="137">
        <v>101.22025305</v>
      </c>
      <c r="D26" s="138">
        <v>46132</v>
      </c>
    </row>
    <row r="27" spans="2:4">
      <c r="B27" s="136" t="s">
        <v>2986</v>
      </c>
      <c r="C27" s="137">
        <v>270.17715500000003</v>
      </c>
      <c r="D27" s="138">
        <v>46539</v>
      </c>
    </row>
    <row r="28" spans="2:4">
      <c r="B28" s="136" t="s">
        <v>1834</v>
      </c>
      <c r="C28" s="137">
        <v>436.67170985811634</v>
      </c>
      <c r="D28" s="138">
        <v>48233</v>
      </c>
    </row>
    <row r="29" spans="2:4">
      <c r="B29" s="136" t="s">
        <v>2987</v>
      </c>
      <c r="C29" s="137">
        <v>135.24953475428032</v>
      </c>
      <c r="D29" s="138">
        <v>48212</v>
      </c>
    </row>
    <row r="30" spans="2:4">
      <c r="B30" s="136" t="s">
        <v>2988</v>
      </c>
      <c r="C30" s="137">
        <v>3.8948371500000007</v>
      </c>
      <c r="D30" s="138">
        <v>47566</v>
      </c>
    </row>
    <row r="31" spans="2:4">
      <c r="B31" s="136" t="s">
        <v>2989</v>
      </c>
      <c r="C31" s="137">
        <v>107.60963471743106</v>
      </c>
      <c r="D31" s="138">
        <v>48212</v>
      </c>
    </row>
    <row r="32" spans="2:4">
      <c r="B32" s="136" t="s">
        <v>2990</v>
      </c>
      <c r="C32" s="137">
        <v>2.7120814500000003</v>
      </c>
      <c r="D32" s="138">
        <v>48297</v>
      </c>
    </row>
    <row r="33" spans="2:4">
      <c r="B33" s="136" t="s">
        <v>2991</v>
      </c>
      <c r="C33" s="137">
        <v>258.21677128500005</v>
      </c>
      <c r="D33" s="138">
        <v>46631</v>
      </c>
    </row>
    <row r="34" spans="2:4">
      <c r="B34" s="136" t="s">
        <v>2992</v>
      </c>
      <c r="C34" s="137">
        <v>88.701723142500001</v>
      </c>
      <c r="D34" s="138">
        <v>48214</v>
      </c>
    </row>
    <row r="35" spans="2:4">
      <c r="B35" s="136" t="s">
        <v>2993</v>
      </c>
      <c r="C35" s="137">
        <v>143.11145145000003</v>
      </c>
      <c r="D35" s="138">
        <v>48214</v>
      </c>
    </row>
    <row r="36" spans="2:4">
      <c r="B36" s="136" t="s">
        <v>2994</v>
      </c>
      <c r="C36" s="137">
        <v>821.03243000000009</v>
      </c>
      <c r="D36" s="138">
        <v>46661</v>
      </c>
    </row>
    <row r="37" spans="2:4">
      <c r="B37" s="136" t="s">
        <v>1836</v>
      </c>
      <c r="C37" s="137">
        <v>834.67637659999991</v>
      </c>
      <c r="D37" s="138">
        <v>46661</v>
      </c>
    </row>
    <row r="38" spans="2:4">
      <c r="B38" s="136" t="s">
        <v>3178</v>
      </c>
      <c r="C38" s="137">
        <v>89.653637246948577</v>
      </c>
      <c r="D38" s="138">
        <v>45094</v>
      </c>
    </row>
    <row r="39" spans="2:4">
      <c r="B39" s="136" t="s">
        <v>3179</v>
      </c>
      <c r="C39" s="137">
        <v>2722.9643318811372</v>
      </c>
      <c r="D39" s="138">
        <v>46871</v>
      </c>
    </row>
    <row r="40" spans="2:4">
      <c r="B40" s="136" t="s">
        <v>3180</v>
      </c>
      <c r="C40" s="137">
        <v>84.434138960988065</v>
      </c>
      <c r="D40" s="138">
        <v>48482</v>
      </c>
    </row>
    <row r="41" spans="2:4">
      <c r="B41" s="136" t="s">
        <v>3181</v>
      </c>
      <c r="C41" s="137">
        <v>308.90781262557931</v>
      </c>
      <c r="D41" s="138">
        <v>51774</v>
      </c>
    </row>
    <row r="42" spans="2:4">
      <c r="B42" s="136" t="s">
        <v>3182</v>
      </c>
      <c r="C42" s="137">
        <v>482.72088765409012</v>
      </c>
      <c r="D42" s="138">
        <v>46253</v>
      </c>
    </row>
    <row r="43" spans="2:4">
      <c r="B43" s="136" t="s">
        <v>3183</v>
      </c>
      <c r="C43" s="137">
        <v>1007.8370147480578</v>
      </c>
      <c r="D43" s="138">
        <v>46022</v>
      </c>
    </row>
    <row r="44" spans="2:4">
      <c r="B44" s="136" t="s">
        <v>3184</v>
      </c>
      <c r="C44" s="137">
        <v>31.450084376292001</v>
      </c>
      <c r="D44" s="138">
        <v>48844</v>
      </c>
    </row>
    <row r="45" spans="2:4">
      <c r="B45" s="136" t="s">
        <v>3185</v>
      </c>
      <c r="C45" s="137">
        <v>59.983752177793477</v>
      </c>
      <c r="D45" s="138">
        <v>45340</v>
      </c>
    </row>
    <row r="46" spans="2:4">
      <c r="B46" s="136" t="s">
        <v>3186</v>
      </c>
      <c r="C46" s="137">
        <v>1829.0228027535795</v>
      </c>
      <c r="D46" s="138">
        <v>45935</v>
      </c>
    </row>
    <row r="47" spans="2:4">
      <c r="B47" s="136" t="s">
        <v>3187</v>
      </c>
      <c r="C47" s="137">
        <v>125.37647750254422</v>
      </c>
      <c r="D47" s="138">
        <v>52047</v>
      </c>
    </row>
    <row r="48" spans="2:4">
      <c r="B48" s="136" t="s">
        <v>3188</v>
      </c>
      <c r="C48" s="137">
        <v>642.04259999999999</v>
      </c>
      <c r="D48" s="138">
        <v>45363</v>
      </c>
    </row>
    <row r="49" spans="2:4">
      <c r="B49" s="134" t="s">
        <v>42</v>
      </c>
      <c r="C49" s="133">
        <v>63189.045955339388</v>
      </c>
      <c r="D49" s="135"/>
    </row>
    <row r="50" spans="2:4">
      <c r="B50" s="136" t="s">
        <v>2995</v>
      </c>
      <c r="C50" s="137">
        <v>693.54620909999994</v>
      </c>
      <c r="D50" s="138">
        <v>47201</v>
      </c>
    </row>
    <row r="51" spans="2:4">
      <c r="B51" s="136" t="s">
        <v>2996</v>
      </c>
      <c r="C51" s="137">
        <v>52.015628013139995</v>
      </c>
      <c r="D51" s="138">
        <v>47270</v>
      </c>
    </row>
    <row r="52" spans="2:4">
      <c r="B52" s="136" t="s">
        <v>2997</v>
      </c>
      <c r="C52" s="137">
        <v>777.7606122279999</v>
      </c>
      <c r="D52" s="138">
        <v>48366</v>
      </c>
    </row>
    <row r="53" spans="2:4">
      <c r="B53" s="136" t="s">
        <v>1883</v>
      </c>
      <c r="C53" s="137">
        <v>111.60561637057988</v>
      </c>
      <c r="D53" s="138">
        <v>47467</v>
      </c>
    </row>
    <row r="54" spans="2:4">
      <c r="B54" s="136" t="s">
        <v>1884</v>
      </c>
      <c r="C54" s="137">
        <v>179.17405295523457</v>
      </c>
      <c r="D54" s="138">
        <v>47848</v>
      </c>
    </row>
    <row r="55" spans="2:4">
      <c r="B55" s="136" t="s">
        <v>2998</v>
      </c>
      <c r="C55" s="137">
        <v>306.86073582149999</v>
      </c>
      <c r="D55" s="138">
        <v>46601</v>
      </c>
    </row>
    <row r="56" spans="2:4">
      <c r="B56" s="136" t="s">
        <v>1886</v>
      </c>
      <c r="C56" s="137">
        <v>123.688022469</v>
      </c>
      <c r="D56" s="138">
        <v>46371</v>
      </c>
    </row>
    <row r="57" spans="2:4">
      <c r="B57" s="136" t="s">
        <v>2999</v>
      </c>
      <c r="C57" s="137">
        <v>424.80967791900002</v>
      </c>
      <c r="D57" s="138">
        <v>47209</v>
      </c>
    </row>
    <row r="58" spans="2:4">
      <c r="B58" s="136" t="s">
        <v>1889</v>
      </c>
      <c r="C58" s="137">
        <v>48.130939281000003</v>
      </c>
      <c r="D58" s="138">
        <v>47209</v>
      </c>
    </row>
    <row r="59" spans="2:4">
      <c r="B59" s="136" t="s">
        <v>3000</v>
      </c>
      <c r="C59" s="137">
        <v>257.69031751400001</v>
      </c>
      <c r="D59" s="138">
        <v>45778</v>
      </c>
    </row>
    <row r="60" spans="2:4">
      <c r="B60" s="136" t="s">
        <v>3001</v>
      </c>
      <c r="C60" s="137">
        <v>591.00725428003989</v>
      </c>
      <c r="D60" s="138">
        <v>46997</v>
      </c>
    </row>
    <row r="61" spans="2:4">
      <c r="B61" s="136" t="s">
        <v>2977</v>
      </c>
      <c r="C61" s="137">
        <v>1052.7502976083999</v>
      </c>
      <c r="D61" s="138">
        <v>46997</v>
      </c>
    </row>
    <row r="62" spans="2:4">
      <c r="B62" s="136" t="s">
        <v>3002</v>
      </c>
      <c r="C62" s="137">
        <v>474.11053965000008</v>
      </c>
      <c r="D62" s="138">
        <v>45343</v>
      </c>
    </row>
    <row r="63" spans="2:4">
      <c r="B63" s="136" t="s">
        <v>3003</v>
      </c>
      <c r="C63" s="137">
        <v>666.13030215000003</v>
      </c>
      <c r="D63" s="138">
        <v>47082</v>
      </c>
    </row>
    <row r="64" spans="2:4">
      <c r="B64" s="136" t="s">
        <v>3004</v>
      </c>
      <c r="C64" s="137">
        <v>1163.6572935000002</v>
      </c>
      <c r="D64" s="138">
        <v>47398</v>
      </c>
    </row>
    <row r="65" spans="2:4">
      <c r="B65" s="136" t="s">
        <v>1893</v>
      </c>
      <c r="C65" s="137">
        <v>666.11291051000001</v>
      </c>
      <c r="D65" s="138">
        <v>48054</v>
      </c>
    </row>
    <row r="66" spans="2:4">
      <c r="B66" s="136" t="s">
        <v>1894</v>
      </c>
      <c r="C66" s="137">
        <v>203.49530539998</v>
      </c>
      <c r="D66" s="138">
        <v>47119</v>
      </c>
    </row>
    <row r="67" spans="2:4">
      <c r="B67" s="136" t="s">
        <v>1897</v>
      </c>
      <c r="C67" s="137">
        <v>533.56747239157983</v>
      </c>
      <c r="D67" s="138">
        <v>48757</v>
      </c>
    </row>
    <row r="68" spans="2:4">
      <c r="B68" s="136" t="s">
        <v>3005</v>
      </c>
      <c r="C68" s="137">
        <v>161.42404840950002</v>
      </c>
      <c r="D68" s="138">
        <v>46326</v>
      </c>
    </row>
    <row r="69" spans="2:4">
      <c r="B69" s="136" t="s">
        <v>3006</v>
      </c>
      <c r="C69" s="137">
        <v>1273.2867552120001</v>
      </c>
      <c r="D69" s="138">
        <v>47301</v>
      </c>
    </row>
    <row r="70" spans="2:4">
      <c r="B70" s="136" t="s">
        <v>3007</v>
      </c>
      <c r="C70" s="137">
        <v>546.90655379999998</v>
      </c>
      <c r="D70" s="138">
        <v>47301</v>
      </c>
    </row>
    <row r="71" spans="2:4">
      <c r="B71" s="136" t="s">
        <v>3008</v>
      </c>
      <c r="C71" s="137">
        <v>42.078600000000009</v>
      </c>
      <c r="D71" s="138">
        <v>47119</v>
      </c>
    </row>
    <row r="72" spans="2:4">
      <c r="B72" s="136" t="s">
        <v>3009</v>
      </c>
      <c r="C72" s="137">
        <v>1.570234498411919</v>
      </c>
      <c r="D72" s="138">
        <v>48122</v>
      </c>
    </row>
    <row r="73" spans="2:4">
      <c r="B73" s="136" t="s">
        <v>3010</v>
      </c>
      <c r="C73" s="137">
        <v>435.72290155668196</v>
      </c>
      <c r="D73" s="138">
        <v>48395</v>
      </c>
    </row>
    <row r="74" spans="2:4">
      <c r="B74" s="136" t="s">
        <v>3011</v>
      </c>
      <c r="C74" s="137">
        <v>158.85875258850001</v>
      </c>
      <c r="D74" s="138">
        <v>47119</v>
      </c>
    </row>
    <row r="75" spans="2:4">
      <c r="B75" s="136" t="s">
        <v>3012</v>
      </c>
      <c r="C75" s="137">
        <v>185.2942608736</v>
      </c>
      <c r="D75" s="138">
        <v>45087</v>
      </c>
    </row>
    <row r="76" spans="2:4">
      <c r="B76" s="136" t="s">
        <v>1904</v>
      </c>
      <c r="C76" s="137">
        <v>983.72901915000023</v>
      </c>
      <c r="D76" s="138">
        <v>48365</v>
      </c>
    </row>
    <row r="77" spans="2:4">
      <c r="B77" s="136" t="s">
        <v>1905</v>
      </c>
      <c r="C77" s="137">
        <v>293.68555562399996</v>
      </c>
      <c r="D77" s="138">
        <v>47119</v>
      </c>
    </row>
    <row r="78" spans="2:4">
      <c r="B78" s="136" t="s">
        <v>3013</v>
      </c>
      <c r="C78" s="137">
        <v>25.502733270000004</v>
      </c>
      <c r="D78" s="138">
        <v>47119</v>
      </c>
    </row>
    <row r="79" spans="2:4">
      <c r="B79" s="136" t="s">
        <v>3014</v>
      </c>
      <c r="C79" s="137">
        <v>378.43559212650001</v>
      </c>
      <c r="D79" s="138">
        <v>46742</v>
      </c>
    </row>
    <row r="80" spans="2:4">
      <c r="B80" s="136" t="s">
        <v>3015</v>
      </c>
      <c r="C80" s="137">
        <v>38.098485000000004</v>
      </c>
      <c r="D80" s="138">
        <v>46742</v>
      </c>
    </row>
    <row r="81" spans="2:4">
      <c r="B81" s="136" t="s">
        <v>3016</v>
      </c>
      <c r="C81" s="137">
        <v>217.86143570935266</v>
      </c>
      <c r="D81" s="138">
        <v>48395</v>
      </c>
    </row>
    <row r="82" spans="2:4">
      <c r="B82" s="136" t="s">
        <v>3017</v>
      </c>
      <c r="C82" s="137">
        <v>621.96826687121938</v>
      </c>
      <c r="D82" s="138">
        <v>48669</v>
      </c>
    </row>
    <row r="83" spans="2:4">
      <c r="B83" s="136" t="s">
        <v>1915</v>
      </c>
      <c r="C83" s="137">
        <v>434.3765197692195</v>
      </c>
      <c r="D83" s="138">
        <v>46753</v>
      </c>
    </row>
    <row r="84" spans="2:4">
      <c r="B84" s="136" t="s">
        <v>3018</v>
      </c>
      <c r="C84" s="137">
        <v>75.446423700000011</v>
      </c>
      <c r="D84" s="138">
        <v>45047</v>
      </c>
    </row>
    <row r="85" spans="2:4">
      <c r="B85" s="136" t="s">
        <v>3019</v>
      </c>
      <c r="C85" s="137">
        <v>379.33423666200002</v>
      </c>
      <c r="D85" s="138">
        <v>47463</v>
      </c>
    </row>
    <row r="86" spans="2:4">
      <c r="B86" s="136" t="s">
        <v>3020</v>
      </c>
      <c r="C86" s="137">
        <v>1002.5228835520001</v>
      </c>
      <c r="D86" s="138">
        <v>49427</v>
      </c>
    </row>
    <row r="87" spans="2:4">
      <c r="B87" s="136" t="s">
        <v>3021</v>
      </c>
      <c r="C87" s="137">
        <v>1232.3940824506101</v>
      </c>
      <c r="D87" s="138">
        <v>50041</v>
      </c>
    </row>
    <row r="88" spans="2:4">
      <c r="B88" s="136" t="s">
        <v>3022</v>
      </c>
      <c r="C88" s="137">
        <v>1712.1413402859998</v>
      </c>
      <c r="D88" s="138">
        <v>50495</v>
      </c>
    </row>
    <row r="89" spans="2:4">
      <c r="B89" s="136" t="s">
        <v>3023</v>
      </c>
      <c r="C89" s="137">
        <v>293.40019836900007</v>
      </c>
      <c r="D89" s="138">
        <v>46971</v>
      </c>
    </row>
    <row r="90" spans="2:4">
      <c r="B90" s="136" t="s">
        <v>3024</v>
      </c>
      <c r="C90" s="137">
        <v>993.51948750000008</v>
      </c>
      <c r="D90" s="138">
        <v>45557</v>
      </c>
    </row>
    <row r="91" spans="2:4">
      <c r="B91" s="136" t="s">
        <v>1925</v>
      </c>
      <c r="C91" s="137">
        <v>1105.3630076565003</v>
      </c>
      <c r="D91" s="138">
        <v>46149</v>
      </c>
    </row>
    <row r="92" spans="2:4">
      <c r="B92" s="136" t="s">
        <v>3025</v>
      </c>
      <c r="C92" s="137">
        <v>320.42695165350005</v>
      </c>
      <c r="D92" s="138">
        <v>46012</v>
      </c>
    </row>
    <row r="93" spans="2:4">
      <c r="B93" s="136" t="s">
        <v>1926</v>
      </c>
      <c r="C93" s="137">
        <v>742.07267439687996</v>
      </c>
      <c r="D93" s="138">
        <v>47849</v>
      </c>
    </row>
    <row r="94" spans="2:4">
      <c r="B94" s="136" t="s">
        <v>3189</v>
      </c>
      <c r="C94" s="137">
        <v>192.72078160381466</v>
      </c>
      <c r="D94" s="138">
        <v>45515</v>
      </c>
    </row>
    <row r="95" spans="2:4">
      <c r="B95" s="136" t="s">
        <v>1927</v>
      </c>
      <c r="C95" s="137">
        <v>1162.0369528927215</v>
      </c>
      <c r="D95" s="138">
        <v>47665</v>
      </c>
    </row>
    <row r="96" spans="2:4">
      <c r="B96" s="136" t="s">
        <v>3026</v>
      </c>
      <c r="C96" s="137">
        <v>14.120117700000002</v>
      </c>
      <c r="D96" s="138">
        <v>46326</v>
      </c>
    </row>
    <row r="97" spans="2:4">
      <c r="B97" s="136" t="s">
        <v>3027</v>
      </c>
      <c r="C97" s="137">
        <v>1.2655316085000001</v>
      </c>
      <c r="D97" s="138">
        <v>46326</v>
      </c>
    </row>
    <row r="98" spans="2:4">
      <c r="B98" s="136" t="s">
        <v>3028</v>
      </c>
      <c r="C98" s="137">
        <v>8.3805930449999995</v>
      </c>
      <c r="D98" s="138">
        <v>46326</v>
      </c>
    </row>
    <row r="99" spans="2:4">
      <c r="B99" s="136" t="s">
        <v>3029</v>
      </c>
      <c r="C99" s="137">
        <v>8.4675869355</v>
      </c>
      <c r="D99" s="138">
        <v>46326</v>
      </c>
    </row>
    <row r="100" spans="2:4">
      <c r="B100" s="136" t="s">
        <v>3030</v>
      </c>
      <c r="C100" s="137">
        <v>18.378228007500002</v>
      </c>
      <c r="D100" s="138">
        <v>46326</v>
      </c>
    </row>
    <row r="101" spans="2:4">
      <c r="B101" s="136" t="s">
        <v>3031</v>
      </c>
      <c r="C101" s="137">
        <v>8.0882725770000015</v>
      </c>
      <c r="D101" s="138">
        <v>46326</v>
      </c>
    </row>
    <row r="102" spans="2:4">
      <c r="B102" s="136" t="s">
        <v>3032</v>
      </c>
      <c r="C102" s="137">
        <v>1240.5394806045001</v>
      </c>
      <c r="D102" s="138">
        <v>46752</v>
      </c>
    </row>
    <row r="103" spans="2:4">
      <c r="B103" s="136" t="s">
        <v>3190</v>
      </c>
      <c r="C103" s="137">
        <v>205.28540999999998</v>
      </c>
      <c r="D103" s="138">
        <v>45615</v>
      </c>
    </row>
    <row r="104" spans="2:4">
      <c r="B104" s="136" t="s">
        <v>1938</v>
      </c>
      <c r="C104" s="137">
        <v>336.50513085</v>
      </c>
      <c r="D104" s="138">
        <v>47756</v>
      </c>
    </row>
    <row r="105" spans="2:4">
      <c r="B105" s="136" t="s">
        <v>3033</v>
      </c>
      <c r="C105" s="137">
        <v>686.20472433781424</v>
      </c>
      <c r="D105" s="138">
        <v>48332</v>
      </c>
    </row>
    <row r="106" spans="2:4">
      <c r="B106" s="136" t="s">
        <v>3034</v>
      </c>
      <c r="C106" s="137">
        <v>1672.7960263500001</v>
      </c>
      <c r="D106" s="138">
        <v>47715</v>
      </c>
    </row>
    <row r="107" spans="2:4">
      <c r="B107" s="136" t="s">
        <v>3035</v>
      </c>
      <c r="C107" s="137">
        <v>987.85055295000018</v>
      </c>
      <c r="D107" s="138">
        <v>47715</v>
      </c>
    </row>
    <row r="108" spans="2:4">
      <c r="B108" s="136" t="s">
        <v>3036</v>
      </c>
      <c r="C108" s="137">
        <v>143.9355799905</v>
      </c>
      <c r="D108" s="138">
        <v>47715</v>
      </c>
    </row>
    <row r="109" spans="2:4">
      <c r="B109" s="136" t="s">
        <v>3037</v>
      </c>
      <c r="C109" s="137">
        <v>48.626922147999998</v>
      </c>
      <c r="D109" s="138">
        <v>47715</v>
      </c>
    </row>
    <row r="110" spans="2:4">
      <c r="B110" s="136" t="s">
        <v>1942</v>
      </c>
      <c r="C110" s="137">
        <v>73.522270177999999</v>
      </c>
      <c r="D110" s="138">
        <v>48466</v>
      </c>
    </row>
    <row r="111" spans="2:4">
      <c r="B111" s="136" t="s">
        <v>1943</v>
      </c>
      <c r="C111" s="137">
        <v>54.198212850000004</v>
      </c>
      <c r="D111" s="138">
        <v>48466</v>
      </c>
    </row>
    <row r="112" spans="2:4">
      <c r="B112" s="136" t="s">
        <v>3038</v>
      </c>
      <c r="C112" s="137">
        <v>346.01259682214771</v>
      </c>
      <c r="D112" s="138">
        <v>50495</v>
      </c>
    </row>
    <row r="113" spans="2:4">
      <c r="B113" s="136" t="s">
        <v>3039</v>
      </c>
      <c r="C113" s="137">
        <v>661.63852005000001</v>
      </c>
      <c r="D113" s="138">
        <v>48446</v>
      </c>
    </row>
    <row r="114" spans="2:4">
      <c r="B114" s="136" t="s">
        <v>3040</v>
      </c>
      <c r="C114" s="137">
        <v>6.1450300499999999</v>
      </c>
      <c r="D114" s="138">
        <v>48446</v>
      </c>
    </row>
    <row r="115" spans="2:4">
      <c r="B115" s="136" t="s">
        <v>3041</v>
      </c>
      <c r="C115" s="137">
        <v>3.4649775000000003</v>
      </c>
      <c r="D115" s="138">
        <v>47741</v>
      </c>
    </row>
    <row r="116" spans="2:4">
      <c r="B116" s="136" t="s">
        <v>1944</v>
      </c>
      <c r="C116" s="137">
        <v>29.10543227858</v>
      </c>
      <c r="D116" s="138">
        <v>48319</v>
      </c>
    </row>
    <row r="117" spans="2:4">
      <c r="B117" s="136" t="s">
        <v>3042</v>
      </c>
      <c r="C117" s="137">
        <v>388.61806709999996</v>
      </c>
      <c r="D117" s="138">
        <v>50495</v>
      </c>
    </row>
    <row r="118" spans="2:4">
      <c r="B118" s="136" t="s">
        <v>3043</v>
      </c>
      <c r="C118" s="137">
        <v>641.10900554249997</v>
      </c>
      <c r="D118" s="138">
        <v>47392</v>
      </c>
    </row>
    <row r="119" spans="2:4">
      <c r="B119" s="136" t="s">
        <v>3191</v>
      </c>
      <c r="C119" s="137">
        <v>466.34189317476148</v>
      </c>
      <c r="D119" s="138">
        <v>46418</v>
      </c>
    </row>
    <row r="120" spans="2:4">
      <c r="B120" s="136" t="s">
        <v>1947</v>
      </c>
      <c r="C120" s="137">
        <v>1.8821858999999999</v>
      </c>
      <c r="D120" s="138">
        <v>47453</v>
      </c>
    </row>
    <row r="121" spans="2:4">
      <c r="B121" s="136" t="s">
        <v>1848</v>
      </c>
      <c r="C121" s="137">
        <v>67.099112514000012</v>
      </c>
      <c r="D121" s="138">
        <v>47262</v>
      </c>
    </row>
    <row r="122" spans="2:4">
      <c r="B122" s="136" t="s">
        <v>3192</v>
      </c>
      <c r="C122" s="137">
        <v>3.7488058373738</v>
      </c>
      <c r="D122" s="138">
        <v>45126</v>
      </c>
    </row>
    <row r="123" spans="2:4">
      <c r="B123" s="136" t="s">
        <v>3044</v>
      </c>
      <c r="C123" s="137">
        <v>12.197173638400001</v>
      </c>
      <c r="D123" s="138">
        <v>45777</v>
      </c>
    </row>
    <row r="124" spans="2:4">
      <c r="B124" s="136" t="s">
        <v>1953</v>
      </c>
      <c r="C124" s="137">
        <v>925.60620761600001</v>
      </c>
      <c r="D124" s="138">
        <v>45930</v>
      </c>
    </row>
    <row r="125" spans="2:4">
      <c r="B125" s="136" t="s">
        <v>3045</v>
      </c>
      <c r="C125" s="137">
        <v>3413.8819527037626</v>
      </c>
      <c r="D125" s="138">
        <v>47665</v>
      </c>
    </row>
    <row r="126" spans="2:4">
      <c r="B126" s="136" t="s">
        <v>3046</v>
      </c>
      <c r="C126" s="137">
        <v>304.919460528</v>
      </c>
      <c r="D126" s="138">
        <v>45485</v>
      </c>
    </row>
    <row r="127" spans="2:4">
      <c r="B127" s="136" t="s">
        <v>3047</v>
      </c>
      <c r="C127" s="137">
        <v>794.46436189600001</v>
      </c>
      <c r="D127" s="138">
        <v>46417</v>
      </c>
    </row>
    <row r="128" spans="2:4">
      <c r="B128" s="136" t="s">
        <v>3048</v>
      </c>
      <c r="C128" s="137">
        <v>473.52292140000003</v>
      </c>
      <c r="D128" s="138">
        <v>47178</v>
      </c>
    </row>
    <row r="129" spans="2:4">
      <c r="B129" s="136" t="s">
        <v>3049</v>
      </c>
      <c r="C129" s="137">
        <v>27.549987300000005</v>
      </c>
      <c r="D129" s="138">
        <v>47447</v>
      </c>
    </row>
    <row r="130" spans="2:4">
      <c r="B130" s="136" t="s">
        <v>3050</v>
      </c>
      <c r="C130" s="137">
        <v>608.04021645000012</v>
      </c>
      <c r="D130" s="138">
        <v>47987</v>
      </c>
    </row>
    <row r="131" spans="2:4">
      <c r="B131" s="136" t="s">
        <v>1849</v>
      </c>
      <c r="C131" s="137">
        <v>444.40675385470411</v>
      </c>
      <c r="D131" s="138">
        <v>48180</v>
      </c>
    </row>
    <row r="132" spans="2:4">
      <c r="B132" s="136" t="s">
        <v>3051</v>
      </c>
      <c r="C132" s="137">
        <v>1678.5286210500001</v>
      </c>
      <c r="D132" s="138">
        <v>47735</v>
      </c>
    </row>
    <row r="133" spans="2:4">
      <c r="B133" s="136" t="s">
        <v>3052</v>
      </c>
      <c r="C133" s="137">
        <v>56.661080538</v>
      </c>
      <c r="D133" s="138">
        <v>48151</v>
      </c>
    </row>
    <row r="134" spans="2:4">
      <c r="B134" s="136" t="s">
        <v>3053</v>
      </c>
      <c r="C134" s="137">
        <v>408.22972944957894</v>
      </c>
      <c r="D134" s="138">
        <v>47848</v>
      </c>
    </row>
    <row r="135" spans="2:4">
      <c r="B135" s="136" t="s">
        <v>3054</v>
      </c>
      <c r="C135" s="137">
        <v>82.932300032000001</v>
      </c>
      <c r="D135" s="138">
        <v>45710</v>
      </c>
    </row>
    <row r="136" spans="2:4">
      <c r="B136" s="136" t="s">
        <v>3055</v>
      </c>
      <c r="C136" s="137">
        <v>999.76283305000004</v>
      </c>
      <c r="D136" s="138">
        <v>46573</v>
      </c>
    </row>
    <row r="137" spans="2:4">
      <c r="B137" s="136" t="s">
        <v>3056</v>
      </c>
      <c r="C137" s="137">
        <v>900.48225331554522</v>
      </c>
      <c r="D137" s="138">
        <v>47832</v>
      </c>
    </row>
    <row r="138" spans="2:4">
      <c r="B138" s="136" t="s">
        <v>3057</v>
      </c>
      <c r="C138" s="137">
        <v>138.52688397</v>
      </c>
      <c r="D138" s="138">
        <v>46524</v>
      </c>
    </row>
    <row r="139" spans="2:4">
      <c r="B139" s="136" t="s">
        <v>3058</v>
      </c>
      <c r="C139" s="137">
        <v>971.34388278108577</v>
      </c>
      <c r="D139" s="138">
        <v>48121</v>
      </c>
    </row>
    <row r="140" spans="2:4">
      <c r="B140" s="136" t="s">
        <v>3059</v>
      </c>
      <c r="C140" s="137">
        <v>251.3352444328969</v>
      </c>
      <c r="D140" s="138">
        <v>48121</v>
      </c>
    </row>
    <row r="141" spans="2:4">
      <c r="B141" s="136" t="s">
        <v>3060</v>
      </c>
      <c r="C141" s="137">
        <v>19.340879598000001</v>
      </c>
      <c r="D141" s="138">
        <v>47255</v>
      </c>
    </row>
    <row r="142" spans="2:4">
      <c r="B142" s="136" t="s">
        <v>3061</v>
      </c>
      <c r="C142" s="137">
        <v>181.40311776024001</v>
      </c>
      <c r="D142" s="138">
        <v>48029</v>
      </c>
    </row>
    <row r="143" spans="2:4">
      <c r="B143" s="136" t="s">
        <v>3193</v>
      </c>
      <c r="C143" s="137">
        <v>18.32023480048888</v>
      </c>
      <c r="D143" s="138">
        <v>45371</v>
      </c>
    </row>
    <row r="144" spans="2:4">
      <c r="B144" s="136" t="s">
        <v>3062</v>
      </c>
      <c r="C144" s="137">
        <v>133.78822185000004</v>
      </c>
      <c r="D144" s="138">
        <v>48294</v>
      </c>
    </row>
    <row r="145" spans="2:4">
      <c r="B145" s="136" t="s">
        <v>3063</v>
      </c>
      <c r="C145" s="137">
        <v>7.5580317443699994E-3</v>
      </c>
      <c r="D145" s="138">
        <v>50495</v>
      </c>
    </row>
    <row r="146" spans="2:4">
      <c r="B146" s="136" t="s">
        <v>3064</v>
      </c>
      <c r="C146" s="137">
        <v>1545.2630386937899</v>
      </c>
      <c r="D146" s="138">
        <v>47937</v>
      </c>
    </row>
    <row r="147" spans="2:4">
      <c r="B147" s="136" t="s">
        <v>3065</v>
      </c>
      <c r="C147" s="137">
        <v>329.37950000000001</v>
      </c>
      <c r="D147" s="138">
        <v>46572</v>
      </c>
    </row>
    <row r="148" spans="2:4">
      <c r="B148" s="136" t="s">
        <v>3194</v>
      </c>
      <c r="C148" s="137">
        <v>154.0060040485678</v>
      </c>
      <c r="D148" s="138">
        <v>45187</v>
      </c>
    </row>
    <row r="149" spans="2:4">
      <c r="B149" s="136" t="s">
        <v>3066</v>
      </c>
      <c r="C149" s="137">
        <v>422.27871339149999</v>
      </c>
      <c r="D149" s="138">
        <v>46844</v>
      </c>
    </row>
    <row r="150" spans="2:4">
      <c r="B150" s="136" t="s">
        <v>3195</v>
      </c>
      <c r="C150" s="137">
        <v>227.50433191318027</v>
      </c>
      <c r="D150" s="138">
        <v>45602</v>
      </c>
    </row>
    <row r="151" spans="2:4">
      <c r="B151" s="136" t="s">
        <v>3067</v>
      </c>
      <c r="C151" s="137">
        <v>233.52684527776873</v>
      </c>
      <c r="D151" s="138">
        <v>50495</v>
      </c>
    </row>
    <row r="152" spans="2:4">
      <c r="B152" s="136" t="s">
        <v>3068</v>
      </c>
      <c r="C152" s="137">
        <v>206.44049999999999</v>
      </c>
      <c r="D152" s="138">
        <v>45869</v>
      </c>
    </row>
    <row r="153" spans="2:4">
      <c r="B153" s="136" t="s">
        <v>3069</v>
      </c>
      <c r="C153" s="137">
        <v>257.65344944999998</v>
      </c>
      <c r="D153" s="138">
        <v>46938</v>
      </c>
    </row>
    <row r="154" spans="2:4">
      <c r="B154" s="136" t="s">
        <v>3070</v>
      </c>
      <c r="C154" s="137">
        <v>404.86051515000003</v>
      </c>
      <c r="D154" s="138">
        <v>46201</v>
      </c>
    </row>
    <row r="155" spans="2:4">
      <c r="B155" s="136" t="s">
        <v>3071</v>
      </c>
      <c r="C155" s="137">
        <v>391.97376315000002</v>
      </c>
      <c r="D155" s="138">
        <v>45107</v>
      </c>
    </row>
    <row r="156" spans="2:4">
      <c r="B156" s="136" t="s">
        <v>3072</v>
      </c>
      <c r="C156" s="137">
        <v>805.10864746200002</v>
      </c>
      <c r="D156" s="138">
        <v>46660</v>
      </c>
    </row>
    <row r="157" spans="2:4">
      <c r="B157" s="136" t="s">
        <v>1993</v>
      </c>
      <c r="C157" s="137">
        <v>263.18617080000001</v>
      </c>
      <c r="D157" s="138">
        <v>47301</v>
      </c>
    </row>
    <row r="158" spans="2:4">
      <c r="B158" s="136" t="s">
        <v>3196</v>
      </c>
      <c r="C158" s="137">
        <v>110.09541803408491</v>
      </c>
      <c r="D158" s="138">
        <v>45031</v>
      </c>
    </row>
    <row r="159" spans="2:4">
      <c r="B159" s="136" t="s">
        <v>3073</v>
      </c>
      <c r="C159" s="137">
        <v>877.22327423850004</v>
      </c>
      <c r="D159" s="138">
        <v>48176</v>
      </c>
    </row>
    <row r="160" spans="2:4">
      <c r="B160" s="136" t="s">
        <v>3074</v>
      </c>
      <c r="C160" s="137">
        <v>64.223041649999999</v>
      </c>
      <c r="D160" s="138">
        <v>48213</v>
      </c>
    </row>
    <row r="161" spans="2:4">
      <c r="B161" s="136" t="s">
        <v>1998</v>
      </c>
      <c r="C161" s="137">
        <v>333.09190532850005</v>
      </c>
      <c r="D161" s="138">
        <v>47992</v>
      </c>
    </row>
    <row r="162" spans="2:4">
      <c r="B162" s="136" t="s">
        <v>3075</v>
      </c>
      <c r="C162" s="137">
        <v>331.42800794999999</v>
      </c>
      <c r="D162" s="138">
        <v>46601</v>
      </c>
    </row>
    <row r="163" spans="2:4">
      <c r="B163" s="136" t="s">
        <v>3076</v>
      </c>
      <c r="C163" s="137">
        <v>108.51017849733999</v>
      </c>
      <c r="D163" s="138">
        <v>46722</v>
      </c>
    </row>
    <row r="164" spans="2:4">
      <c r="B164" s="136" t="s">
        <v>3077</v>
      </c>
      <c r="C164" s="137">
        <v>167.61277753999997</v>
      </c>
      <c r="D164" s="138">
        <v>46794</v>
      </c>
    </row>
    <row r="165" spans="2:4">
      <c r="B165" s="136" t="s">
        <v>3078</v>
      </c>
      <c r="C165" s="137">
        <v>228.06634169599999</v>
      </c>
      <c r="D165" s="138">
        <v>47407</v>
      </c>
    </row>
    <row r="166" spans="2:4">
      <c r="B166" s="136" t="s">
        <v>3079</v>
      </c>
      <c r="C166" s="137">
        <v>738.79943090000006</v>
      </c>
      <c r="D166" s="138">
        <v>48234</v>
      </c>
    </row>
    <row r="167" spans="2:4">
      <c r="B167" s="136" t="s">
        <v>2005</v>
      </c>
      <c r="C167" s="137">
        <v>144.77143344837884</v>
      </c>
      <c r="D167" s="138">
        <v>47467</v>
      </c>
    </row>
    <row r="168" spans="2:4">
      <c r="B168" s="136" t="s">
        <v>3197</v>
      </c>
      <c r="C168" s="137">
        <v>134.12586439777414</v>
      </c>
      <c r="D168" s="138">
        <v>45025</v>
      </c>
    </row>
    <row r="169" spans="2:4">
      <c r="B169" s="136" t="s">
        <v>3080</v>
      </c>
      <c r="C169" s="137">
        <v>516.31132664999996</v>
      </c>
      <c r="D169" s="138">
        <v>47599</v>
      </c>
    </row>
    <row r="170" spans="2:4">
      <c r="B170" s="136" t="s">
        <v>2976</v>
      </c>
      <c r="C170" s="137">
        <v>2.5868578500000003</v>
      </c>
      <c r="D170" s="138">
        <v>46082</v>
      </c>
    </row>
    <row r="171" spans="2:4">
      <c r="B171" s="136" t="s">
        <v>2975</v>
      </c>
      <c r="C171" s="137">
        <v>424.99378769999998</v>
      </c>
      <c r="D171" s="138">
        <v>47236</v>
      </c>
    </row>
    <row r="172" spans="2:4">
      <c r="B172" s="136" t="s">
        <v>3081</v>
      </c>
      <c r="C172" s="137">
        <v>889.45833153000001</v>
      </c>
      <c r="D172" s="138">
        <v>46465</v>
      </c>
    </row>
    <row r="173" spans="2:4">
      <c r="B173" s="136" t="s">
        <v>3198</v>
      </c>
      <c r="C173" s="137">
        <v>56.027106105571086</v>
      </c>
      <c r="D173" s="138">
        <v>46014</v>
      </c>
    </row>
    <row r="174" spans="2:4">
      <c r="B174" s="136" t="s">
        <v>3199</v>
      </c>
      <c r="C174" s="137">
        <v>104.69858080484964</v>
      </c>
      <c r="D174" s="138">
        <v>45830</v>
      </c>
    </row>
    <row r="175" spans="2:4">
      <c r="B175" s="136" t="s">
        <v>3082</v>
      </c>
      <c r="C175" s="137">
        <v>82.227513000000002</v>
      </c>
      <c r="D175" s="138">
        <v>48723</v>
      </c>
    </row>
    <row r="176" spans="2:4">
      <c r="B176" s="136" t="s">
        <v>3083</v>
      </c>
      <c r="C176" s="137">
        <v>92.679450435000007</v>
      </c>
      <c r="D176" s="138">
        <v>47031</v>
      </c>
    </row>
    <row r="177" spans="2:4">
      <c r="B177" s="136" t="s">
        <v>3084</v>
      </c>
      <c r="C177" s="137">
        <v>276.41511870000005</v>
      </c>
      <c r="D177" s="138">
        <v>48268</v>
      </c>
    </row>
    <row r="178" spans="2:4">
      <c r="B178" s="136" t="s">
        <v>3085</v>
      </c>
      <c r="C178" s="137">
        <v>154.10575095000002</v>
      </c>
      <c r="D178" s="138">
        <v>46054</v>
      </c>
    </row>
    <row r="179" spans="2:4">
      <c r="B179" s="136" t="s">
        <v>2027</v>
      </c>
      <c r="C179" s="137">
        <v>113.06928315000002</v>
      </c>
      <c r="D179" s="138">
        <v>47107</v>
      </c>
    </row>
    <row r="180" spans="2:4">
      <c r="B180" s="136" t="s">
        <v>3086</v>
      </c>
      <c r="C180" s="137">
        <v>46.114754368500002</v>
      </c>
      <c r="D180" s="138">
        <v>48213</v>
      </c>
    </row>
    <row r="181" spans="2:4">
      <c r="B181" s="136" t="s">
        <v>3087</v>
      </c>
      <c r="C181" s="137">
        <v>42.880640999999997</v>
      </c>
      <c r="D181" s="138">
        <v>45869</v>
      </c>
    </row>
    <row r="182" spans="2:4">
      <c r="B182" s="136" t="s">
        <v>2029</v>
      </c>
      <c r="C182" s="137">
        <v>140.48657448400002</v>
      </c>
      <c r="D182" s="138">
        <v>47848</v>
      </c>
    </row>
    <row r="183" spans="2:4">
      <c r="B183" s="136" t="s">
        <v>3088</v>
      </c>
      <c r="C183" s="137">
        <v>152.67952066200002</v>
      </c>
      <c r="D183" s="138">
        <v>46637</v>
      </c>
    </row>
    <row r="184" spans="2:4">
      <c r="B184" s="136" t="s">
        <v>2031</v>
      </c>
      <c r="C184" s="137">
        <v>734.75732590999985</v>
      </c>
      <c r="D184" s="138">
        <v>47574</v>
      </c>
    </row>
    <row r="185" spans="2:4">
      <c r="B185" s="136" t="s">
        <v>3089</v>
      </c>
      <c r="C185" s="137">
        <v>342.29337594450004</v>
      </c>
      <c r="D185" s="138">
        <v>48942</v>
      </c>
    </row>
    <row r="186" spans="2:4">
      <c r="B186" s="136" t="s">
        <v>3090</v>
      </c>
      <c r="C186" s="137">
        <v>490.68438776400001</v>
      </c>
      <c r="D186" s="138">
        <v>48942</v>
      </c>
    </row>
    <row r="187" spans="2:4">
      <c r="B187" s="136" t="s">
        <v>1862</v>
      </c>
      <c r="C187" s="137">
        <v>938.7319212000001</v>
      </c>
      <c r="D187" s="138">
        <v>49405</v>
      </c>
    </row>
    <row r="188" spans="2:4">
      <c r="B188" s="136" t="s">
        <v>3091</v>
      </c>
      <c r="C188" s="137">
        <v>71.984713798499996</v>
      </c>
      <c r="D188" s="138">
        <v>48069</v>
      </c>
    </row>
    <row r="189" spans="2:4">
      <c r="B189" s="136" t="s">
        <v>3092</v>
      </c>
      <c r="C189" s="137">
        <v>1259.2615356000001</v>
      </c>
      <c r="D189" s="138">
        <v>46643</v>
      </c>
    </row>
    <row r="190" spans="2:4">
      <c r="B190" s="136" t="s">
        <v>3093</v>
      </c>
      <c r="C190" s="137">
        <v>433.68175335000001</v>
      </c>
      <c r="D190" s="138">
        <v>48004</v>
      </c>
    </row>
    <row r="191" spans="2:4">
      <c r="B191" s="136" t="s">
        <v>3094</v>
      </c>
      <c r="C191" s="137">
        <v>6.8968358160000003</v>
      </c>
      <c r="D191" s="138">
        <v>47262</v>
      </c>
    </row>
    <row r="192" spans="2:4">
      <c r="B192" s="136" t="s">
        <v>3095</v>
      </c>
      <c r="C192" s="137">
        <v>1.7253368339999999</v>
      </c>
      <c r="D192" s="138">
        <v>45939</v>
      </c>
    </row>
    <row r="193" spans="2:4">
      <c r="B193" s="136" t="s">
        <v>2037</v>
      </c>
      <c r="C193" s="137">
        <v>629.15453131499999</v>
      </c>
      <c r="D193" s="138">
        <v>46742</v>
      </c>
    </row>
    <row r="194" spans="2:4">
      <c r="B194" s="136" t="s">
        <v>3096</v>
      </c>
      <c r="C194" s="137">
        <v>756.98179530000004</v>
      </c>
      <c r="D194" s="138">
        <v>46112</v>
      </c>
    </row>
    <row r="195" spans="2:4">
      <c r="B195" s="136" t="s">
        <v>2038</v>
      </c>
      <c r="C195" s="137">
        <v>1526.4825163500002</v>
      </c>
      <c r="D195" s="138">
        <v>46722</v>
      </c>
    </row>
    <row r="196" spans="2:4">
      <c r="B196" s="136" t="s">
        <v>2039</v>
      </c>
      <c r="C196" s="137">
        <v>114.12305565000001</v>
      </c>
      <c r="D196" s="138">
        <v>46722</v>
      </c>
    </row>
    <row r="197" spans="2:4">
      <c r="B197" s="136" t="s">
        <v>1863</v>
      </c>
      <c r="C197" s="137">
        <v>3.5490548085000002</v>
      </c>
      <c r="D197" s="138">
        <v>48030</v>
      </c>
    </row>
    <row r="198" spans="2:4">
      <c r="B198" s="136"/>
      <c r="C198" s="137"/>
      <c r="D198" s="138"/>
    </row>
    <row r="199" spans="2:4">
      <c r="B199" s="136"/>
      <c r="C199" s="137"/>
      <c r="D199" s="138"/>
    </row>
    <row r="200" spans="2:4">
      <c r="B200" s="86"/>
      <c r="C200" s="90"/>
      <c r="D200" s="101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46" t="s" vm="1">
        <v>225</v>
      </c>
    </row>
    <row r="2" spans="2:16">
      <c r="B2" s="46" t="s">
        <v>142</v>
      </c>
      <c r="C2" s="46" t="s">
        <v>226</v>
      </c>
    </row>
    <row r="3" spans="2:16">
      <c r="B3" s="46" t="s">
        <v>144</v>
      </c>
      <c r="C3" s="46" t="s">
        <v>227</v>
      </c>
    </row>
    <row r="4" spans="2:16">
      <c r="B4" s="46" t="s">
        <v>145</v>
      </c>
      <c r="C4" s="46">
        <v>2145</v>
      </c>
    </row>
    <row r="6" spans="2:16" ht="26.25" customHeight="1">
      <c r="B6" s="142" t="s">
        <v>180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206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2970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216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143</v>
      </c>
      <c r="C1" s="46" t="s" vm="1">
        <v>225</v>
      </c>
    </row>
    <row r="2" spans="2:16">
      <c r="B2" s="46" t="s">
        <v>142</v>
      </c>
      <c r="C2" s="46" t="s">
        <v>226</v>
      </c>
    </row>
    <row r="3" spans="2:16">
      <c r="B3" s="46" t="s">
        <v>144</v>
      </c>
      <c r="C3" s="46" t="s">
        <v>227</v>
      </c>
    </row>
    <row r="4" spans="2:16">
      <c r="B4" s="46" t="s">
        <v>145</v>
      </c>
      <c r="C4" s="46">
        <v>2145</v>
      </c>
    </row>
    <row r="6" spans="2:16" ht="26.25" customHeight="1">
      <c r="B6" s="142" t="s">
        <v>181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201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2971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216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0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143</v>
      </c>
      <c r="C1" s="46" t="s" vm="1">
        <v>225</v>
      </c>
    </row>
    <row r="2" spans="2:18">
      <c r="B2" s="46" t="s">
        <v>142</v>
      </c>
      <c r="C2" s="46" t="s">
        <v>226</v>
      </c>
    </row>
    <row r="3" spans="2:18">
      <c r="B3" s="46" t="s">
        <v>144</v>
      </c>
      <c r="C3" s="46" t="s">
        <v>227</v>
      </c>
    </row>
    <row r="4" spans="2:18">
      <c r="B4" s="46" t="s">
        <v>145</v>
      </c>
      <c r="C4" s="46">
        <v>2145</v>
      </c>
    </row>
    <row r="6" spans="2:18" ht="21.75" customHeight="1">
      <c r="B6" s="145" t="s">
        <v>170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18" ht="27.7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</row>
    <row r="8" spans="2:18" s="3" customFormat="1" ht="66" customHeight="1">
      <c r="B8" s="21" t="s">
        <v>112</v>
      </c>
      <c r="C8" s="29" t="s">
        <v>46</v>
      </c>
      <c r="D8" s="29" t="s">
        <v>116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215</v>
      </c>
      <c r="O8" s="29" t="s">
        <v>62</v>
      </c>
      <c r="P8" s="29" t="s">
        <v>203</v>
      </c>
      <c r="Q8" s="29" t="s">
        <v>146</v>
      </c>
      <c r="R8" s="59" t="s">
        <v>148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15" t="s">
        <v>204</v>
      </c>
      <c r="O9" s="31" t="s">
        <v>209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7"/>
      <c r="H11" s="77">
        <v>6.4199027967895921</v>
      </c>
      <c r="I11" s="75"/>
      <c r="J11" s="76"/>
      <c r="K11" s="78">
        <v>2.7823981891247559E-2</v>
      </c>
      <c r="L11" s="77"/>
      <c r="M11" s="98"/>
      <c r="N11" s="77"/>
      <c r="O11" s="77">
        <v>92000.737983313986</v>
      </c>
      <c r="P11" s="78"/>
      <c r="Q11" s="78">
        <f>IFERROR(O11/$O$11,0)</f>
        <v>1</v>
      </c>
      <c r="R11" s="78">
        <f>O11/'סכום נכסי הקרן'!$C$42</f>
        <v>0.11325856193766237</v>
      </c>
    </row>
    <row r="12" spans="2:18" ht="22.5" customHeight="1">
      <c r="B12" s="79" t="s">
        <v>195</v>
      </c>
      <c r="C12" s="80"/>
      <c r="D12" s="81"/>
      <c r="E12" s="80"/>
      <c r="F12" s="80"/>
      <c r="G12" s="99"/>
      <c r="H12" s="83">
        <v>6.4027831972633225</v>
      </c>
      <c r="I12" s="81"/>
      <c r="J12" s="82"/>
      <c r="K12" s="84">
        <v>2.7789452449686051E-2</v>
      </c>
      <c r="L12" s="83"/>
      <c r="M12" s="100"/>
      <c r="N12" s="83"/>
      <c r="O12" s="83">
        <v>91877.180361696024</v>
      </c>
      <c r="P12" s="84"/>
      <c r="Q12" s="84">
        <f t="shared" ref="Q12:Q63" si="0">IFERROR(O12/$O$11,0)</f>
        <v>0.99865699314672485</v>
      </c>
      <c r="R12" s="84">
        <f>O12/'סכום נכסי הקרן'!$C$42</f>
        <v>0.11310645491278799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5.2578587926001115</v>
      </c>
      <c r="I13" s="88"/>
      <c r="J13" s="89"/>
      <c r="K13" s="91">
        <v>1.0156160498058864E-2</v>
      </c>
      <c r="L13" s="90"/>
      <c r="M13" s="102"/>
      <c r="N13" s="90"/>
      <c r="O13" s="90">
        <v>37870.438372838005</v>
      </c>
      <c r="P13" s="91"/>
      <c r="Q13" s="91">
        <f t="shared" si="0"/>
        <v>0.41163189777571679</v>
      </c>
      <c r="R13" s="91">
        <f>O13/'סכום נכסי הקרן'!$C$42</f>
        <v>4.6620836789748522E-2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5.2578587926001115</v>
      </c>
      <c r="I14" s="81"/>
      <c r="J14" s="82"/>
      <c r="K14" s="84">
        <v>1.0156160498058864E-2</v>
      </c>
      <c r="L14" s="83"/>
      <c r="M14" s="100"/>
      <c r="N14" s="83"/>
      <c r="O14" s="83">
        <v>37870.438372838005</v>
      </c>
      <c r="P14" s="84"/>
      <c r="Q14" s="84">
        <f t="shared" si="0"/>
        <v>0.41163189777571679</v>
      </c>
      <c r="R14" s="84">
        <f>O14/'סכום נכסי הקרן'!$C$42</f>
        <v>4.6620836789748522E-2</v>
      </c>
    </row>
    <row r="15" spans="2:18">
      <c r="B15" s="104" t="s">
        <v>228</v>
      </c>
      <c r="C15" s="87" t="s">
        <v>229</v>
      </c>
      <c r="D15" s="88" t="s">
        <v>117</v>
      </c>
      <c r="E15" s="87" t="s">
        <v>230</v>
      </c>
      <c r="F15" s="87"/>
      <c r="G15" s="101"/>
      <c r="H15" s="90">
        <v>1.2999999999999543</v>
      </c>
      <c r="I15" s="88" t="s">
        <v>130</v>
      </c>
      <c r="J15" s="89">
        <v>0.04</v>
      </c>
      <c r="K15" s="91">
        <v>1.0899999999998029E-2</v>
      </c>
      <c r="L15" s="90">
        <v>3042090.6936710002</v>
      </c>
      <c r="M15" s="102">
        <v>143.41999999999999</v>
      </c>
      <c r="N15" s="90"/>
      <c r="O15" s="90">
        <v>4362.9665401539996</v>
      </c>
      <c r="P15" s="91">
        <v>2.1572894343489099E-4</v>
      </c>
      <c r="Q15" s="91">
        <f t="shared" si="0"/>
        <v>4.7423168941811131E-2</v>
      </c>
      <c r="R15" s="91">
        <f>O15/'סכום נכסי הקרן'!$C$42</f>
        <v>5.3710799168763422E-3</v>
      </c>
    </row>
    <row r="16" spans="2:18">
      <c r="B16" s="104" t="s">
        <v>231</v>
      </c>
      <c r="C16" s="87" t="s">
        <v>232</v>
      </c>
      <c r="D16" s="88" t="s">
        <v>117</v>
      </c>
      <c r="E16" s="87" t="s">
        <v>230</v>
      </c>
      <c r="F16" s="87"/>
      <c r="G16" s="101"/>
      <c r="H16" s="90">
        <v>4.1000000000000778</v>
      </c>
      <c r="I16" s="88" t="s">
        <v>130</v>
      </c>
      <c r="J16" s="89">
        <v>7.4999999999999997E-3</v>
      </c>
      <c r="K16" s="91">
        <v>9.7000000000001564E-3</v>
      </c>
      <c r="L16" s="90">
        <v>2328407.5894880001</v>
      </c>
      <c r="M16" s="102">
        <v>109.89</v>
      </c>
      <c r="N16" s="90"/>
      <c r="O16" s="90">
        <v>2558.687129468</v>
      </c>
      <c r="P16" s="91">
        <v>1.1628047888370043E-4</v>
      </c>
      <c r="Q16" s="91">
        <f t="shared" si="0"/>
        <v>2.7811593532348237E-2</v>
      </c>
      <c r="R16" s="91">
        <f>O16/'סכום נכסי הקרן'!$C$42</f>
        <v>3.1499010886685526E-3</v>
      </c>
    </row>
    <row r="17" spans="2:18">
      <c r="B17" s="104" t="s">
        <v>233</v>
      </c>
      <c r="C17" s="87" t="s">
        <v>234</v>
      </c>
      <c r="D17" s="88" t="s">
        <v>117</v>
      </c>
      <c r="E17" s="87" t="s">
        <v>230</v>
      </c>
      <c r="F17" s="87"/>
      <c r="G17" s="101"/>
      <c r="H17" s="90">
        <v>6.070000000000106</v>
      </c>
      <c r="I17" s="88" t="s">
        <v>130</v>
      </c>
      <c r="J17" s="89">
        <v>5.0000000000000001E-3</v>
      </c>
      <c r="K17" s="91">
        <v>9.3999999999996083E-3</v>
      </c>
      <c r="L17" s="90">
        <v>5269160.5590920001</v>
      </c>
      <c r="M17" s="102">
        <v>106.67</v>
      </c>
      <c r="N17" s="90"/>
      <c r="O17" s="90">
        <v>5620.6136922629994</v>
      </c>
      <c r="P17" s="91">
        <v>2.6062250720075721E-4</v>
      </c>
      <c r="Q17" s="91">
        <f t="shared" si="0"/>
        <v>6.1093137027687761E-2</v>
      </c>
      <c r="R17" s="91">
        <f>O17/'סכום נכסי הקרן'!$C$42</f>
        <v>6.9193208440164683E-3</v>
      </c>
    </row>
    <row r="18" spans="2:18">
      <c r="B18" s="104" t="s">
        <v>235</v>
      </c>
      <c r="C18" s="87" t="s">
        <v>236</v>
      </c>
      <c r="D18" s="88" t="s">
        <v>117</v>
      </c>
      <c r="E18" s="87" t="s">
        <v>230</v>
      </c>
      <c r="F18" s="87"/>
      <c r="G18" s="101"/>
      <c r="H18" s="90">
        <v>10.670000000008185</v>
      </c>
      <c r="I18" s="88" t="s">
        <v>130</v>
      </c>
      <c r="J18" s="89">
        <v>0.04</v>
      </c>
      <c r="K18" s="91">
        <v>1.0400000000004119E-2</v>
      </c>
      <c r="L18" s="90">
        <v>321934.54911299999</v>
      </c>
      <c r="M18" s="102">
        <v>181.01</v>
      </c>
      <c r="N18" s="90"/>
      <c r="O18" s="90">
        <v>582.73370756899999</v>
      </c>
      <c r="P18" s="91">
        <v>2.0206403877267461E-5</v>
      </c>
      <c r="Q18" s="91">
        <f t="shared" si="0"/>
        <v>6.3340112301565384E-3</v>
      </c>
      <c r="R18" s="91">
        <f>O18/'סכום נכסי הקרן'!$C$42</f>
        <v>7.1738100322453328E-4</v>
      </c>
    </row>
    <row r="19" spans="2:18">
      <c r="B19" s="104" t="s">
        <v>237</v>
      </c>
      <c r="C19" s="87" t="s">
        <v>238</v>
      </c>
      <c r="D19" s="88" t="s">
        <v>117</v>
      </c>
      <c r="E19" s="87" t="s">
        <v>230</v>
      </c>
      <c r="F19" s="87"/>
      <c r="G19" s="101"/>
      <c r="H19" s="90">
        <v>19.809999999997391</v>
      </c>
      <c r="I19" s="88" t="s">
        <v>130</v>
      </c>
      <c r="J19" s="89">
        <v>0.01</v>
      </c>
      <c r="K19" s="91">
        <v>1.0900000000012351E-2</v>
      </c>
      <c r="L19" s="90">
        <v>267854.41739999998</v>
      </c>
      <c r="M19" s="102">
        <v>108.82</v>
      </c>
      <c r="N19" s="90"/>
      <c r="O19" s="90">
        <v>291.47915389600001</v>
      </c>
      <c r="P19" s="91">
        <v>1.4794414735203949E-5</v>
      </c>
      <c r="Q19" s="91">
        <f t="shared" si="0"/>
        <v>3.1682262586726758E-3</v>
      </c>
      <c r="R19" s="91">
        <f>O19/'סכום נכסי הקרן'!$C$42</f>
        <v>3.5882874995040755E-4</v>
      </c>
    </row>
    <row r="20" spans="2:18">
      <c r="B20" s="104" t="s">
        <v>239</v>
      </c>
      <c r="C20" s="87" t="s">
        <v>240</v>
      </c>
      <c r="D20" s="88" t="s">
        <v>117</v>
      </c>
      <c r="E20" s="87" t="s">
        <v>230</v>
      </c>
      <c r="F20" s="87"/>
      <c r="G20" s="101"/>
      <c r="H20" s="90">
        <v>3.3299999999999508</v>
      </c>
      <c r="I20" s="88" t="s">
        <v>130</v>
      </c>
      <c r="J20" s="89">
        <v>1E-3</v>
      </c>
      <c r="K20" s="91">
        <v>1.0099999999999469E-2</v>
      </c>
      <c r="L20" s="90">
        <v>9407788.6386600006</v>
      </c>
      <c r="M20" s="102">
        <v>105.93</v>
      </c>
      <c r="N20" s="90"/>
      <c r="O20" s="90">
        <v>9965.6697546529995</v>
      </c>
      <c r="P20" s="91">
        <v>5.8567239563133864E-4</v>
      </c>
      <c r="Q20" s="91">
        <f t="shared" si="0"/>
        <v>0.10832162842498563</v>
      </c>
      <c r="R20" s="91">
        <f>O20/'סכום נכסי הקרן'!$C$42</f>
        <v>1.2268351862159684E-2</v>
      </c>
    </row>
    <row r="21" spans="2:18">
      <c r="B21" s="104" t="s">
        <v>241</v>
      </c>
      <c r="C21" s="87" t="s">
        <v>242</v>
      </c>
      <c r="D21" s="88" t="s">
        <v>117</v>
      </c>
      <c r="E21" s="87" t="s">
        <v>230</v>
      </c>
      <c r="F21" s="87"/>
      <c r="G21" s="101"/>
      <c r="H21" s="90">
        <v>15.019999999992795</v>
      </c>
      <c r="I21" s="88" t="s">
        <v>130</v>
      </c>
      <c r="J21" s="89">
        <v>2.75E-2</v>
      </c>
      <c r="K21" s="91">
        <v>1.0699999999989374E-2</v>
      </c>
      <c r="L21" s="90">
        <v>479539.90756300004</v>
      </c>
      <c r="M21" s="102">
        <v>151.12</v>
      </c>
      <c r="N21" s="90"/>
      <c r="O21" s="90">
        <v>724.68075781100015</v>
      </c>
      <c r="P21" s="91">
        <v>2.6420251752365382E-5</v>
      </c>
      <c r="Q21" s="91">
        <f t="shared" si="0"/>
        <v>7.8769015737942694E-3</v>
      </c>
      <c r="R21" s="91">
        <f>O21/'סכום נכסי הקרן'!$C$42</f>
        <v>8.9212654477244843E-4</v>
      </c>
    </row>
    <row r="22" spans="2:18">
      <c r="B22" s="104" t="s">
        <v>243</v>
      </c>
      <c r="C22" s="87" t="s">
        <v>244</v>
      </c>
      <c r="D22" s="88" t="s">
        <v>117</v>
      </c>
      <c r="E22" s="87" t="s">
        <v>230</v>
      </c>
      <c r="F22" s="87"/>
      <c r="G22" s="101"/>
      <c r="H22" s="90">
        <v>0.50000000000149103</v>
      </c>
      <c r="I22" s="88" t="s">
        <v>130</v>
      </c>
      <c r="J22" s="89">
        <v>1.7500000000000002E-2</v>
      </c>
      <c r="K22" s="91">
        <v>3.6999999999901591E-3</v>
      </c>
      <c r="L22" s="90">
        <v>297676.02841700002</v>
      </c>
      <c r="M22" s="102">
        <v>112.65</v>
      </c>
      <c r="N22" s="90"/>
      <c r="O22" s="90">
        <v>335.33202230900002</v>
      </c>
      <c r="P22" s="91">
        <v>1.9310943317719859E-5</v>
      </c>
      <c r="Q22" s="91">
        <f t="shared" si="0"/>
        <v>3.6448840483194671E-3</v>
      </c>
      <c r="R22" s="91">
        <f>O22/'סכום נכסי הקרן'!$C$42</f>
        <v>4.128143257421879E-4</v>
      </c>
    </row>
    <row r="23" spans="2:18">
      <c r="B23" s="104" t="s">
        <v>245</v>
      </c>
      <c r="C23" s="87" t="s">
        <v>246</v>
      </c>
      <c r="D23" s="88" t="s">
        <v>117</v>
      </c>
      <c r="E23" s="87" t="s">
        <v>230</v>
      </c>
      <c r="F23" s="87"/>
      <c r="G23" s="101"/>
      <c r="H23" s="90">
        <v>2.5699999999999918</v>
      </c>
      <c r="I23" s="88" t="s">
        <v>130</v>
      </c>
      <c r="J23" s="89">
        <v>7.4999999999999997E-3</v>
      </c>
      <c r="K23" s="91">
        <v>1.0900000000000236E-2</v>
      </c>
      <c r="L23" s="90">
        <v>5808942.1604789998</v>
      </c>
      <c r="M23" s="102">
        <v>108.91</v>
      </c>
      <c r="N23" s="90"/>
      <c r="O23" s="90">
        <v>6326.5193107650011</v>
      </c>
      <c r="P23" s="91">
        <v>2.6510051943173888E-4</v>
      </c>
      <c r="Q23" s="91">
        <f t="shared" si="0"/>
        <v>6.8765962637304404E-2</v>
      </c>
      <c r="R23" s="91">
        <f>O23/'סכום נכסי הקרן'!$C$42</f>
        <v>7.7883340385601161E-3</v>
      </c>
    </row>
    <row r="24" spans="2:18">
      <c r="B24" s="104" t="s">
        <v>247</v>
      </c>
      <c r="C24" s="87" t="s">
        <v>248</v>
      </c>
      <c r="D24" s="88" t="s">
        <v>117</v>
      </c>
      <c r="E24" s="87" t="s">
        <v>230</v>
      </c>
      <c r="F24" s="87"/>
      <c r="G24" s="101"/>
      <c r="H24" s="90">
        <v>8.6399999999997767</v>
      </c>
      <c r="I24" s="88" t="s">
        <v>130</v>
      </c>
      <c r="J24" s="89">
        <v>1E-3</v>
      </c>
      <c r="K24" s="91">
        <v>9.9000000000005594E-3</v>
      </c>
      <c r="L24" s="90">
        <v>6198800.3248030003</v>
      </c>
      <c r="M24" s="102">
        <v>101.05</v>
      </c>
      <c r="N24" s="90"/>
      <c r="O24" s="90">
        <v>6263.8878040349991</v>
      </c>
      <c r="P24" s="91">
        <v>3.8106153089765351E-4</v>
      </c>
      <c r="Q24" s="91">
        <f t="shared" si="0"/>
        <v>6.8085190851089369E-2</v>
      </c>
      <c r="R24" s="91">
        <f>O24/'סכום נכסי הקרן'!$C$42</f>
        <v>7.7112308050456676E-3</v>
      </c>
    </row>
    <row r="25" spans="2:18">
      <c r="B25" s="104" t="s">
        <v>249</v>
      </c>
      <c r="C25" s="87" t="s">
        <v>250</v>
      </c>
      <c r="D25" s="88" t="s">
        <v>117</v>
      </c>
      <c r="E25" s="87" t="s">
        <v>230</v>
      </c>
      <c r="F25" s="87"/>
      <c r="G25" s="101"/>
      <c r="H25" s="90">
        <v>26.530000000010798</v>
      </c>
      <c r="I25" s="88" t="s">
        <v>130</v>
      </c>
      <c r="J25" s="89">
        <v>5.0000000000000001E-3</v>
      </c>
      <c r="K25" s="91">
        <v>1.1399999999998807E-2</v>
      </c>
      <c r="L25" s="90">
        <v>910034.20816599997</v>
      </c>
      <c r="M25" s="102">
        <v>92.07</v>
      </c>
      <c r="N25" s="90"/>
      <c r="O25" s="90">
        <v>837.86849991500003</v>
      </c>
      <c r="P25" s="91">
        <v>7.9812943749074726E-5</v>
      </c>
      <c r="Q25" s="91">
        <f t="shared" si="0"/>
        <v>9.1071932495472244E-3</v>
      </c>
      <c r="R25" s="91">
        <f>O25/'סכום נכסי הקרן'!$C$42</f>
        <v>1.031467610732105E-3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47</v>
      </c>
      <c r="C27" s="87"/>
      <c r="D27" s="88"/>
      <c r="E27" s="87"/>
      <c r="F27" s="87"/>
      <c r="G27" s="101"/>
      <c r="H27" s="90">
        <v>7.2056235003740268</v>
      </c>
      <c r="I27" s="88"/>
      <c r="J27" s="89"/>
      <c r="K27" s="91">
        <v>4.0154214173363539E-2</v>
      </c>
      <c r="L27" s="90"/>
      <c r="M27" s="102"/>
      <c r="N27" s="90"/>
      <c r="O27" s="90">
        <v>54006.741988858012</v>
      </c>
      <c r="P27" s="91"/>
      <c r="Q27" s="91">
        <f t="shared" si="0"/>
        <v>0.587025095371008</v>
      </c>
      <c r="R27" s="91">
        <f>O27/'סכום נכסי הקרן'!$C$42</f>
        <v>6.6485618123039464E-2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0.74369202613403829</v>
      </c>
      <c r="I28" s="81"/>
      <c r="J28" s="82"/>
      <c r="K28" s="84">
        <v>4.5643668179636748E-2</v>
      </c>
      <c r="L28" s="83"/>
      <c r="M28" s="100"/>
      <c r="N28" s="83"/>
      <c r="O28" s="83">
        <v>12945.235286187999</v>
      </c>
      <c r="P28" s="84"/>
      <c r="Q28" s="84">
        <f t="shared" si="0"/>
        <v>0.14070795050074331</v>
      </c>
      <c r="R28" s="84">
        <f>O28/'סכום נכסי הקרן'!$C$42</f>
        <v>1.5936380126909965E-2</v>
      </c>
    </row>
    <row r="29" spans="2:18">
      <c r="B29" s="104" t="s">
        <v>251</v>
      </c>
      <c r="C29" s="87" t="s">
        <v>252</v>
      </c>
      <c r="D29" s="88" t="s">
        <v>117</v>
      </c>
      <c r="E29" s="87" t="s">
        <v>230</v>
      </c>
      <c r="F29" s="87"/>
      <c r="G29" s="101"/>
      <c r="H29" s="90">
        <v>0.61000000000016941</v>
      </c>
      <c r="I29" s="88" t="s">
        <v>130</v>
      </c>
      <c r="J29" s="89">
        <v>0</v>
      </c>
      <c r="K29" s="91">
        <v>4.5900000000008649E-2</v>
      </c>
      <c r="L29" s="90">
        <v>2183226.7239999999</v>
      </c>
      <c r="M29" s="102">
        <v>97.31</v>
      </c>
      <c r="N29" s="90"/>
      <c r="O29" s="90">
        <v>2124.4979251240002</v>
      </c>
      <c r="P29" s="91">
        <v>9.923757836363636E-5</v>
      </c>
      <c r="Q29" s="91">
        <f t="shared" si="0"/>
        <v>2.3092183516063933E-2</v>
      </c>
      <c r="R29" s="91">
        <f>O29/'סכום נכסי הקרן'!$C$42</f>
        <v>2.615387497029993E-3</v>
      </c>
    </row>
    <row r="30" spans="2:18">
      <c r="B30" s="104" t="s">
        <v>253</v>
      </c>
      <c r="C30" s="87" t="s">
        <v>254</v>
      </c>
      <c r="D30" s="88" t="s">
        <v>117</v>
      </c>
      <c r="E30" s="87" t="s">
        <v>230</v>
      </c>
      <c r="F30" s="87"/>
      <c r="G30" s="101"/>
      <c r="H30" s="90">
        <v>0.34000000001809844</v>
      </c>
      <c r="I30" s="88" t="s">
        <v>130</v>
      </c>
      <c r="J30" s="89">
        <v>0</v>
      </c>
      <c r="K30" s="91">
        <v>4.4200000002352795E-2</v>
      </c>
      <c r="L30" s="90">
        <v>4485.7781999999997</v>
      </c>
      <c r="M30" s="102">
        <v>98.54</v>
      </c>
      <c r="N30" s="90"/>
      <c r="O30" s="90">
        <v>4.4202858379999999</v>
      </c>
      <c r="P30" s="91">
        <v>3.7381485E-7</v>
      </c>
      <c r="Q30" s="91">
        <f t="shared" si="0"/>
        <v>4.804619979028537E-5</v>
      </c>
      <c r="R30" s="91">
        <f>O30/'סכום נכסי הקרן'!$C$42</f>
        <v>5.4416434948173361E-6</v>
      </c>
    </row>
    <row r="31" spans="2:18">
      <c r="B31" s="104" t="s">
        <v>255</v>
      </c>
      <c r="C31" s="87" t="s">
        <v>256</v>
      </c>
      <c r="D31" s="88" t="s">
        <v>117</v>
      </c>
      <c r="E31" s="87" t="s">
        <v>230</v>
      </c>
      <c r="F31" s="87"/>
      <c r="G31" s="101"/>
      <c r="H31" s="90">
        <v>0.52999999999929881</v>
      </c>
      <c r="I31" s="88" t="s">
        <v>130</v>
      </c>
      <c r="J31" s="89">
        <v>0</v>
      </c>
      <c r="K31" s="91">
        <v>4.5399999999972386E-2</v>
      </c>
      <c r="L31" s="90">
        <v>934537.125</v>
      </c>
      <c r="M31" s="102">
        <v>97.67</v>
      </c>
      <c r="N31" s="90"/>
      <c r="O31" s="90">
        <v>912.76240998800006</v>
      </c>
      <c r="P31" s="91">
        <v>6.2302475E-5</v>
      </c>
      <c r="Q31" s="91">
        <f t="shared" si="0"/>
        <v>9.9212509594601966E-3</v>
      </c>
      <c r="R31" s="91">
        <f>O31/'סכום נכסי הקרן'!$C$42</f>
        <v>1.1236666162911149E-3</v>
      </c>
    </row>
    <row r="32" spans="2:18">
      <c r="B32" s="104" t="s">
        <v>257</v>
      </c>
      <c r="C32" s="87" t="s">
        <v>258</v>
      </c>
      <c r="D32" s="88" t="s">
        <v>117</v>
      </c>
      <c r="E32" s="87" t="s">
        <v>230</v>
      </c>
      <c r="F32" s="87"/>
      <c r="G32" s="101"/>
      <c r="H32" s="90">
        <v>8.999997588917702E-2</v>
      </c>
      <c r="I32" s="88" t="s">
        <v>130</v>
      </c>
      <c r="J32" s="89">
        <v>0</v>
      </c>
      <c r="K32" s="91">
        <v>4.0700000482216454E-2</v>
      </c>
      <c r="L32" s="90">
        <v>6.66</v>
      </c>
      <c r="M32" s="102">
        <v>99.64</v>
      </c>
      <c r="N32" s="90"/>
      <c r="O32" s="90">
        <v>6.6360239999999999E-3</v>
      </c>
      <c r="P32" s="91">
        <v>2.6640000000000003E-10</v>
      </c>
      <c r="Q32" s="91">
        <f t="shared" si="0"/>
        <v>7.2130117056273652E-8</v>
      </c>
      <c r="R32" s="91">
        <f>O32/'סכום נכסי הקרן'!$C$42</f>
        <v>8.1693533301888071E-9</v>
      </c>
    </row>
    <row r="33" spans="2:18">
      <c r="B33" s="104" t="s">
        <v>259</v>
      </c>
      <c r="C33" s="87" t="s">
        <v>260</v>
      </c>
      <c r="D33" s="88" t="s">
        <v>117</v>
      </c>
      <c r="E33" s="87" t="s">
        <v>230</v>
      </c>
      <c r="F33" s="87"/>
      <c r="G33" s="101"/>
      <c r="H33" s="90">
        <v>0.43999999999999995</v>
      </c>
      <c r="I33" s="88" t="s">
        <v>130</v>
      </c>
      <c r="J33" s="89">
        <v>0</v>
      </c>
      <c r="K33" s="91">
        <v>4.4999999999972638E-2</v>
      </c>
      <c r="L33" s="90">
        <v>558583.17185499996</v>
      </c>
      <c r="M33" s="102">
        <v>98.1</v>
      </c>
      <c r="N33" s="90"/>
      <c r="O33" s="90">
        <v>547.97009157499997</v>
      </c>
      <c r="P33" s="91">
        <v>4.296793629653846E-5</v>
      </c>
      <c r="Q33" s="91">
        <f t="shared" si="0"/>
        <v>5.9561488699621558E-3</v>
      </c>
      <c r="R33" s="91">
        <f>O33/'סכום נכסי הקרן'!$C$42</f>
        <v>6.7458485569854652E-4</v>
      </c>
    </row>
    <row r="34" spans="2:18">
      <c r="B34" s="104" t="s">
        <v>261</v>
      </c>
      <c r="C34" s="87" t="s">
        <v>262</v>
      </c>
      <c r="D34" s="88" t="s">
        <v>117</v>
      </c>
      <c r="E34" s="87" t="s">
        <v>230</v>
      </c>
      <c r="F34" s="87"/>
      <c r="G34" s="101"/>
      <c r="H34" s="90">
        <v>0.7600000000003152</v>
      </c>
      <c r="I34" s="88" t="s">
        <v>130</v>
      </c>
      <c r="J34" s="89">
        <v>0</v>
      </c>
      <c r="K34" s="91">
        <v>4.5599999999989357E-2</v>
      </c>
      <c r="L34" s="90">
        <v>2099820.3755799998</v>
      </c>
      <c r="M34" s="102">
        <v>96.66</v>
      </c>
      <c r="N34" s="90"/>
      <c r="O34" s="90">
        <v>2029.6863750360001</v>
      </c>
      <c r="P34" s="91">
        <v>6.1759422811176468E-5</v>
      </c>
      <c r="Q34" s="91">
        <f t="shared" si="0"/>
        <v>2.2061631455653333E-2</v>
      </c>
      <c r="R34" s="91">
        <f>O34/'סכום נכסי הקרן'!$C$42</f>
        <v>2.4986686526659932E-3</v>
      </c>
    </row>
    <row r="35" spans="2:18">
      <c r="B35" s="104" t="s">
        <v>263</v>
      </c>
      <c r="C35" s="87" t="s">
        <v>264</v>
      </c>
      <c r="D35" s="88" t="s">
        <v>117</v>
      </c>
      <c r="E35" s="87" t="s">
        <v>230</v>
      </c>
      <c r="F35" s="87"/>
      <c r="G35" s="101"/>
      <c r="H35" s="90">
        <v>0.67999999999996763</v>
      </c>
      <c r="I35" s="88" t="s">
        <v>130</v>
      </c>
      <c r="J35" s="89">
        <v>0</v>
      </c>
      <c r="K35" s="91">
        <v>4.5899999999994764E-2</v>
      </c>
      <c r="L35" s="90">
        <v>2542792.5747449999</v>
      </c>
      <c r="M35" s="102">
        <v>96.97</v>
      </c>
      <c r="N35" s="90"/>
      <c r="O35" s="90">
        <v>2465.7459597309999</v>
      </c>
      <c r="P35" s="91">
        <v>7.4788016904264707E-5</v>
      </c>
      <c r="Q35" s="91">
        <f t="shared" si="0"/>
        <v>2.680137153006542E-2</v>
      </c>
      <c r="R35" s="91">
        <f>O35/'סכום נכסי הקרן'!$C$42</f>
        <v>3.0354847974522151E-3</v>
      </c>
    </row>
    <row r="36" spans="2:18">
      <c r="B36" s="104" t="s">
        <v>265</v>
      </c>
      <c r="C36" s="87" t="s">
        <v>266</v>
      </c>
      <c r="D36" s="88" t="s">
        <v>117</v>
      </c>
      <c r="E36" s="87" t="s">
        <v>230</v>
      </c>
      <c r="F36" s="87"/>
      <c r="G36" s="101"/>
      <c r="H36" s="90">
        <v>0.85999999999976007</v>
      </c>
      <c r="I36" s="88" t="s">
        <v>130</v>
      </c>
      <c r="J36" s="89">
        <v>0</v>
      </c>
      <c r="K36" s="91">
        <v>4.5600000000004387E-2</v>
      </c>
      <c r="L36" s="90">
        <v>1992641.126349</v>
      </c>
      <c r="M36" s="102">
        <v>96.25</v>
      </c>
      <c r="N36" s="90"/>
      <c r="O36" s="90">
        <v>1917.9170841109999</v>
      </c>
      <c r="P36" s="91">
        <v>6.2270035198406254E-5</v>
      </c>
      <c r="Q36" s="91">
        <f t="shared" si="0"/>
        <v>2.0846757603823235E-2</v>
      </c>
      <c r="R36" s="91">
        <f>O36/'סכום נכסי הקרן'!$C$42</f>
        <v>2.3610737872720479E-3</v>
      </c>
    </row>
    <row r="37" spans="2:18">
      <c r="B37" s="104" t="s">
        <v>267</v>
      </c>
      <c r="C37" s="87" t="s">
        <v>268</v>
      </c>
      <c r="D37" s="88" t="s">
        <v>117</v>
      </c>
      <c r="E37" s="87" t="s">
        <v>230</v>
      </c>
      <c r="F37" s="87"/>
      <c r="G37" s="101"/>
      <c r="H37" s="90">
        <v>0.93000000000009186</v>
      </c>
      <c r="I37" s="88" t="s">
        <v>130</v>
      </c>
      <c r="J37" s="89">
        <v>0</v>
      </c>
      <c r="K37" s="91">
        <v>4.5500000000001525E-2</v>
      </c>
      <c r="L37" s="90">
        <v>3067057.77</v>
      </c>
      <c r="M37" s="102">
        <v>95.93</v>
      </c>
      <c r="N37" s="90"/>
      <c r="O37" s="90">
        <v>2942.228518761</v>
      </c>
      <c r="P37" s="91">
        <v>9.8937347419354846E-5</v>
      </c>
      <c r="Q37" s="91">
        <f t="shared" si="0"/>
        <v>3.1980488235807708E-2</v>
      </c>
      <c r="R37" s="91">
        <f>O37/'סכום נכסי הקרן'!$C$42</f>
        <v>3.6220641076519094E-3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9.2707174201098645</v>
      </c>
      <c r="I39" s="81"/>
      <c r="J39" s="82"/>
      <c r="K39" s="84">
        <v>3.8376081180783422E-2</v>
      </c>
      <c r="L39" s="83"/>
      <c r="M39" s="100"/>
      <c r="N39" s="83"/>
      <c r="O39" s="83">
        <v>40876.531081864014</v>
      </c>
      <c r="P39" s="84"/>
      <c r="Q39" s="84">
        <f t="shared" si="0"/>
        <v>0.44430655642433781</v>
      </c>
      <c r="R39" s="84">
        <f>O39/'סכום נכסי הקרן'!$C$42</f>
        <v>5.0321521640095346E-2</v>
      </c>
    </row>
    <row r="40" spans="2:18">
      <c r="B40" s="104" t="s">
        <v>269</v>
      </c>
      <c r="C40" s="87" t="s">
        <v>270</v>
      </c>
      <c r="D40" s="88" t="s">
        <v>117</v>
      </c>
      <c r="E40" s="87" t="s">
        <v>230</v>
      </c>
      <c r="F40" s="87"/>
      <c r="G40" s="101"/>
      <c r="H40" s="90">
        <v>12.719999999821573</v>
      </c>
      <c r="I40" s="88" t="s">
        <v>130</v>
      </c>
      <c r="J40" s="89">
        <v>5.5E-2</v>
      </c>
      <c r="K40" s="91">
        <v>3.9699999999375499E-2</v>
      </c>
      <c r="L40" s="90">
        <v>23176.521746999999</v>
      </c>
      <c r="M40" s="102">
        <v>120.91</v>
      </c>
      <c r="N40" s="90"/>
      <c r="O40" s="90">
        <v>28.022732375</v>
      </c>
      <c r="P40" s="91">
        <v>1.2219364729023049E-6</v>
      </c>
      <c r="Q40" s="91">
        <f t="shared" si="0"/>
        <v>3.0459247381344303E-4</v>
      </c>
      <c r="R40" s="91">
        <f>O40/'סכום נכסי הקרן'!$C$42</f>
        <v>3.449770556114564E-5</v>
      </c>
    </row>
    <row r="41" spans="2:18">
      <c r="B41" s="104" t="s">
        <v>271</v>
      </c>
      <c r="C41" s="87" t="s">
        <v>272</v>
      </c>
      <c r="D41" s="88" t="s">
        <v>117</v>
      </c>
      <c r="E41" s="87" t="s">
        <v>230</v>
      </c>
      <c r="F41" s="87"/>
      <c r="G41" s="101"/>
      <c r="H41" s="90">
        <v>2.9000000000019703</v>
      </c>
      <c r="I41" s="88" t="s">
        <v>130</v>
      </c>
      <c r="J41" s="89">
        <v>5.0000000000000001E-3</v>
      </c>
      <c r="K41" s="91">
        <v>3.950000000003448E-2</v>
      </c>
      <c r="L41" s="90">
        <v>223797.26870900003</v>
      </c>
      <c r="M41" s="102">
        <v>90.72</v>
      </c>
      <c r="N41" s="90"/>
      <c r="O41" s="90">
        <v>203.02887239400002</v>
      </c>
      <c r="P41" s="91">
        <v>1.3889100368096684E-5</v>
      </c>
      <c r="Q41" s="91">
        <f t="shared" si="0"/>
        <v>2.2068178673830094E-3</v>
      </c>
      <c r="R41" s="91">
        <f>O41/'סכום נכסי הקרן'!$C$42</f>
        <v>2.4994101811813855E-4</v>
      </c>
    </row>
    <row r="42" spans="2:18">
      <c r="B42" s="104" t="s">
        <v>273</v>
      </c>
      <c r="C42" s="87" t="s">
        <v>274</v>
      </c>
      <c r="D42" s="88" t="s">
        <v>117</v>
      </c>
      <c r="E42" s="87" t="s">
        <v>230</v>
      </c>
      <c r="F42" s="87"/>
      <c r="G42" s="101"/>
      <c r="H42" s="90">
        <v>1</v>
      </c>
      <c r="I42" s="88" t="s">
        <v>130</v>
      </c>
      <c r="J42" s="89">
        <v>3.7499999999999999E-2</v>
      </c>
      <c r="K42" s="91">
        <v>4.2699999999955579E-2</v>
      </c>
      <c r="L42" s="90">
        <v>239823.60511999999</v>
      </c>
      <c r="M42" s="102">
        <v>99.5</v>
      </c>
      <c r="N42" s="90"/>
      <c r="O42" s="90">
        <v>238.62448707800002</v>
      </c>
      <c r="P42" s="91">
        <v>1.1105631113081752E-5</v>
      </c>
      <c r="Q42" s="91">
        <f t="shared" si="0"/>
        <v>2.5937236190570439E-3</v>
      </c>
      <c r="R42" s="91">
        <f>O42/'סכום נכסי הקרן'!$C$42</f>
        <v>2.9376140715815005E-4</v>
      </c>
    </row>
    <row r="43" spans="2:18">
      <c r="B43" s="104" t="s">
        <v>275</v>
      </c>
      <c r="C43" s="87" t="s">
        <v>276</v>
      </c>
      <c r="D43" s="88" t="s">
        <v>117</v>
      </c>
      <c r="E43" s="87" t="s">
        <v>230</v>
      </c>
      <c r="F43" s="87"/>
      <c r="G43" s="101"/>
      <c r="H43" s="90">
        <v>3.8799999999991752</v>
      </c>
      <c r="I43" s="88" t="s">
        <v>130</v>
      </c>
      <c r="J43" s="89">
        <v>0.02</v>
      </c>
      <c r="K43" s="91">
        <v>3.8099999999994749E-2</v>
      </c>
      <c r="L43" s="90">
        <v>571189.10575300001</v>
      </c>
      <c r="M43" s="102">
        <v>93.4</v>
      </c>
      <c r="N43" s="90"/>
      <c r="O43" s="90">
        <v>533.49062478799999</v>
      </c>
      <c r="P43" s="91">
        <v>2.7992571919250866E-5</v>
      </c>
      <c r="Q43" s="91">
        <f t="shared" si="0"/>
        <v>5.7987646238746287E-3</v>
      </c>
      <c r="R43" s="91">
        <f>O43/'סכום נכסי הקרן'!$C$42</f>
        <v>6.5675974231503001E-4</v>
      </c>
    </row>
    <row r="44" spans="2:18">
      <c r="B44" s="104" t="s">
        <v>277</v>
      </c>
      <c r="C44" s="87" t="s">
        <v>278</v>
      </c>
      <c r="D44" s="88" t="s">
        <v>117</v>
      </c>
      <c r="E44" s="87" t="s">
        <v>230</v>
      </c>
      <c r="F44" s="87"/>
      <c r="G44" s="101"/>
      <c r="H44" s="90">
        <v>6.7799999999999399</v>
      </c>
      <c r="I44" s="88" t="s">
        <v>130</v>
      </c>
      <c r="J44" s="89">
        <v>0.01</v>
      </c>
      <c r="K44" s="91">
        <v>3.7399999999999697E-2</v>
      </c>
      <c r="L44" s="90">
        <v>7961132.4082249999</v>
      </c>
      <c r="M44" s="102">
        <v>83.41</v>
      </c>
      <c r="N44" s="90"/>
      <c r="O44" s="90">
        <v>6640.3805199799999</v>
      </c>
      <c r="P44" s="91">
        <v>3.1604153636066934E-4</v>
      </c>
      <c r="Q44" s="91">
        <f t="shared" si="0"/>
        <v>7.2177470154471526E-2</v>
      </c>
      <c r="R44" s="91">
        <f>O44/'סכום נכסי הקרן'!$C$42</f>
        <v>8.1747164739939902E-3</v>
      </c>
    </row>
    <row r="45" spans="2:18">
      <c r="B45" s="104" t="s">
        <v>279</v>
      </c>
      <c r="C45" s="87" t="s">
        <v>280</v>
      </c>
      <c r="D45" s="88" t="s">
        <v>117</v>
      </c>
      <c r="E45" s="87" t="s">
        <v>230</v>
      </c>
      <c r="F45" s="87"/>
      <c r="G45" s="101"/>
      <c r="H45" s="90">
        <v>16.0500000000028</v>
      </c>
      <c r="I45" s="88" t="s">
        <v>130</v>
      </c>
      <c r="J45" s="89">
        <v>3.7499999999999999E-2</v>
      </c>
      <c r="K45" s="91">
        <v>4.0300000000005901E-2</v>
      </c>
      <c r="L45" s="90">
        <v>2870949.7465939997</v>
      </c>
      <c r="M45" s="102">
        <v>95.77</v>
      </c>
      <c r="N45" s="90"/>
      <c r="O45" s="90">
        <v>2749.5085723460002</v>
      </c>
      <c r="P45" s="91">
        <v>1.1383309673883003E-4</v>
      </c>
      <c r="Q45" s="91">
        <f t="shared" si="0"/>
        <v>2.9885723012837939E-2</v>
      </c>
      <c r="R45" s="91">
        <f>O45/'סכום נכסי הקרן'!$C$42</f>
        <v>3.384814010901327E-3</v>
      </c>
    </row>
    <row r="46" spans="2:18">
      <c r="B46" s="104" t="s">
        <v>281</v>
      </c>
      <c r="C46" s="87" t="s">
        <v>282</v>
      </c>
      <c r="D46" s="88" t="s">
        <v>117</v>
      </c>
      <c r="E46" s="87" t="s">
        <v>230</v>
      </c>
      <c r="F46" s="87"/>
      <c r="G46" s="101"/>
      <c r="H46" s="90">
        <v>2.0700000000013477</v>
      </c>
      <c r="I46" s="88" t="s">
        <v>130</v>
      </c>
      <c r="J46" s="89">
        <v>5.0000000000000001E-3</v>
      </c>
      <c r="K46" s="91">
        <v>4.0700000000053117E-2</v>
      </c>
      <c r="L46" s="90">
        <v>269965.60071600002</v>
      </c>
      <c r="M46" s="102">
        <v>93.45</v>
      </c>
      <c r="N46" s="90"/>
      <c r="O46" s="90">
        <v>252.28286423799997</v>
      </c>
      <c r="P46" s="91">
        <v>1.1502693793361096E-5</v>
      </c>
      <c r="Q46" s="91">
        <f t="shared" si="0"/>
        <v>2.7421830494854952E-3</v>
      </c>
      <c r="R46" s="91">
        <f>O46/'סכום נכסי הקרן'!$C$42</f>
        <v>3.1057570875456085E-4</v>
      </c>
    </row>
    <row r="47" spans="2:18">
      <c r="B47" s="104" t="s">
        <v>283</v>
      </c>
      <c r="C47" s="87" t="s">
        <v>284</v>
      </c>
      <c r="D47" s="88" t="s">
        <v>117</v>
      </c>
      <c r="E47" s="87" t="s">
        <v>230</v>
      </c>
      <c r="F47" s="87"/>
      <c r="G47" s="101"/>
      <c r="H47" s="90">
        <v>8.4500000000001929</v>
      </c>
      <c r="I47" s="88" t="s">
        <v>130</v>
      </c>
      <c r="J47" s="89">
        <v>1.3000000000000001E-2</v>
      </c>
      <c r="K47" s="91">
        <v>3.7500000000000734E-2</v>
      </c>
      <c r="L47" s="90">
        <v>16419079.771979999</v>
      </c>
      <c r="M47" s="102">
        <v>82.62</v>
      </c>
      <c r="N47" s="90"/>
      <c r="O47" s="90">
        <v>13565.444359851999</v>
      </c>
      <c r="P47" s="91">
        <v>1.4646500259878443E-3</v>
      </c>
      <c r="Q47" s="91">
        <f t="shared" si="0"/>
        <v>0.14744929939923243</v>
      </c>
      <c r="R47" s="91">
        <f>O47/'סכום נכסי הקרן'!$C$42</f>
        <v>1.6699895608672889E-2</v>
      </c>
    </row>
    <row r="48" spans="2:18">
      <c r="B48" s="104" t="s">
        <v>285</v>
      </c>
      <c r="C48" s="87" t="s">
        <v>286</v>
      </c>
      <c r="D48" s="88" t="s">
        <v>117</v>
      </c>
      <c r="E48" s="87" t="s">
        <v>230</v>
      </c>
      <c r="F48" s="87"/>
      <c r="G48" s="101"/>
      <c r="H48" s="90">
        <v>12.399999999999595</v>
      </c>
      <c r="I48" s="88" t="s">
        <v>130</v>
      </c>
      <c r="J48" s="89">
        <v>1.4999999999999999E-2</v>
      </c>
      <c r="K48" s="91">
        <v>3.9099999999999316E-2</v>
      </c>
      <c r="L48" s="90">
        <v>8530694.6867030002</v>
      </c>
      <c r="M48" s="102">
        <v>75.400000000000006</v>
      </c>
      <c r="N48" s="90"/>
      <c r="O48" s="90">
        <v>6432.1441911840002</v>
      </c>
      <c r="P48" s="91">
        <v>4.7954198681749181E-4</v>
      </c>
      <c r="Q48" s="91">
        <f t="shared" si="0"/>
        <v>6.9914049954149141E-2</v>
      </c>
      <c r="R48" s="91">
        <f>O48/'סכום נכסי הקרן'!$C$42</f>
        <v>7.9183647570448216E-3</v>
      </c>
    </row>
    <row r="49" spans="2:18">
      <c r="B49" s="104" t="s">
        <v>287</v>
      </c>
      <c r="C49" s="87" t="s">
        <v>288</v>
      </c>
      <c r="D49" s="88" t="s">
        <v>117</v>
      </c>
      <c r="E49" s="87" t="s">
        <v>230</v>
      </c>
      <c r="F49" s="87"/>
      <c r="G49" s="101"/>
      <c r="H49" s="90">
        <v>0.33000000000124635</v>
      </c>
      <c r="I49" s="88" t="s">
        <v>130</v>
      </c>
      <c r="J49" s="89">
        <v>1.5E-3</v>
      </c>
      <c r="K49" s="91">
        <v>4.3999999999950148E-2</v>
      </c>
      <c r="L49" s="90">
        <v>203182.96470700001</v>
      </c>
      <c r="M49" s="102">
        <v>98.72</v>
      </c>
      <c r="N49" s="90"/>
      <c r="O49" s="90">
        <v>200.58223087500002</v>
      </c>
      <c r="P49" s="91">
        <v>1.3005580846881316E-5</v>
      </c>
      <c r="Q49" s="91">
        <f t="shared" si="0"/>
        <v>2.1802241511516924E-3</v>
      </c>
      <c r="R49" s="91">
        <f>O49/'סכום נכסי הקרן'!$C$42</f>
        <v>2.4692905206120133E-4</v>
      </c>
    </row>
    <row r="50" spans="2:18">
      <c r="B50" s="104" t="s">
        <v>289</v>
      </c>
      <c r="C50" s="87" t="s">
        <v>290</v>
      </c>
      <c r="D50" s="88" t="s">
        <v>117</v>
      </c>
      <c r="E50" s="87" t="s">
        <v>230</v>
      </c>
      <c r="F50" s="87"/>
      <c r="G50" s="101"/>
      <c r="H50" s="90">
        <v>2.3700000000028152</v>
      </c>
      <c r="I50" s="88" t="s">
        <v>130</v>
      </c>
      <c r="J50" s="89">
        <v>1.7500000000000002E-2</v>
      </c>
      <c r="K50" s="91">
        <v>4.0100000000007678E-2</v>
      </c>
      <c r="L50" s="90">
        <v>122235.01628499999</v>
      </c>
      <c r="M50" s="102">
        <v>95.89</v>
      </c>
      <c r="N50" s="90"/>
      <c r="O50" s="90">
        <v>117.211160691</v>
      </c>
      <c r="P50" s="91">
        <v>5.6821385784976261E-6</v>
      </c>
      <c r="Q50" s="91">
        <f t="shared" si="0"/>
        <v>1.2740241356787637E-3</v>
      </c>
      <c r="R50" s="91">
        <f>O50/'סכום נכסי הקרן'!$C$42</f>
        <v>1.4429414148085001E-4</v>
      </c>
    </row>
    <row r="51" spans="2:18">
      <c r="B51" s="104" t="s">
        <v>291</v>
      </c>
      <c r="C51" s="87" t="s">
        <v>292</v>
      </c>
      <c r="D51" s="88" t="s">
        <v>117</v>
      </c>
      <c r="E51" s="87" t="s">
        <v>230</v>
      </c>
      <c r="F51" s="87"/>
      <c r="G51" s="101"/>
      <c r="H51" s="90">
        <v>5.1600000000002035</v>
      </c>
      <c r="I51" s="88" t="s">
        <v>130</v>
      </c>
      <c r="J51" s="89">
        <v>2.2499999999999999E-2</v>
      </c>
      <c r="K51" s="91">
        <v>3.7500000000002046E-2</v>
      </c>
      <c r="L51" s="90">
        <v>6510984.4684579996</v>
      </c>
      <c r="M51" s="102">
        <v>93.8</v>
      </c>
      <c r="N51" s="90"/>
      <c r="O51" s="90">
        <v>6107.3032886609999</v>
      </c>
      <c r="P51" s="91">
        <v>2.7006285131437528E-4</v>
      </c>
      <c r="Q51" s="91">
        <f t="shared" si="0"/>
        <v>6.63831989018248E-2</v>
      </c>
      <c r="R51" s="91">
        <f>O51/'סכום נכסי הקרן'!$C$42</f>
        <v>7.518465644442484E-3</v>
      </c>
    </row>
    <row r="52" spans="2:18">
      <c r="B52" s="104" t="s">
        <v>293</v>
      </c>
      <c r="C52" s="87" t="s">
        <v>294</v>
      </c>
      <c r="D52" s="88" t="s">
        <v>117</v>
      </c>
      <c r="E52" s="87" t="s">
        <v>230</v>
      </c>
      <c r="F52" s="87"/>
      <c r="G52" s="101"/>
      <c r="H52" s="90">
        <v>1.58</v>
      </c>
      <c r="I52" s="88" t="s">
        <v>130</v>
      </c>
      <c r="J52" s="89">
        <v>4.0000000000000001E-3</v>
      </c>
      <c r="K52" s="91">
        <v>4.2300000000016685E-2</v>
      </c>
      <c r="L52" s="90">
        <v>634983.12941699999</v>
      </c>
      <c r="M52" s="102">
        <v>94.4</v>
      </c>
      <c r="N52" s="90"/>
      <c r="O52" s="90">
        <v>599.42408190000003</v>
      </c>
      <c r="P52" s="91">
        <v>3.7279932730947979E-5</v>
      </c>
      <c r="Q52" s="91">
        <f t="shared" si="0"/>
        <v>6.5154268872138453E-3</v>
      </c>
      <c r="R52" s="91">
        <f>O52/'סכום נכסי הקרן'!$C$42</f>
        <v>7.3792787965582007E-4</v>
      </c>
    </row>
    <row r="53" spans="2:18">
      <c r="B53" s="104" t="s">
        <v>295</v>
      </c>
      <c r="C53" s="87" t="s">
        <v>296</v>
      </c>
      <c r="D53" s="88" t="s">
        <v>117</v>
      </c>
      <c r="E53" s="87" t="s">
        <v>230</v>
      </c>
      <c r="F53" s="87"/>
      <c r="G53" s="101"/>
      <c r="H53" s="90">
        <v>3.2600000000403799</v>
      </c>
      <c r="I53" s="88" t="s">
        <v>130</v>
      </c>
      <c r="J53" s="89">
        <v>6.25E-2</v>
      </c>
      <c r="K53" s="91">
        <v>3.840034217279726E-2</v>
      </c>
      <c r="L53" s="90">
        <v>1.1663E-2</v>
      </c>
      <c r="M53" s="102">
        <v>110.48</v>
      </c>
      <c r="N53" s="90"/>
      <c r="O53" s="90">
        <v>1.2859E-5</v>
      </c>
      <c r="P53" s="91">
        <v>7.6647586975987658E-13</v>
      </c>
      <c r="Q53" s="91">
        <f t="shared" si="0"/>
        <v>1.3977061795234962E-10</v>
      </c>
      <c r="R53" s="91">
        <f>O53/'סכום נכסי הקרן'!$C$42</f>
        <v>1.5830219190421535E-11</v>
      </c>
    </row>
    <row r="54" spans="2:18">
      <c r="B54" s="104" t="s">
        <v>297</v>
      </c>
      <c r="C54" s="87" t="s">
        <v>298</v>
      </c>
      <c r="D54" s="88" t="s">
        <v>117</v>
      </c>
      <c r="E54" s="87" t="s">
        <v>230</v>
      </c>
      <c r="F54" s="87"/>
      <c r="G54" s="101"/>
      <c r="H54" s="90">
        <v>0.66999999999726778</v>
      </c>
      <c r="I54" s="88" t="s">
        <v>130</v>
      </c>
      <c r="J54" s="89">
        <v>1.4999999999999999E-2</v>
      </c>
      <c r="K54" s="91">
        <v>4.320000000001821E-2</v>
      </c>
      <c r="L54" s="90">
        <v>111278.58161000001</v>
      </c>
      <c r="M54" s="102">
        <v>98.67</v>
      </c>
      <c r="N54" s="90"/>
      <c r="O54" s="90">
        <v>109.79857679</v>
      </c>
      <c r="P54" s="91">
        <v>8.0934374542701874E-6</v>
      </c>
      <c r="Q54" s="91">
        <f t="shared" si="0"/>
        <v>1.1934532178417305E-3</v>
      </c>
      <c r="R54" s="91">
        <f>O54/'סכום נכסי הקרן'!$C$42</f>
        <v>1.351687951926301E-4</v>
      </c>
    </row>
    <row r="55" spans="2:18">
      <c r="B55" s="104" t="s">
        <v>299</v>
      </c>
      <c r="C55" s="87" t="s">
        <v>300</v>
      </c>
      <c r="D55" s="88" t="s">
        <v>117</v>
      </c>
      <c r="E55" s="87" t="s">
        <v>230</v>
      </c>
      <c r="F55" s="87"/>
      <c r="G55" s="101"/>
      <c r="H55" s="90">
        <v>18.960000000001006</v>
      </c>
      <c r="I55" s="88" t="s">
        <v>130</v>
      </c>
      <c r="J55" s="89">
        <v>2.7999999999999997E-2</v>
      </c>
      <c r="K55" s="91">
        <v>4.0900000000000741E-2</v>
      </c>
      <c r="L55" s="90">
        <v>3923144.9236760004</v>
      </c>
      <c r="M55" s="102">
        <v>79</v>
      </c>
      <c r="N55" s="90"/>
      <c r="O55" s="90">
        <v>3099.2845058530002</v>
      </c>
      <c r="P55" s="91">
        <v>6.5222594408021676E-4</v>
      </c>
      <c r="Q55" s="91">
        <f t="shared" si="0"/>
        <v>3.3687604836551553E-2</v>
      </c>
      <c r="R55" s="91">
        <f>O55/'סכום נכסי הקרן'!$C$42</f>
        <v>3.8154096789120681E-3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103" t="s">
        <v>24</v>
      </c>
      <c r="C57" s="80"/>
      <c r="D57" s="81"/>
      <c r="E57" s="80"/>
      <c r="F57" s="80"/>
      <c r="G57" s="99"/>
      <c r="H57" s="83">
        <v>3.0826344466443554</v>
      </c>
      <c r="I57" s="81"/>
      <c r="J57" s="82"/>
      <c r="K57" s="84">
        <v>4.8920963153088512E-2</v>
      </c>
      <c r="L57" s="83"/>
      <c r="M57" s="100"/>
      <c r="N57" s="83"/>
      <c r="O57" s="83">
        <v>184.97562080600002</v>
      </c>
      <c r="P57" s="84"/>
      <c r="Q57" s="84">
        <f t="shared" si="0"/>
        <v>2.0105884459269089E-3</v>
      </c>
      <c r="R57" s="84">
        <f>O57/'סכום נכסי הקרן'!$C$42</f>
        <v>2.2771635603416115E-4</v>
      </c>
    </row>
    <row r="58" spans="2:18">
      <c r="B58" s="104" t="s">
        <v>301</v>
      </c>
      <c r="C58" s="87" t="s">
        <v>302</v>
      </c>
      <c r="D58" s="88" t="s">
        <v>117</v>
      </c>
      <c r="E58" s="87" t="s">
        <v>230</v>
      </c>
      <c r="F58" s="87"/>
      <c r="G58" s="101"/>
      <c r="H58" s="90">
        <v>2.9599999999952944</v>
      </c>
      <c r="I58" s="88" t="s">
        <v>130</v>
      </c>
      <c r="J58" s="89">
        <v>4.5499999999999999E-2</v>
      </c>
      <c r="K58" s="91">
        <v>4.8899999999884605E-2</v>
      </c>
      <c r="L58" s="90">
        <v>178978.18402300001</v>
      </c>
      <c r="M58" s="102">
        <v>99.74</v>
      </c>
      <c r="N58" s="90"/>
      <c r="O58" s="90">
        <v>178.51283365399999</v>
      </c>
      <c r="P58" s="91">
        <v>8.4361773247506373E-6</v>
      </c>
      <c r="Q58" s="91">
        <f t="shared" si="0"/>
        <v>1.9403413229834804E-3</v>
      </c>
      <c r="R58" s="91">
        <f>O58/'סכום נכסי הקרן'!$C$42</f>
        <v>2.1976026790933024E-4</v>
      </c>
    </row>
    <row r="59" spans="2:18">
      <c r="B59" s="104" t="s">
        <v>303</v>
      </c>
      <c r="C59" s="87" t="s">
        <v>304</v>
      </c>
      <c r="D59" s="88" t="s">
        <v>117</v>
      </c>
      <c r="E59" s="87" t="s">
        <v>230</v>
      </c>
      <c r="F59" s="87"/>
      <c r="G59" s="101"/>
      <c r="H59" s="90">
        <v>6.4699999996224538</v>
      </c>
      <c r="I59" s="88" t="s">
        <v>130</v>
      </c>
      <c r="J59" s="89">
        <v>4.5499999999999999E-2</v>
      </c>
      <c r="K59" s="91">
        <v>4.9499999997833749E-2</v>
      </c>
      <c r="L59" s="90">
        <v>6553.8864290000001</v>
      </c>
      <c r="M59" s="102">
        <v>98.61</v>
      </c>
      <c r="N59" s="90"/>
      <c r="O59" s="90">
        <v>6.4627871519999998</v>
      </c>
      <c r="P59" s="91">
        <v>3.067431651229318E-7</v>
      </c>
      <c r="Q59" s="91">
        <f t="shared" si="0"/>
        <v>7.0247122943428394E-5</v>
      </c>
      <c r="R59" s="91">
        <f>O59/'סכום נכסי הקרן'!$C$42</f>
        <v>7.9560881248308678E-6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2"/>
      <c r="N60" s="87"/>
      <c r="O60" s="87"/>
      <c r="P60" s="87"/>
      <c r="Q60" s="91"/>
      <c r="R60" s="87"/>
    </row>
    <row r="61" spans="2:18">
      <c r="B61" s="79" t="s">
        <v>194</v>
      </c>
      <c r="C61" s="80"/>
      <c r="D61" s="81"/>
      <c r="E61" s="80"/>
      <c r="F61" s="80"/>
      <c r="G61" s="99"/>
      <c r="H61" s="83">
        <v>19.150000000002429</v>
      </c>
      <c r="I61" s="81"/>
      <c r="J61" s="82"/>
      <c r="K61" s="84">
        <v>5.349999999997572E-2</v>
      </c>
      <c r="L61" s="83"/>
      <c r="M61" s="100"/>
      <c r="N61" s="83"/>
      <c r="O61" s="83">
        <v>123.557621618</v>
      </c>
      <c r="P61" s="84"/>
      <c r="Q61" s="84">
        <f t="shared" si="0"/>
        <v>1.3430068532755621E-3</v>
      </c>
      <c r="R61" s="84">
        <f>O61/'סכום נכסי הקרן'!$C$42</f>
        <v>1.5210702487441528E-4</v>
      </c>
    </row>
    <row r="62" spans="2:18">
      <c r="B62" s="103" t="s">
        <v>63</v>
      </c>
      <c r="C62" s="80"/>
      <c r="D62" s="81"/>
      <c r="E62" s="80"/>
      <c r="F62" s="80"/>
      <c r="G62" s="99"/>
      <c r="H62" s="83">
        <v>19.150000000002429</v>
      </c>
      <c r="I62" s="81"/>
      <c r="J62" s="82"/>
      <c r="K62" s="84">
        <v>5.349999999997572E-2</v>
      </c>
      <c r="L62" s="83"/>
      <c r="M62" s="100"/>
      <c r="N62" s="83"/>
      <c r="O62" s="83">
        <v>123.557621618</v>
      </c>
      <c r="P62" s="84"/>
      <c r="Q62" s="84">
        <f t="shared" si="0"/>
        <v>1.3430068532755621E-3</v>
      </c>
      <c r="R62" s="84">
        <f>O62/'סכום נכסי הקרן'!$C$42</f>
        <v>1.5210702487441528E-4</v>
      </c>
    </row>
    <row r="63" spans="2:18">
      <c r="B63" s="104" t="s">
        <v>305</v>
      </c>
      <c r="C63" s="87" t="s">
        <v>306</v>
      </c>
      <c r="D63" s="88" t="s">
        <v>29</v>
      </c>
      <c r="E63" s="87" t="s">
        <v>307</v>
      </c>
      <c r="F63" s="87" t="s">
        <v>308</v>
      </c>
      <c r="G63" s="101"/>
      <c r="H63" s="90">
        <v>19.150000000002429</v>
      </c>
      <c r="I63" s="88" t="s">
        <v>129</v>
      </c>
      <c r="J63" s="89">
        <v>4.4999999999999998E-2</v>
      </c>
      <c r="K63" s="91">
        <v>5.349999999997572E-2</v>
      </c>
      <c r="L63" s="90">
        <v>39858.367977000002</v>
      </c>
      <c r="M63" s="102">
        <v>85.751499999999993</v>
      </c>
      <c r="N63" s="90"/>
      <c r="O63" s="90">
        <v>123.557621618</v>
      </c>
      <c r="P63" s="91">
        <v>3.9858367977000003E-5</v>
      </c>
      <c r="Q63" s="91">
        <f t="shared" si="0"/>
        <v>1.3430068532755621E-3</v>
      </c>
      <c r="R63" s="91">
        <f>O63/'סכום נכסי הקרן'!$C$42</f>
        <v>1.5210702487441528E-4</v>
      </c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5" t="s">
        <v>109</v>
      </c>
      <c r="C67" s="105"/>
      <c r="D67" s="10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5" t="s">
        <v>199</v>
      </c>
      <c r="C68" s="105"/>
      <c r="D68" s="105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151" t="s">
        <v>207</v>
      </c>
      <c r="C69" s="151"/>
      <c r="D69" s="151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E1:I30 D1:D29 O11:Q1048576 C32:I1048576 A1:B1048576 J1:M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143</v>
      </c>
      <c r="C1" s="46" t="s" vm="1">
        <v>225</v>
      </c>
    </row>
    <row r="2" spans="2:16">
      <c r="B2" s="46" t="s">
        <v>142</v>
      </c>
      <c r="C2" s="46" t="s">
        <v>226</v>
      </c>
    </row>
    <row r="3" spans="2:16">
      <c r="B3" s="46" t="s">
        <v>144</v>
      </c>
      <c r="C3" s="46" t="s">
        <v>227</v>
      </c>
    </row>
    <row r="4" spans="2:16">
      <c r="B4" s="46" t="s">
        <v>145</v>
      </c>
      <c r="C4" s="46">
        <v>2145</v>
      </c>
    </row>
    <row r="6" spans="2:16" ht="26.25" customHeight="1">
      <c r="B6" s="142" t="s">
        <v>183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201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2972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216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143</v>
      </c>
      <c r="C1" s="46" t="s" vm="1">
        <v>225</v>
      </c>
    </row>
    <row r="2" spans="2:20">
      <c r="B2" s="46" t="s">
        <v>142</v>
      </c>
      <c r="C2" s="46" t="s">
        <v>226</v>
      </c>
    </row>
    <row r="3" spans="2:20">
      <c r="B3" s="46" t="s">
        <v>144</v>
      </c>
      <c r="C3" s="46" t="s">
        <v>227</v>
      </c>
    </row>
    <row r="4" spans="2:20">
      <c r="B4" s="46" t="s">
        <v>145</v>
      </c>
      <c r="C4" s="46">
        <v>2145</v>
      </c>
    </row>
    <row r="6" spans="2:20" ht="26.25" customHeight="1">
      <c r="B6" s="148" t="s">
        <v>170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</row>
    <row r="7" spans="2:20" ht="26.25" customHeight="1">
      <c r="B7" s="148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</row>
    <row r="8" spans="2:20" s="3" customFormat="1" ht="63">
      <c r="B8" s="36" t="s">
        <v>112</v>
      </c>
      <c r="C8" s="12" t="s">
        <v>46</v>
      </c>
      <c r="D8" s="12" t="s">
        <v>116</v>
      </c>
      <c r="E8" s="12" t="s">
        <v>186</v>
      </c>
      <c r="F8" s="12" t="s">
        <v>114</v>
      </c>
      <c r="G8" s="12" t="s">
        <v>66</v>
      </c>
      <c r="H8" s="12" t="s">
        <v>14</v>
      </c>
      <c r="I8" s="12" t="s">
        <v>67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201</v>
      </c>
      <c r="P8" s="12" t="s">
        <v>200</v>
      </c>
      <c r="Q8" s="12" t="s">
        <v>62</v>
      </c>
      <c r="R8" s="12" t="s">
        <v>59</v>
      </c>
      <c r="S8" s="12" t="s">
        <v>146</v>
      </c>
      <c r="T8" s="37" t="s">
        <v>148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208</v>
      </c>
      <c r="P9" s="15"/>
      <c r="Q9" s="15" t="s">
        <v>204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187</v>
      </c>
    </row>
    <row r="11" spans="2:20" s="4" customFormat="1" ht="18" customHeight="1">
      <c r="B11" s="106" t="s">
        <v>2963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109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199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0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143</v>
      </c>
      <c r="C1" s="46" t="s" vm="1">
        <v>225</v>
      </c>
    </row>
    <row r="2" spans="2:21">
      <c r="B2" s="46" t="s">
        <v>142</v>
      </c>
      <c r="C2" s="46" t="s">
        <v>226</v>
      </c>
    </row>
    <row r="3" spans="2:21">
      <c r="B3" s="46" t="s">
        <v>144</v>
      </c>
      <c r="C3" s="46" t="s">
        <v>227</v>
      </c>
    </row>
    <row r="4" spans="2:21">
      <c r="B4" s="46" t="s">
        <v>145</v>
      </c>
      <c r="C4" s="46">
        <v>2145</v>
      </c>
    </row>
    <row r="6" spans="2:21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21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</row>
    <row r="8" spans="2:21" s="3" customFormat="1" ht="78.75">
      <c r="B8" s="21" t="s">
        <v>112</v>
      </c>
      <c r="C8" s="29" t="s">
        <v>46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14</v>
      </c>
      <c r="I8" s="29" t="s">
        <v>67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201</v>
      </c>
      <c r="P8" s="29" t="s">
        <v>200</v>
      </c>
      <c r="Q8" s="29" t="s">
        <v>215</v>
      </c>
      <c r="R8" s="29" t="s">
        <v>62</v>
      </c>
      <c r="S8" s="12" t="s">
        <v>59</v>
      </c>
      <c r="T8" s="29" t="s">
        <v>146</v>
      </c>
      <c r="U8" s="13" t="s">
        <v>148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208</v>
      </c>
      <c r="P9" s="31"/>
      <c r="Q9" s="15" t="s">
        <v>204</v>
      </c>
      <c r="R9" s="31" t="s">
        <v>204</v>
      </c>
      <c r="S9" s="15" t="s">
        <v>19</v>
      </c>
      <c r="T9" s="31" t="s">
        <v>204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187</v>
      </c>
      <c r="U10" s="19" t="s">
        <v>210</v>
      </c>
    </row>
    <row r="11" spans="2:21" s="4" customFormat="1" ht="18" customHeight="1">
      <c r="B11" s="74" t="s">
        <v>34</v>
      </c>
      <c r="C11" s="74"/>
      <c r="D11" s="75"/>
      <c r="E11" s="75"/>
      <c r="F11" s="74"/>
      <c r="G11" s="75"/>
      <c r="H11" s="74"/>
      <c r="I11" s="74"/>
      <c r="J11" s="97"/>
      <c r="K11" s="77">
        <v>4.5882574252055557</v>
      </c>
      <c r="L11" s="75"/>
      <c r="M11" s="76"/>
      <c r="N11" s="76">
        <v>4.6408905188748871E-2</v>
      </c>
      <c r="O11" s="77"/>
      <c r="P11" s="98"/>
      <c r="Q11" s="77">
        <v>104.24951634099999</v>
      </c>
      <c r="R11" s="77">
        <f>R12+R280</f>
        <v>147829.52427927603</v>
      </c>
      <c r="S11" s="78"/>
      <c r="T11" s="78">
        <f>IFERROR(R11/$R$11,0)</f>
        <v>1</v>
      </c>
      <c r="U11" s="78">
        <f>R11/'סכום נכסי הקרן'!$C$42</f>
        <v>0.18198722856805982</v>
      </c>
    </row>
    <row r="12" spans="2:21">
      <c r="B12" s="79" t="s">
        <v>195</v>
      </c>
      <c r="C12" s="80"/>
      <c r="D12" s="81"/>
      <c r="E12" s="81"/>
      <c r="F12" s="80"/>
      <c r="G12" s="81"/>
      <c r="H12" s="80"/>
      <c r="I12" s="80"/>
      <c r="J12" s="99"/>
      <c r="K12" s="83">
        <v>4.3860848484506754</v>
      </c>
      <c r="L12" s="81"/>
      <c r="M12" s="82"/>
      <c r="N12" s="82">
        <v>3.9247686961731504E-2</v>
      </c>
      <c r="O12" s="83"/>
      <c r="P12" s="100"/>
      <c r="Q12" s="83">
        <v>104.24951634099999</v>
      </c>
      <c r="R12" s="83">
        <f>R13+R181+R270</f>
        <v>112950.46391239102</v>
      </c>
      <c r="S12" s="84"/>
      <c r="T12" s="84">
        <f t="shared" ref="T12:T75" si="0">IFERROR(R12/$R$11,0)</f>
        <v>0.76405890138026611</v>
      </c>
      <c r="U12" s="84">
        <f>R12/'סכום נכסי הקרן'!$C$42</f>
        <v>0.13904896192495117</v>
      </c>
    </row>
    <row r="13" spans="2:21">
      <c r="B13" s="85" t="s">
        <v>33</v>
      </c>
      <c r="C13" s="80"/>
      <c r="D13" s="81"/>
      <c r="E13" s="81"/>
      <c r="F13" s="80"/>
      <c r="G13" s="81"/>
      <c r="H13" s="80"/>
      <c r="I13" s="80"/>
      <c r="J13" s="99"/>
      <c r="K13" s="83">
        <v>4.4530771771777644</v>
      </c>
      <c r="L13" s="81"/>
      <c r="M13" s="82"/>
      <c r="N13" s="82">
        <v>3.327951983019968E-2</v>
      </c>
      <c r="O13" s="83"/>
      <c r="P13" s="100"/>
      <c r="Q13" s="83">
        <v>94.829981790999994</v>
      </c>
      <c r="R13" s="83">
        <f>SUM(R14:R179)</f>
        <v>92749.937761984023</v>
      </c>
      <c r="S13" s="84"/>
      <c r="T13" s="84">
        <f t="shared" si="0"/>
        <v>0.62741146069551734</v>
      </c>
      <c r="U13" s="84">
        <f>R13/'סכום נכסי הקרן'!$C$42</f>
        <v>0.11418087290381541</v>
      </c>
    </row>
    <row r="14" spans="2:21">
      <c r="B14" s="86" t="s">
        <v>309</v>
      </c>
      <c r="C14" s="110">
        <v>1162577</v>
      </c>
      <c r="D14" s="88" t="s">
        <v>117</v>
      </c>
      <c r="E14" s="88" t="s">
        <v>310</v>
      </c>
      <c r="F14" s="87" t="s">
        <v>311</v>
      </c>
      <c r="G14" s="88" t="s">
        <v>312</v>
      </c>
      <c r="H14" s="87" t="s">
        <v>313</v>
      </c>
      <c r="I14" s="87" t="s">
        <v>314</v>
      </c>
      <c r="J14" s="101"/>
      <c r="K14" s="90">
        <v>4.26</v>
      </c>
      <c r="L14" s="88" t="s">
        <v>130</v>
      </c>
      <c r="M14" s="89">
        <v>5.0000000000000001E-4</v>
      </c>
      <c r="N14" s="89">
        <v>2.0497527812113718E-2</v>
      </c>
      <c r="O14" s="90">
        <v>3.2360000000000002E-3</v>
      </c>
      <c r="P14" s="102">
        <v>99.48</v>
      </c>
      <c r="Q14" s="90"/>
      <c r="R14" s="90">
        <v>3.236E-6</v>
      </c>
      <c r="S14" s="91">
        <v>2.740938058353106E-12</v>
      </c>
      <c r="T14" s="91">
        <f t="shared" si="0"/>
        <v>2.1890079236720168E-11</v>
      </c>
      <c r="U14" s="91">
        <f>R14/'סכום נכסי הקרן'!$C$42</f>
        <v>3.9837148534259335E-12</v>
      </c>
    </row>
    <row r="15" spans="2:21">
      <c r="B15" s="86" t="s">
        <v>315</v>
      </c>
      <c r="C15" s="110">
        <v>1160290</v>
      </c>
      <c r="D15" s="88" t="s">
        <v>117</v>
      </c>
      <c r="E15" s="88" t="s">
        <v>310</v>
      </c>
      <c r="F15" s="87" t="s">
        <v>316</v>
      </c>
      <c r="G15" s="88" t="s">
        <v>317</v>
      </c>
      <c r="H15" s="87" t="s">
        <v>318</v>
      </c>
      <c r="I15" s="87" t="s">
        <v>128</v>
      </c>
      <c r="J15" s="101"/>
      <c r="K15" s="90">
        <v>2.4499999999989597</v>
      </c>
      <c r="L15" s="88" t="s">
        <v>130</v>
      </c>
      <c r="M15" s="89">
        <v>1E-3</v>
      </c>
      <c r="N15" s="89">
        <v>1.7100000000002082E-2</v>
      </c>
      <c r="O15" s="90">
        <v>552971.77675800002</v>
      </c>
      <c r="P15" s="102">
        <v>104.24</v>
      </c>
      <c r="Q15" s="90"/>
      <c r="R15" s="90">
        <v>576.41778572800001</v>
      </c>
      <c r="S15" s="91">
        <v>3.6864785117200001E-4</v>
      </c>
      <c r="T15" s="91">
        <f t="shared" si="0"/>
        <v>3.8992061196046687E-3</v>
      </c>
      <c r="U15" s="91">
        <f>R15/'סכום נכסי הקרן'!$C$42</f>
        <v>7.0960571532247246E-4</v>
      </c>
    </row>
    <row r="16" spans="2:21">
      <c r="B16" s="86" t="s">
        <v>319</v>
      </c>
      <c r="C16" s="110">
        <v>7480304</v>
      </c>
      <c r="D16" s="88" t="s">
        <v>117</v>
      </c>
      <c r="E16" s="88" t="s">
        <v>310</v>
      </c>
      <c r="F16" s="87" t="s">
        <v>320</v>
      </c>
      <c r="G16" s="88" t="s">
        <v>317</v>
      </c>
      <c r="H16" s="87" t="s">
        <v>318</v>
      </c>
      <c r="I16" s="87" t="s">
        <v>128</v>
      </c>
      <c r="J16" s="101"/>
      <c r="K16" s="90">
        <v>4.7299999999708033</v>
      </c>
      <c r="L16" s="88" t="s">
        <v>130</v>
      </c>
      <c r="M16" s="89">
        <v>2E-3</v>
      </c>
      <c r="N16" s="89">
        <v>1.8599999999815025E-2</v>
      </c>
      <c r="O16" s="90">
        <v>56101.506538000001</v>
      </c>
      <c r="P16" s="102">
        <v>98.29</v>
      </c>
      <c r="Q16" s="90"/>
      <c r="R16" s="90">
        <v>55.142170557</v>
      </c>
      <c r="S16" s="91">
        <v>2.0545835654245431E-5</v>
      </c>
      <c r="T16" s="91">
        <f t="shared" si="0"/>
        <v>3.7301189208203582E-4</v>
      </c>
      <c r="U16" s="91">
        <f>R16/'סכום נכסי הקרן'!$C$42</f>
        <v>6.7883400462937917E-5</v>
      </c>
    </row>
    <row r="17" spans="2:21">
      <c r="B17" s="86" t="s">
        <v>321</v>
      </c>
      <c r="C17" s="110">
        <v>6040372</v>
      </c>
      <c r="D17" s="88" t="s">
        <v>117</v>
      </c>
      <c r="E17" s="88" t="s">
        <v>310</v>
      </c>
      <c r="F17" s="87" t="s">
        <v>322</v>
      </c>
      <c r="G17" s="88" t="s">
        <v>317</v>
      </c>
      <c r="H17" s="87" t="s">
        <v>318</v>
      </c>
      <c r="I17" s="87" t="s">
        <v>128</v>
      </c>
      <c r="J17" s="101"/>
      <c r="K17" s="90">
        <v>2.2099997689149125</v>
      </c>
      <c r="L17" s="88" t="s">
        <v>130</v>
      </c>
      <c r="M17" s="89">
        <v>8.3000000000000001E-3</v>
      </c>
      <c r="N17" s="89">
        <v>1.8699777186803709E-2</v>
      </c>
      <c r="O17" s="90">
        <v>1.2942E-2</v>
      </c>
      <c r="P17" s="102">
        <v>107.19</v>
      </c>
      <c r="Q17" s="90"/>
      <c r="R17" s="90">
        <v>1.3913E-5</v>
      </c>
      <c r="S17" s="91">
        <v>4.2545833256626792E-12</v>
      </c>
      <c r="T17" s="91">
        <f t="shared" si="0"/>
        <v>9.4115164530435016E-11</v>
      </c>
      <c r="U17" s="91">
        <f>R17/'סכום נכסי הקרן'!$C$42</f>
        <v>1.7127757959120836E-11</v>
      </c>
    </row>
    <row r="18" spans="2:21">
      <c r="B18" s="86" t="s">
        <v>323</v>
      </c>
      <c r="C18" s="110">
        <v>2310217</v>
      </c>
      <c r="D18" s="88" t="s">
        <v>117</v>
      </c>
      <c r="E18" s="88" t="s">
        <v>310</v>
      </c>
      <c r="F18" s="87" t="s">
        <v>324</v>
      </c>
      <c r="G18" s="88" t="s">
        <v>317</v>
      </c>
      <c r="H18" s="87" t="s">
        <v>318</v>
      </c>
      <c r="I18" s="87" t="s">
        <v>128</v>
      </c>
      <c r="J18" s="101"/>
      <c r="K18" s="90">
        <v>1.4900000000000084</v>
      </c>
      <c r="L18" s="88" t="s">
        <v>130</v>
      </c>
      <c r="M18" s="89">
        <v>8.6E-3</v>
      </c>
      <c r="N18" s="89">
        <v>1.6800000000002785E-2</v>
      </c>
      <c r="O18" s="90">
        <v>1052080.0123149999</v>
      </c>
      <c r="P18" s="102">
        <v>109.2</v>
      </c>
      <c r="Q18" s="90"/>
      <c r="R18" s="90">
        <v>1148.871390751</v>
      </c>
      <c r="S18" s="91">
        <v>4.2060471014063996E-4</v>
      </c>
      <c r="T18" s="91">
        <f t="shared" si="0"/>
        <v>7.7715963462114609E-3</v>
      </c>
      <c r="U18" s="91">
        <f>R18/'סכום נכסי הקרן'!$C$42</f>
        <v>1.4143312805966839E-3</v>
      </c>
    </row>
    <row r="19" spans="2:21">
      <c r="B19" s="86" t="s">
        <v>325</v>
      </c>
      <c r="C19" s="110">
        <v>2310282</v>
      </c>
      <c r="D19" s="88" t="s">
        <v>117</v>
      </c>
      <c r="E19" s="88" t="s">
        <v>310</v>
      </c>
      <c r="F19" s="87" t="s">
        <v>324</v>
      </c>
      <c r="G19" s="88" t="s">
        <v>317</v>
      </c>
      <c r="H19" s="87" t="s">
        <v>318</v>
      </c>
      <c r="I19" s="87" t="s">
        <v>128</v>
      </c>
      <c r="J19" s="101"/>
      <c r="K19" s="90">
        <v>3.2099999999998841</v>
      </c>
      <c r="L19" s="88" t="s">
        <v>130</v>
      </c>
      <c r="M19" s="89">
        <v>3.8E-3</v>
      </c>
      <c r="N19" s="89">
        <v>1.8400000000000406E-2</v>
      </c>
      <c r="O19" s="90">
        <v>1919608.593267</v>
      </c>
      <c r="P19" s="102">
        <v>102.81</v>
      </c>
      <c r="Q19" s="90"/>
      <c r="R19" s="90">
        <v>1973.5495464629998</v>
      </c>
      <c r="S19" s="91">
        <v>6.3986953108899998E-4</v>
      </c>
      <c r="T19" s="91">
        <f t="shared" si="0"/>
        <v>1.3350171801504393E-2</v>
      </c>
      <c r="U19" s="91">
        <f>R19/'סכום נכסי הקרן'!$C$42</f>
        <v>2.429560767063247E-3</v>
      </c>
    </row>
    <row r="20" spans="2:21">
      <c r="B20" s="86" t="s">
        <v>326</v>
      </c>
      <c r="C20" s="110">
        <v>2310381</v>
      </c>
      <c r="D20" s="88" t="s">
        <v>117</v>
      </c>
      <c r="E20" s="88" t="s">
        <v>310</v>
      </c>
      <c r="F20" s="87" t="s">
        <v>324</v>
      </c>
      <c r="G20" s="88" t="s">
        <v>317</v>
      </c>
      <c r="H20" s="87" t="s">
        <v>318</v>
      </c>
      <c r="I20" s="87" t="s">
        <v>128</v>
      </c>
      <c r="J20" s="101"/>
      <c r="K20" s="90">
        <v>7.2000000000005437</v>
      </c>
      <c r="L20" s="88" t="s">
        <v>130</v>
      </c>
      <c r="M20" s="89">
        <v>2E-3</v>
      </c>
      <c r="N20" s="89">
        <v>2.0600000000007071E-2</v>
      </c>
      <c r="O20" s="90">
        <v>384098.56539499998</v>
      </c>
      <c r="P20" s="102">
        <v>95.71</v>
      </c>
      <c r="Q20" s="90"/>
      <c r="R20" s="90">
        <v>367.62075387900001</v>
      </c>
      <c r="S20" s="91">
        <v>4.007656053920443E-4</v>
      </c>
      <c r="T20" s="91">
        <f t="shared" si="0"/>
        <v>2.4867884522478717E-3</v>
      </c>
      <c r="U20" s="91">
        <f>R20/'סכום נכסי הקרן'!$C$42</f>
        <v>4.5256373845964517E-4</v>
      </c>
    </row>
    <row r="21" spans="2:21">
      <c r="B21" s="86" t="s">
        <v>327</v>
      </c>
      <c r="C21" s="110">
        <v>1158476</v>
      </c>
      <c r="D21" s="88" t="s">
        <v>117</v>
      </c>
      <c r="E21" s="88" t="s">
        <v>310</v>
      </c>
      <c r="F21" s="87" t="s">
        <v>328</v>
      </c>
      <c r="G21" s="88" t="s">
        <v>126</v>
      </c>
      <c r="H21" s="87" t="s">
        <v>313</v>
      </c>
      <c r="I21" s="87" t="s">
        <v>314</v>
      </c>
      <c r="J21" s="101"/>
      <c r="K21" s="90">
        <v>12.700000000003321</v>
      </c>
      <c r="L21" s="88" t="s">
        <v>130</v>
      </c>
      <c r="M21" s="89">
        <v>2.07E-2</v>
      </c>
      <c r="N21" s="89">
        <v>2.4500000000004577E-2</v>
      </c>
      <c r="O21" s="90">
        <v>1694660.0621919998</v>
      </c>
      <c r="P21" s="102">
        <v>103.05</v>
      </c>
      <c r="Q21" s="90"/>
      <c r="R21" s="90">
        <v>1746.347219276</v>
      </c>
      <c r="S21" s="91">
        <v>6.0399419407439106E-4</v>
      </c>
      <c r="T21" s="91">
        <f t="shared" si="0"/>
        <v>1.1813250619523354E-2</v>
      </c>
      <c r="U21" s="91">
        <f>R21/'סכום נכסי הקרן'!$C$42</f>
        <v>2.1498607406269707E-3</v>
      </c>
    </row>
    <row r="22" spans="2:21">
      <c r="B22" s="86" t="s">
        <v>329</v>
      </c>
      <c r="C22" s="110">
        <v>1171297</v>
      </c>
      <c r="D22" s="88" t="s">
        <v>117</v>
      </c>
      <c r="E22" s="88" t="s">
        <v>310</v>
      </c>
      <c r="F22" s="87" t="s">
        <v>330</v>
      </c>
      <c r="G22" s="88" t="s">
        <v>317</v>
      </c>
      <c r="H22" s="87" t="s">
        <v>313</v>
      </c>
      <c r="I22" s="87" t="s">
        <v>314</v>
      </c>
      <c r="J22" s="101"/>
      <c r="K22" s="90">
        <v>0.34000000000482961</v>
      </c>
      <c r="L22" s="88" t="s">
        <v>130</v>
      </c>
      <c r="M22" s="89">
        <v>3.5499999999999997E-2</v>
      </c>
      <c r="N22" s="89">
        <v>1.0700000000037563E-2</v>
      </c>
      <c r="O22" s="90">
        <v>61435.436271999999</v>
      </c>
      <c r="P22" s="102">
        <v>121.33</v>
      </c>
      <c r="Q22" s="90"/>
      <c r="R22" s="90">
        <v>74.539611395999998</v>
      </c>
      <c r="S22" s="91">
        <v>8.6196895084595054E-4</v>
      </c>
      <c r="T22" s="91">
        <f t="shared" si="0"/>
        <v>5.0422682315598563E-4</v>
      </c>
      <c r="U22" s="91">
        <f>R22/'סכום נכסי הקרן'!$C$42</f>
        <v>9.1762842115835039E-5</v>
      </c>
    </row>
    <row r="23" spans="2:21">
      <c r="B23" s="86" t="s">
        <v>331</v>
      </c>
      <c r="C23" s="110">
        <v>1171305</v>
      </c>
      <c r="D23" s="88" t="s">
        <v>117</v>
      </c>
      <c r="E23" s="88" t="s">
        <v>310</v>
      </c>
      <c r="F23" s="87" t="s">
        <v>330</v>
      </c>
      <c r="G23" s="88" t="s">
        <v>317</v>
      </c>
      <c r="H23" s="87" t="s">
        <v>313</v>
      </c>
      <c r="I23" s="87" t="s">
        <v>314</v>
      </c>
      <c r="J23" s="101"/>
      <c r="K23" s="90">
        <v>3.7100030252937959</v>
      </c>
      <c r="L23" s="88" t="s">
        <v>130</v>
      </c>
      <c r="M23" s="89">
        <v>1.4999999999999999E-2</v>
      </c>
      <c r="N23" s="89">
        <v>1.9599728629579375E-2</v>
      </c>
      <c r="O23" s="90">
        <v>1.2359999999999999E-2</v>
      </c>
      <c r="P23" s="102">
        <v>107.4</v>
      </c>
      <c r="Q23" s="90"/>
      <c r="R23" s="90">
        <v>1.3266E-5</v>
      </c>
      <c r="S23" s="91">
        <v>3.7966833550354539E-11</v>
      </c>
      <c r="T23" s="91">
        <f t="shared" si="0"/>
        <v>8.9738501592808937E-11</v>
      </c>
      <c r="U23" s="91">
        <f>R23/'סכום נכסי הקרן'!$C$42</f>
        <v>1.6331261200725723E-11</v>
      </c>
    </row>
    <row r="24" spans="2:21">
      <c r="B24" s="86" t="s">
        <v>332</v>
      </c>
      <c r="C24" s="110">
        <v>1145564</v>
      </c>
      <c r="D24" s="88" t="s">
        <v>117</v>
      </c>
      <c r="E24" s="88" t="s">
        <v>310</v>
      </c>
      <c r="F24" s="87" t="s">
        <v>333</v>
      </c>
      <c r="G24" s="88" t="s">
        <v>334</v>
      </c>
      <c r="H24" s="87" t="s">
        <v>318</v>
      </c>
      <c r="I24" s="87" t="s">
        <v>128</v>
      </c>
      <c r="J24" s="101"/>
      <c r="K24" s="90">
        <v>2.6299999999934061</v>
      </c>
      <c r="L24" s="88" t="s">
        <v>130</v>
      </c>
      <c r="M24" s="89">
        <v>8.3000000000000001E-3</v>
      </c>
      <c r="N24" s="89">
        <v>1.8899999999945523E-2</v>
      </c>
      <c r="O24" s="90">
        <v>130139.26457100001</v>
      </c>
      <c r="P24" s="102">
        <v>107.2</v>
      </c>
      <c r="Q24" s="90"/>
      <c r="R24" s="90">
        <v>139.50929778399998</v>
      </c>
      <c r="S24" s="91">
        <v>9.4421513375586002E-5</v>
      </c>
      <c r="T24" s="91">
        <f t="shared" si="0"/>
        <v>9.4371742359423635E-4</v>
      </c>
      <c r="U24" s="91">
        <f>R24/'סכום נכסי הקרן'!$C$42</f>
        <v>1.7174451847130483E-4</v>
      </c>
    </row>
    <row r="25" spans="2:21">
      <c r="B25" s="86" t="s">
        <v>335</v>
      </c>
      <c r="C25" s="110">
        <v>1145572</v>
      </c>
      <c r="D25" s="88" t="s">
        <v>117</v>
      </c>
      <c r="E25" s="88" t="s">
        <v>310</v>
      </c>
      <c r="F25" s="87" t="s">
        <v>333</v>
      </c>
      <c r="G25" s="88" t="s">
        <v>334</v>
      </c>
      <c r="H25" s="87" t="s">
        <v>318</v>
      </c>
      <c r="I25" s="87" t="s">
        <v>128</v>
      </c>
      <c r="J25" s="101"/>
      <c r="K25" s="90">
        <v>6.3600000000001051</v>
      </c>
      <c r="L25" s="88" t="s">
        <v>130</v>
      </c>
      <c r="M25" s="89">
        <v>1.6500000000000001E-2</v>
      </c>
      <c r="N25" s="89">
        <v>2.3199999999999464E-2</v>
      </c>
      <c r="O25" s="90">
        <v>712322.489176</v>
      </c>
      <c r="P25" s="102">
        <v>105.88</v>
      </c>
      <c r="Q25" s="90"/>
      <c r="R25" s="90">
        <v>754.207048472</v>
      </c>
      <c r="S25" s="91">
        <v>3.366961658479957E-4</v>
      </c>
      <c r="T25" s="91">
        <f t="shared" si="0"/>
        <v>5.1018702261881729E-3</v>
      </c>
      <c r="U25" s="91">
        <f>R25/'סכום נכסי הקרן'!$C$42</f>
        <v>9.2847522297788616E-4</v>
      </c>
    </row>
    <row r="26" spans="2:21">
      <c r="B26" s="86" t="s">
        <v>336</v>
      </c>
      <c r="C26" s="110">
        <v>6620496</v>
      </c>
      <c r="D26" s="88" t="s">
        <v>117</v>
      </c>
      <c r="E26" s="88" t="s">
        <v>310</v>
      </c>
      <c r="F26" s="87" t="s">
        <v>337</v>
      </c>
      <c r="G26" s="88" t="s">
        <v>317</v>
      </c>
      <c r="H26" s="87" t="s">
        <v>318</v>
      </c>
      <c r="I26" s="87" t="s">
        <v>128</v>
      </c>
      <c r="J26" s="101"/>
      <c r="K26" s="90">
        <v>4.5700000000006868</v>
      </c>
      <c r="L26" s="88" t="s">
        <v>130</v>
      </c>
      <c r="M26" s="89">
        <v>1E-3</v>
      </c>
      <c r="N26" s="89">
        <v>1.8999999999990181E-2</v>
      </c>
      <c r="O26" s="90">
        <v>208002.51307300001</v>
      </c>
      <c r="P26" s="102">
        <v>97.94</v>
      </c>
      <c r="Q26" s="90"/>
      <c r="R26" s="90">
        <v>203.71767249800001</v>
      </c>
      <c r="S26" s="91">
        <v>7.0084467297432739E-5</v>
      </c>
      <c r="T26" s="91">
        <f t="shared" si="0"/>
        <v>1.3780580942217024E-3</v>
      </c>
      <c r="U26" s="91">
        <f>R26/'סכום נכסי הקרן'!$C$42</f>
        <v>2.5078897337318988E-4</v>
      </c>
    </row>
    <row r="27" spans="2:21">
      <c r="B27" s="86" t="s">
        <v>338</v>
      </c>
      <c r="C27" s="110">
        <v>1940535</v>
      </c>
      <c r="D27" s="88" t="s">
        <v>117</v>
      </c>
      <c r="E27" s="88" t="s">
        <v>310</v>
      </c>
      <c r="F27" s="87" t="s">
        <v>339</v>
      </c>
      <c r="G27" s="88" t="s">
        <v>317</v>
      </c>
      <c r="H27" s="87" t="s">
        <v>318</v>
      </c>
      <c r="I27" s="87" t="s">
        <v>128</v>
      </c>
      <c r="J27" s="101"/>
      <c r="K27" s="90">
        <v>0.36000014612352554</v>
      </c>
      <c r="L27" s="88" t="s">
        <v>130</v>
      </c>
      <c r="M27" s="89">
        <v>0.05</v>
      </c>
      <c r="N27" s="89">
        <v>1.0999851124013698E-2</v>
      </c>
      <c r="O27" s="90">
        <v>2.8990000000000002E-2</v>
      </c>
      <c r="P27" s="102">
        <v>114.9</v>
      </c>
      <c r="Q27" s="90"/>
      <c r="R27" s="90">
        <v>3.3584999999999998E-5</v>
      </c>
      <c r="S27" s="91">
        <v>2.7595390580565393E-11</v>
      </c>
      <c r="T27" s="91">
        <f t="shared" si="0"/>
        <v>2.2718736438975489E-10</v>
      </c>
      <c r="U27" s="91">
        <f>R27/'סכום נכסי הקרן'!$C$42</f>
        <v>4.1345198810973416E-11</v>
      </c>
    </row>
    <row r="28" spans="2:21">
      <c r="B28" s="86" t="s">
        <v>340</v>
      </c>
      <c r="C28" s="110">
        <v>1940618</v>
      </c>
      <c r="D28" s="88" t="s">
        <v>117</v>
      </c>
      <c r="E28" s="88" t="s">
        <v>310</v>
      </c>
      <c r="F28" s="87" t="s">
        <v>339</v>
      </c>
      <c r="G28" s="88" t="s">
        <v>317</v>
      </c>
      <c r="H28" s="87" t="s">
        <v>318</v>
      </c>
      <c r="I28" s="87" t="s">
        <v>128</v>
      </c>
      <c r="J28" s="101"/>
      <c r="K28" s="90">
        <v>2.5099999999754936</v>
      </c>
      <c r="L28" s="88" t="s">
        <v>130</v>
      </c>
      <c r="M28" s="89">
        <v>6.0000000000000001E-3</v>
      </c>
      <c r="N28" s="89">
        <v>1.8299999999796063E-2</v>
      </c>
      <c r="O28" s="90">
        <v>54427.215407000011</v>
      </c>
      <c r="P28" s="102">
        <v>107.21</v>
      </c>
      <c r="Q28" s="90"/>
      <c r="R28" s="90">
        <v>58.351417092999995</v>
      </c>
      <c r="S28" s="91">
        <v>4.0785122197679625E-5</v>
      </c>
      <c r="T28" s="91">
        <f t="shared" si="0"/>
        <v>3.9472099621158142E-4</v>
      </c>
      <c r="U28" s="91">
        <f>R28/'סכום נכסי הקרן'!$C$42</f>
        <v>7.1834180158169352E-5</v>
      </c>
    </row>
    <row r="29" spans="2:21">
      <c r="B29" s="86" t="s">
        <v>341</v>
      </c>
      <c r="C29" s="110">
        <v>1940659</v>
      </c>
      <c r="D29" s="88" t="s">
        <v>117</v>
      </c>
      <c r="E29" s="88" t="s">
        <v>310</v>
      </c>
      <c r="F29" s="87" t="s">
        <v>339</v>
      </c>
      <c r="G29" s="88" t="s">
        <v>317</v>
      </c>
      <c r="H29" s="87" t="s">
        <v>318</v>
      </c>
      <c r="I29" s="87" t="s">
        <v>128</v>
      </c>
      <c r="J29" s="101"/>
      <c r="K29" s="90">
        <v>4.0000000000090195</v>
      </c>
      <c r="L29" s="88" t="s">
        <v>130</v>
      </c>
      <c r="M29" s="89">
        <v>1.7500000000000002E-2</v>
      </c>
      <c r="N29" s="89">
        <v>1.9000000000036078E-2</v>
      </c>
      <c r="O29" s="90">
        <v>102376.387731</v>
      </c>
      <c r="P29" s="102">
        <v>108.29</v>
      </c>
      <c r="Q29" s="90"/>
      <c r="R29" s="90">
        <v>110.86339415400001</v>
      </c>
      <c r="S29" s="91">
        <v>3.1004961151442022E-5</v>
      </c>
      <c r="T29" s="91">
        <f t="shared" si="0"/>
        <v>7.4994081658924581E-4</v>
      </c>
      <c r="U29" s="91">
        <f>R29/'סכום נכסי הקרן'!$C$42</f>
        <v>1.3647965080114451E-4</v>
      </c>
    </row>
    <row r="30" spans="2:21">
      <c r="B30" s="86" t="s">
        <v>342</v>
      </c>
      <c r="C30" s="110">
        <v>6000210</v>
      </c>
      <c r="D30" s="88" t="s">
        <v>117</v>
      </c>
      <c r="E30" s="88" t="s">
        <v>310</v>
      </c>
      <c r="F30" s="87" t="s">
        <v>343</v>
      </c>
      <c r="G30" s="88" t="s">
        <v>344</v>
      </c>
      <c r="H30" s="87" t="s">
        <v>345</v>
      </c>
      <c r="I30" s="87" t="s">
        <v>128</v>
      </c>
      <c r="J30" s="101"/>
      <c r="K30" s="90">
        <v>4.5800000000013172</v>
      </c>
      <c r="L30" s="88" t="s">
        <v>130</v>
      </c>
      <c r="M30" s="89">
        <v>3.85E-2</v>
      </c>
      <c r="N30" s="89">
        <v>2.1500000000002996E-2</v>
      </c>
      <c r="O30" s="90">
        <v>1384821.3061790001</v>
      </c>
      <c r="P30" s="102">
        <v>120.6</v>
      </c>
      <c r="Q30" s="90"/>
      <c r="R30" s="90">
        <v>1670.0944831099998</v>
      </c>
      <c r="S30" s="91">
        <v>5.3050124296850345E-4</v>
      </c>
      <c r="T30" s="91">
        <f t="shared" si="0"/>
        <v>1.1297435280620244E-2</v>
      </c>
      <c r="U30" s="91">
        <f>R30/'סכום נכסי הקרן'!$C$42</f>
        <v>2.0559889366470992E-3</v>
      </c>
    </row>
    <row r="31" spans="2:21">
      <c r="B31" s="86" t="s">
        <v>346</v>
      </c>
      <c r="C31" s="110">
        <v>6000236</v>
      </c>
      <c r="D31" s="88" t="s">
        <v>117</v>
      </c>
      <c r="E31" s="88" t="s">
        <v>310</v>
      </c>
      <c r="F31" s="87" t="s">
        <v>343</v>
      </c>
      <c r="G31" s="88" t="s">
        <v>344</v>
      </c>
      <c r="H31" s="87" t="s">
        <v>345</v>
      </c>
      <c r="I31" s="87" t="s">
        <v>128</v>
      </c>
      <c r="J31" s="101"/>
      <c r="K31" s="90">
        <v>2.3199999999996583</v>
      </c>
      <c r="L31" s="88" t="s">
        <v>130</v>
      </c>
      <c r="M31" s="89">
        <v>4.4999999999999998E-2</v>
      </c>
      <c r="N31" s="89">
        <v>1.9299999999997718E-2</v>
      </c>
      <c r="O31" s="90">
        <v>1492099.2027900002</v>
      </c>
      <c r="P31" s="102">
        <v>117.6</v>
      </c>
      <c r="Q31" s="90"/>
      <c r="R31" s="90">
        <v>1754.7087026800002</v>
      </c>
      <c r="S31" s="91">
        <v>5.0483728001222061E-4</v>
      </c>
      <c r="T31" s="91">
        <f t="shared" si="0"/>
        <v>1.1869812280292847E-2</v>
      </c>
      <c r="U31" s="91">
        <f>R31/'סכום נכסי הקרן'!$C$42</f>
        <v>2.1601542405136178E-3</v>
      </c>
    </row>
    <row r="32" spans="2:21">
      <c r="B32" s="86" t="s">
        <v>347</v>
      </c>
      <c r="C32" s="110">
        <v>6000285</v>
      </c>
      <c r="D32" s="88" t="s">
        <v>117</v>
      </c>
      <c r="E32" s="88" t="s">
        <v>310</v>
      </c>
      <c r="F32" s="87" t="s">
        <v>343</v>
      </c>
      <c r="G32" s="88" t="s">
        <v>344</v>
      </c>
      <c r="H32" s="87" t="s">
        <v>345</v>
      </c>
      <c r="I32" s="87" t="s">
        <v>128</v>
      </c>
      <c r="J32" s="101"/>
      <c r="K32" s="90">
        <v>7.0900000000008392</v>
      </c>
      <c r="L32" s="88" t="s">
        <v>130</v>
      </c>
      <c r="M32" s="89">
        <v>2.3900000000000001E-2</v>
      </c>
      <c r="N32" s="89">
        <v>2.4200000000003018E-2</v>
      </c>
      <c r="O32" s="90">
        <v>1954073.725233</v>
      </c>
      <c r="P32" s="102">
        <v>108.57</v>
      </c>
      <c r="Q32" s="90"/>
      <c r="R32" s="90">
        <v>2121.5377320579996</v>
      </c>
      <c r="S32" s="91">
        <v>5.0244262373995538E-4</v>
      </c>
      <c r="T32" s="91">
        <f t="shared" si="0"/>
        <v>1.4351245073683934E-2</v>
      </c>
      <c r="U32" s="91">
        <f>R32/'סכום נכסי הקרן'!$C$42</f>
        <v>2.6117433174607609E-3</v>
      </c>
    </row>
    <row r="33" spans="2:21">
      <c r="B33" s="86" t="s">
        <v>348</v>
      </c>
      <c r="C33" s="110">
        <v>6000384</v>
      </c>
      <c r="D33" s="88" t="s">
        <v>117</v>
      </c>
      <c r="E33" s="88" t="s">
        <v>310</v>
      </c>
      <c r="F33" s="87" t="s">
        <v>343</v>
      </c>
      <c r="G33" s="88" t="s">
        <v>344</v>
      </c>
      <c r="H33" s="87" t="s">
        <v>345</v>
      </c>
      <c r="I33" s="87" t="s">
        <v>128</v>
      </c>
      <c r="J33" s="101"/>
      <c r="K33" s="90">
        <v>4.2100000000048095</v>
      </c>
      <c r="L33" s="88" t="s">
        <v>130</v>
      </c>
      <c r="M33" s="89">
        <v>0.01</v>
      </c>
      <c r="N33" s="89">
        <v>1.9100000000039138E-2</v>
      </c>
      <c r="O33" s="90">
        <v>321534.824288</v>
      </c>
      <c r="P33" s="102">
        <v>104.1</v>
      </c>
      <c r="Q33" s="90"/>
      <c r="R33" s="90">
        <v>334.71774075899998</v>
      </c>
      <c r="S33" s="91">
        <v>2.6755750555901812E-4</v>
      </c>
      <c r="T33" s="91">
        <f t="shared" si="0"/>
        <v>2.2642144212455095E-3</v>
      </c>
      <c r="U33" s="91">
        <f>R33/'סכום נכסי הקרן'!$C$42</f>
        <v>4.1205810740630388E-4</v>
      </c>
    </row>
    <row r="34" spans="2:21">
      <c r="B34" s="86" t="s">
        <v>349</v>
      </c>
      <c r="C34" s="110">
        <v>6000392</v>
      </c>
      <c r="D34" s="88" t="s">
        <v>117</v>
      </c>
      <c r="E34" s="88" t="s">
        <v>310</v>
      </c>
      <c r="F34" s="87" t="s">
        <v>343</v>
      </c>
      <c r="G34" s="88" t="s">
        <v>344</v>
      </c>
      <c r="H34" s="87" t="s">
        <v>345</v>
      </c>
      <c r="I34" s="87" t="s">
        <v>128</v>
      </c>
      <c r="J34" s="101"/>
      <c r="K34" s="90">
        <v>11.990000000005505</v>
      </c>
      <c r="L34" s="88" t="s">
        <v>130</v>
      </c>
      <c r="M34" s="89">
        <v>1.2500000000000001E-2</v>
      </c>
      <c r="N34" s="89">
        <v>2.5700000000009573E-2</v>
      </c>
      <c r="O34" s="90">
        <v>899577.91141299997</v>
      </c>
      <c r="P34" s="102">
        <v>92.85</v>
      </c>
      <c r="Q34" s="90"/>
      <c r="R34" s="90">
        <v>835.25805766000008</v>
      </c>
      <c r="S34" s="91">
        <v>2.0960050537726103E-4</v>
      </c>
      <c r="T34" s="91">
        <f t="shared" si="0"/>
        <v>5.6501437160959159E-3</v>
      </c>
      <c r="U34" s="91">
        <f>R34/'סכום נכסי הקרן'!$C$42</f>
        <v>1.0282539959035344E-3</v>
      </c>
    </row>
    <row r="35" spans="2:21">
      <c r="B35" s="86" t="s">
        <v>350</v>
      </c>
      <c r="C35" s="110">
        <v>1147503</v>
      </c>
      <c r="D35" s="88" t="s">
        <v>117</v>
      </c>
      <c r="E35" s="88" t="s">
        <v>310</v>
      </c>
      <c r="F35" s="87" t="s">
        <v>351</v>
      </c>
      <c r="G35" s="88" t="s">
        <v>126</v>
      </c>
      <c r="H35" s="87" t="s">
        <v>345</v>
      </c>
      <c r="I35" s="87" t="s">
        <v>128</v>
      </c>
      <c r="J35" s="101"/>
      <c r="K35" s="90">
        <v>6.6199999999988579</v>
      </c>
      <c r="L35" s="88" t="s">
        <v>130</v>
      </c>
      <c r="M35" s="89">
        <v>2.6499999999999999E-2</v>
      </c>
      <c r="N35" s="89">
        <v>2.3099999999994285E-2</v>
      </c>
      <c r="O35" s="90">
        <v>201624.846796</v>
      </c>
      <c r="P35" s="102">
        <v>112.87</v>
      </c>
      <c r="Q35" s="90"/>
      <c r="R35" s="90">
        <v>227.57396852299999</v>
      </c>
      <c r="S35" s="91">
        <v>1.3368713782813178E-4</v>
      </c>
      <c r="T35" s="91">
        <f t="shared" si="0"/>
        <v>1.5394351678564063E-3</v>
      </c>
      <c r="U35" s="91">
        <f>R35/'סכום נכסי הקרן'!$C$42</f>
        <v>2.8015753975839337E-4</v>
      </c>
    </row>
    <row r="36" spans="2:21">
      <c r="B36" s="86" t="s">
        <v>352</v>
      </c>
      <c r="C36" s="110">
        <v>1134436</v>
      </c>
      <c r="D36" s="88" t="s">
        <v>117</v>
      </c>
      <c r="E36" s="88" t="s">
        <v>310</v>
      </c>
      <c r="F36" s="87" t="s">
        <v>353</v>
      </c>
      <c r="G36" s="88" t="s">
        <v>334</v>
      </c>
      <c r="H36" s="87" t="s">
        <v>354</v>
      </c>
      <c r="I36" s="87" t="s">
        <v>314</v>
      </c>
      <c r="J36" s="101"/>
      <c r="K36" s="90">
        <v>1.4999999999966336</v>
      </c>
      <c r="L36" s="88" t="s">
        <v>130</v>
      </c>
      <c r="M36" s="89">
        <v>6.5000000000000006E-3</v>
      </c>
      <c r="N36" s="89">
        <v>1.7399999999987883E-2</v>
      </c>
      <c r="O36" s="90">
        <v>91550.921648999996</v>
      </c>
      <c r="P36" s="102">
        <v>107.22</v>
      </c>
      <c r="Q36" s="90">
        <v>50.364979910999999</v>
      </c>
      <c r="R36" s="90">
        <v>148.52587810699998</v>
      </c>
      <c r="S36" s="91">
        <v>4.5483260936324737E-4</v>
      </c>
      <c r="T36" s="91">
        <f t="shared" si="0"/>
        <v>1.0047105193033592E-3</v>
      </c>
      <c r="U36" s="91">
        <f>R36/'סכום נכסי הקרן'!$C$42</f>
        <v>1.8284448292119456E-4</v>
      </c>
    </row>
    <row r="37" spans="2:21">
      <c r="B37" s="86" t="s">
        <v>355</v>
      </c>
      <c r="C37" s="110">
        <v>1138650</v>
      </c>
      <c r="D37" s="88" t="s">
        <v>117</v>
      </c>
      <c r="E37" s="88" t="s">
        <v>310</v>
      </c>
      <c r="F37" s="87" t="s">
        <v>353</v>
      </c>
      <c r="G37" s="88" t="s">
        <v>334</v>
      </c>
      <c r="H37" s="87" t="s">
        <v>345</v>
      </c>
      <c r="I37" s="87" t="s">
        <v>128</v>
      </c>
      <c r="J37" s="101"/>
      <c r="K37" s="90">
        <v>3.5799999999995942</v>
      </c>
      <c r="L37" s="88" t="s">
        <v>130</v>
      </c>
      <c r="M37" s="89">
        <v>1.34E-2</v>
      </c>
      <c r="N37" s="89">
        <v>2.7699999999994607E-2</v>
      </c>
      <c r="O37" s="90">
        <v>2712744.1923580002</v>
      </c>
      <c r="P37" s="102">
        <v>105.29</v>
      </c>
      <c r="Q37" s="90"/>
      <c r="R37" s="90">
        <v>2856.2482934019999</v>
      </c>
      <c r="S37" s="91">
        <v>8.1873630489939396E-4</v>
      </c>
      <c r="T37" s="91">
        <f t="shared" si="0"/>
        <v>1.9321230365363574E-2</v>
      </c>
      <c r="U37" s="91">
        <f>R37/'סכום נכסי הקרן'!$C$42</f>
        <v>3.5162171667175593E-3</v>
      </c>
    </row>
    <row r="38" spans="2:21">
      <c r="B38" s="86" t="s">
        <v>356</v>
      </c>
      <c r="C38" s="110">
        <v>1156603</v>
      </c>
      <c r="D38" s="88" t="s">
        <v>117</v>
      </c>
      <c r="E38" s="88" t="s">
        <v>310</v>
      </c>
      <c r="F38" s="87" t="s">
        <v>353</v>
      </c>
      <c r="G38" s="88" t="s">
        <v>334</v>
      </c>
      <c r="H38" s="87" t="s">
        <v>345</v>
      </c>
      <c r="I38" s="87" t="s">
        <v>128</v>
      </c>
      <c r="J38" s="101"/>
      <c r="K38" s="90">
        <v>3.4999999999993872</v>
      </c>
      <c r="L38" s="88" t="s">
        <v>130</v>
      </c>
      <c r="M38" s="89">
        <v>1.77E-2</v>
      </c>
      <c r="N38" s="89">
        <v>2.7699999999994982E-2</v>
      </c>
      <c r="O38" s="90">
        <v>1544324.816297</v>
      </c>
      <c r="P38" s="102">
        <v>105.78</v>
      </c>
      <c r="Q38" s="90"/>
      <c r="R38" s="90">
        <v>1633.5867815660001</v>
      </c>
      <c r="S38" s="91">
        <v>5.1475148754581322E-4</v>
      </c>
      <c r="T38" s="91">
        <f t="shared" si="0"/>
        <v>1.1050477159622504E-2</v>
      </c>
      <c r="U38" s="91">
        <f>R38/'סכום נכסי הקרן'!$C$42</f>
        <v>2.0110457126343451E-3</v>
      </c>
    </row>
    <row r="39" spans="2:21">
      <c r="B39" s="86" t="s">
        <v>357</v>
      </c>
      <c r="C39" s="110">
        <v>1156611</v>
      </c>
      <c r="D39" s="88" t="s">
        <v>117</v>
      </c>
      <c r="E39" s="88" t="s">
        <v>310</v>
      </c>
      <c r="F39" s="87" t="s">
        <v>353</v>
      </c>
      <c r="G39" s="88" t="s">
        <v>334</v>
      </c>
      <c r="H39" s="87" t="s">
        <v>345</v>
      </c>
      <c r="I39" s="87" t="s">
        <v>128</v>
      </c>
      <c r="J39" s="101"/>
      <c r="K39" s="90">
        <v>6.7600000000009199</v>
      </c>
      <c r="L39" s="88" t="s">
        <v>130</v>
      </c>
      <c r="M39" s="89">
        <v>2.4799999999999999E-2</v>
      </c>
      <c r="N39" s="89">
        <v>2.8900000000006257E-2</v>
      </c>
      <c r="O39" s="90">
        <v>2482206.930344</v>
      </c>
      <c r="P39" s="102">
        <v>106.81</v>
      </c>
      <c r="Q39" s="90"/>
      <c r="R39" s="90">
        <v>2651.2452635059999</v>
      </c>
      <c r="S39" s="91">
        <v>7.5344193800679321E-4</v>
      </c>
      <c r="T39" s="91">
        <f t="shared" si="0"/>
        <v>1.7934477408567791E-2</v>
      </c>
      <c r="U39" s="91">
        <f>R39/'סכום נכסי הקרן'!$C$42</f>
        <v>3.2638458394017322E-3</v>
      </c>
    </row>
    <row r="40" spans="2:21">
      <c r="B40" s="86" t="s">
        <v>358</v>
      </c>
      <c r="C40" s="110">
        <v>1178672</v>
      </c>
      <c r="D40" s="88" t="s">
        <v>117</v>
      </c>
      <c r="E40" s="88" t="s">
        <v>310</v>
      </c>
      <c r="F40" s="87" t="s">
        <v>353</v>
      </c>
      <c r="G40" s="88" t="s">
        <v>334</v>
      </c>
      <c r="H40" s="87" t="s">
        <v>354</v>
      </c>
      <c r="I40" s="87" t="s">
        <v>314</v>
      </c>
      <c r="J40" s="101"/>
      <c r="K40" s="90">
        <v>8.1699999999970565</v>
      </c>
      <c r="L40" s="88" t="s">
        <v>130</v>
      </c>
      <c r="M40" s="89">
        <v>9.0000000000000011E-3</v>
      </c>
      <c r="N40" s="89">
        <v>2.9699999999990068E-2</v>
      </c>
      <c r="O40" s="90">
        <v>1239618.6929619999</v>
      </c>
      <c r="P40" s="102">
        <v>91</v>
      </c>
      <c r="Q40" s="90"/>
      <c r="R40" s="90">
        <v>1128.0530182960001</v>
      </c>
      <c r="S40" s="91">
        <v>6.5119841235325134E-4</v>
      </c>
      <c r="T40" s="91">
        <f t="shared" si="0"/>
        <v>7.6307694541782409E-3</v>
      </c>
      <c r="U40" s="91">
        <f>R40/'סכום נכסי הקרן'!$C$42</f>
        <v>1.3887025848077048E-3</v>
      </c>
    </row>
    <row r="41" spans="2:21">
      <c r="B41" s="86" t="s">
        <v>359</v>
      </c>
      <c r="C41" s="110">
        <v>1178680</v>
      </c>
      <c r="D41" s="88" t="s">
        <v>117</v>
      </c>
      <c r="E41" s="88" t="s">
        <v>310</v>
      </c>
      <c r="F41" s="87" t="s">
        <v>353</v>
      </c>
      <c r="G41" s="88" t="s">
        <v>334</v>
      </c>
      <c r="H41" s="87" t="s">
        <v>354</v>
      </c>
      <c r="I41" s="87" t="s">
        <v>314</v>
      </c>
      <c r="J41" s="101"/>
      <c r="K41" s="90">
        <v>11.590000000003403</v>
      </c>
      <c r="L41" s="88" t="s">
        <v>130</v>
      </c>
      <c r="M41" s="89">
        <v>1.6899999999999998E-2</v>
      </c>
      <c r="N41" s="89">
        <v>3.1800000000007163E-2</v>
      </c>
      <c r="O41" s="90">
        <v>1443245.2191890001</v>
      </c>
      <c r="P41" s="102">
        <v>91.02</v>
      </c>
      <c r="Q41" s="90"/>
      <c r="R41" s="90">
        <v>1313.641730267</v>
      </c>
      <c r="S41" s="91">
        <v>5.3894463189166179E-4</v>
      </c>
      <c r="T41" s="91">
        <f t="shared" si="0"/>
        <v>8.8861933140317716E-3</v>
      </c>
      <c r="U41" s="91">
        <f>R41/'סכום נכסי הקרן'!$C$42</f>
        <v>1.6171736937406649E-3</v>
      </c>
    </row>
    <row r="42" spans="2:21">
      <c r="B42" s="86" t="s">
        <v>360</v>
      </c>
      <c r="C42" s="110">
        <v>1940543</v>
      </c>
      <c r="D42" s="88" t="s">
        <v>117</v>
      </c>
      <c r="E42" s="88" t="s">
        <v>310</v>
      </c>
      <c r="F42" s="87" t="s">
        <v>339</v>
      </c>
      <c r="G42" s="88" t="s">
        <v>317</v>
      </c>
      <c r="H42" s="87" t="s">
        <v>345</v>
      </c>
      <c r="I42" s="87" t="s">
        <v>128</v>
      </c>
      <c r="J42" s="101"/>
      <c r="K42" s="90">
        <v>0.16000000000476253</v>
      </c>
      <c r="L42" s="88" t="s">
        <v>130</v>
      </c>
      <c r="M42" s="89">
        <v>4.2000000000000003E-2</v>
      </c>
      <c r="N42" s="89">
        <v>1.0800000000108856E-2</v>
      </c>
      <c r="O42" s="90">
        <v>50854.128482</v>
      </c>
      <c r="P42" s="102">
        <v>115.61</v>
      </c>
      <c r="Q42" s="90"/>
      <c r="R42" s="90">
        <v>58.792457741999996</v>
      </c>
      <c r="S42" s="91">
        <v>1.52908571675542E-4</v>
      </c>
      <c r="T42" s="91">
        <f t="shared" si="0"/>
        <v>3.9770443711183623E-4</v>
      </c>
      <c r="U42" s="91">
        <f>R42/'סכום נכסי הקרן'!$C$42</f>
        <v>7.2377128299203308E-5</v>
      </c>
    </row>
    <row r="43" spans="2:21">
      <c r="B43" s="86" t="s">
        <v>361</v>
      </c>
      <c r="C43" s="110">
        <v>1133149</v>
      </c>
      <c r="D43" s="88" t="s">
        <v>117</v>
      </c>
      <c r="E43" s="88" t="s">
        <v>310</v>
      </c>
      <c r="F43" s="87" t="s">
        <v>362</v>
      </c>
      <c r="G43" s="88" t="s">
        <v>334</v>
      </c>
      <c r="H43" s="87" t="s">
        <v>363</v>
      </c>
      <c r="I43" s="87" t="s">
        <v>128</v>
      </c>
      <c r="J43" s="101"/>
      <c r="K43" s="90">
        <v>2.4100000000005242</v>
      </c>
      <c r="L43" s="88" t="s">
        <v>130</v>
      </c>
      <c r="M43" s="89">
        <v>3.2000000000000001E-2</v>
      </c>
      <c r="N43" s="89">
        <v>2.6200000000004397E-2</v>
      </c>
      <c r="O43" s="90">
        <v>1167162.77975</v>
      </c>
      <c r="P43" s="102">
        <v>112.84</v>
      </c>
      <c r="Q43" s="90"/>
      <c r="R43" s="90">
        <v>1317.0265647910001</v>
      </c>
      <c r="S43" s="91">
        <v>6.6559728583102799E-4</v>
      </c>
      <c r="T43" s="91">
        <f t="shared" si="0"/>
        <v>8.9090901916379361E-3</v>
      </c>
      <c r="U43" s="91">
        <f>R43/'סכום נכסי הקרן'!$C$42</f>
        <v>1.621340633039073E-3</v>
      </c>
    </row>
    <row r="44" spans="2:21">
      <c r="B44" s="86" t="s">
        <v>364</v>
      </c>
      <c r="C44" s="110">
        <v>1158609</v>
      </c>
      <c r="D44" s="88" t="s">
        <v>117</v>
      </c>
      <c r="E44" s="88" t="s">
        <v>310</v>
      </c>
      <c r="F44" s="87" t="s">
        <v>362</v>
      </c>
      <c r="G44" s="88" t="s">
        <v>334</v>
      </c>
      <c r="H44" s="87" t="s">
        <v>363</v>
      </c>
      <c r="I44" s="87" t="s">
        <v>128</v>
      </c>
      <c r="J44" s="101"/>
      <c r="K44" s="90">
        <v>4.7499999999978346</v>
      </c>
      <c r="L44" s="88" t="s">
        <v>130</v>
      </c>
      <c r="M44" s="89">
        <v>1.1399999999999999E-2</v>
      </c>
      <c r="N44" s="89">
        <v>2.8199999999981806E-2</v>
      </c>
      <c r="O44" s="90">
        <v>925306.10070499999</v>
      </c>
      <c r="P44" s="102">
        <v>99.8</v>
      </c>
      <c r="Q44" s="90"/>
      <c r="R44" s="90">
        <v>923.45547812400002</v>
      </c>
      <c r="S44" s="91">
        <v>3.9158390081731439E-4</v>
      </c>
      <c r="T44" s="91">
        <f t="shared" si="0"/>
        <v>6.2467594523231357E-3</v>
      </c>
      <c r="U44" s="91">
        <f>R44/'סכום נכסי הקרן'!$C$42</f>
        <v>1.1368304402596188E-3</v>
      </c>
    </row>
    <row r="45" spans="2:21">
      <c r="B45" s="86" t="s">
        <v>365</v>
      </c>
      <c r="C45" s="110">
        <v>1172782</v>
      </c>
      <c r="D45" s="88" t="s">
        <v>117</v>
      </c>
      <c r="E45" s="88" t="s">
        <v>310</v>
      </c>
      <c r="F45" s="87" t="s">
        <v>362</v>
      </c>
      <c r="G45" s="88" t="s">
        <v>334</v>
      </c>
      <c r="H45" s="87" t="s">
        <v>363</v>
      </c>
      <c r="I45" s="87" t="s">
        <v>128</v>
      </c>
      <c r="J45" s="101"/>
      <c r="K45" s="90">
        <v>7.0000000000017044</v>
      </c>
      <c r="L45" s="88" t="s">
        <v>130</v>
      </c>
      <c r="M45" s="89">
        <v>9.1999999999999998E-3</v>
      </c>
      <c r="N45" s="89">
        <v>3.1200000000002039E-2</v>
      </c>
      <c r="O45" s="90">
        <v>1246732.4244609999</v>
      </c>
      <c r="P45" s="102">
        <v>94.02</v>
      </c>
      <c r="Q45" s="90"/>
      <c r="R45" s="90">
        <v>1172.177839448</v>
      </c>
      <c r="S45" s="91">
        <v>6.2289530338114382E-4</v>
      </c>
      <c r="T45" s="91">
        <f t="shared" si="0"/>
        <v>7.9292539508789162E-3</v>
      </c>
      <c r="U45" s="91">
        <f>R45/'סכום נכסי הקרן'!$C$42</f>
        <v>1.4430229511327927E-3</v>
      </c>
    </row>
    <row r="46" spans="2:21">
      <c r="B46" s="86" t="s">
        <v>366</v>
      </c>
      <c r="C46" s="110">
        <v>1133487</v>
      </c>
      <c r="D46" s="88" t="s">
        <v>117</v>
      </c>
      <c r="E46" s="88" t="s">
        <v>310</v>
      </c>
      <c r="F46" s="87" t="s">
        <v>367</v>
      </c>
      <c r="G46" s="88" t="s">
        <v>334</v>
      </c>
      <c r="H46" s="87" t="s">
        <v>368</v>
      </c>
      <c r="I46" s="87" t="s">
        <v>314</v>
      </c>
      <c r="J46" s="101"/>
      <c r="K46" s="90">
        <v>3.1200000000011801</v>
      </c>
      <c r="L46" s="88" t="s">
        <v>130</v>
      </c>
      <c r="M46" s="89">
        <v>2.3399999999999997E-2</v>
      </c>
      <c r="N46" s="89">
        <v>2.7500000000006145E-2</v>
      </c>
      <c r="O46" s="90">
        <v>756290.54158800002</v>
      </c>
      <c r="P46" s="102">
        <v>107.6</v>
      </c>
      <c r="Q46" s="90"/>
      <c r="R46" s="90">
        <v>813.76864724199993</v>
      </c>
      <c r="S46" s="91">
        <v>2.9211663855490706E-4</v>
      </c>
      <c r="T46" s="91">
        <f t="shared" si="0"/>
        <v>5.5047775551563538E-3</v>
      </c>
      <c r="U46" s="91">
        <f>R46/'סכום נכסי הקרן'!$C$42</f>
        <v>1.0017992111465649E-3</v>
      </c>
    </row>
    <row r="47" spans="2:21">
      <c r="B47" s="86" t="s">
        <v>369</v>
      </c>
      <c r="C47" s="110">
        <v>1160944</v>
      </c>
      <c r="D47" s="88" t="s">
        <v>117</v>
      </c>
      <c r="E47" s="88" t="s">
        <v>310</v>
      </c>
      <c r="F47" s="87" t="s">
        <v>367</v>
      </c>
      <c r="G47" s="88" t="s">
        <v>334</v>
      </c>
      <c r="H47" s="87" t="s">
        <v>368</v>
      </c>
      <c r="I47" s="87" t="s">
        <v>314</v>
      </c>
      <c r="J47" s="101"/>
      <c r="K47" s="90">
        <v>5.9399999999999267</v>
      </c>
      <c r="L47" s="88" t="s">
        <v>130</v>
      </c>
      <c r="M47" s="89">
        <v>6.5000000000000006E-3</v>
      </c>
      <c r="N47" s="89">
        <v>2.899999999999877E-2</v>
      </c>
      <c r="O47" s="90">
        <v>1715290.1790110001</v>
      </c>
      <c r="P47" s="102">
        <v>94.73</v>
      </c>
      <c r="Q47" s="90"/>
      <c r="R47" s="90">
        <v>1624.8944148979999</v>
      </c>
      <c r="S47" s="91">
        <v>7.49360215040763E-4</v>
      </c>
      <c r="T47" s="91">
        <f t="shared" si="0"/>
        <v>1.0991677222936116E-2</v>
      </c>
      <c r="U47" s="91">
        <f>R47/'סכום נכסי הקרן'!$C$42</f>
        <v>2.0003448751168122E-3</v>
      </c>
    </row>
    <row r="48" spans="2:21">
      <c r="B48" s="86" t="s">
        <v>370</v>
      </c>
      <c r="C48" s="110">
        <v>1138924</v>
      </c>
      <c r="D48" s="88" t="s">
        <v>117</v>
      </c>
      <c r="E48" s="88" t="s">
        <v>310</v>
      </c>
      <c r="F48" s="87" t="s">
        <v>371</v>
      </c>
      <c r="G48" s="88" t="s">
        <v>334</v>
      </c>
      <c r="H48" s="87" t="s">
        <v>363</v>
      </c>
      <c r="I48" s="87" t="s">
        <v>128</v>
      </c>
      <c r="J48" s="101"/>
      <c r="K48" s="90">
        <v>2.5400000000048357</v>
      </c>
      <c r="L48" s="88" t="s">
        <v>130</v>
      </c>
      <c r="M48" s="89">
        <v>1.34E-2</v>
      </c>
      <c r="N48" s="89">
        <v>2.6800000000044902E-2</v>
      </c>
      <c r="O48" s="90">
        <v>216193.97070100001</v>
      </c>
      <c r="P48" s="102">
        <v>107.12</v>
      </c>
      <c r="Q48" s="90"/>
      <c r="R48" s="90">
        <v>231.58697317200003</v>
      </c>
      <c r="S48" s="91">
        <v>3.7651535232962572E-4</v>
      </c>
      <c r="T48" s="91">
        <f t="shared" si="0"/>
        <v>1.5665813327958183E-3</v>
      </c>
      <c r="U48" s="91">
        <f>R48/'סכום נכסי הקרן'!$C$42</f>
        <v>2.8509779508196841E-4</v>
      </c>
    </row>
    <row r="49" spans="2:21">
      <c r="B49" s="86" t="s">
        <v>372</v>
      </c>
      <c r="C49" s="110">
        <v>1151117</v>
      </c>
      <c r="D49" s="88" t="s">
        <v>117</v>
      </c>
      <c r="E49" s="88" t="s">
        <v>310</v>
      </c>
      <c r="F49" s="87" t="s">
        <v>371</v>
      </c>
      <c r="G49" s="88" t="s">
        <v>334</v>
      </c>
      <c r="H49" s="87" t="s">
        <v>368</v>
      </c>
      <c r="I49" s="87" t="s">
        <v>314</v>
      </c>
      <c r="J49" s="101"/>
      <c r="K49" s="90">
        <v>4.0499999999979863</v>
      </c>
      <c r="L49" s="88" t="s">
        <v>130</v>
      </c>
      <c r="M49" s="89">
        <v>1.8200000000000001E-2</v>
      </c>
      <c r="N49" s="89">
        <v>2.7499999999995622E-2</v>
      </c>
      <c r="O49" s="90">
        <v>539885.06778000004</v>
      </c>
      <c r="P49" s="102">
        <v>105.81</v>
      </c>
      <c r="Q49" s="90"/>
      <c r="R49" s="90">
        <v>571.25236074300005</v>
      </c>
      <c r="S49" s="91">
        <v>1.4267575786997887E-3</v>
      </c>
      <c r="T49" s="91">
        <f t="shared" si="0"/>
        <v>3.8642643513064662E-3</v>
      </c>
      <c r="U49" s="91">
        <f>R49/'סכום נכסי הקרן'!$C$42</f>
        <v>7.0324675974861529E-4</v>
      </c>
    </row>
    <row r="50" spans="2:21">
      <c r="B50" s="86" t="s">
        <v>373</v>
      </c>
      <c r="C50" s="110">
        <v>1159516</v>
      </c>
      <c r="D50" s="88" t="s">
        <v>117</v>
      </c>
      <c r="E50" s="88" t="s">
        <v>310</v>
      </c>
      <c r="F50" s="87" t="s">
        <v>371</v>
      </c>
      <c r="G50" s="88" t="s">
        <v>334</v>
      </c>
      <c r="H50" s="87" t="s">
        <v>368</v>
      </c>
      <c r="I50" s="87" t="s">
        <v>314</v>
      </c>
      <c r="J50" s="101"/>
      <c r="K50" s="90">
        <v>5.13</v>
      </c>
      <c r="L50" s="88" t="s">
        <v>130</v>
      </c>
      <c r="M50" s="89">
        <v>7.8000000000000005E-3</v>
      </c>
      <c r="N50" s="89">
        <v>2.6899303786721007E-2</v>
      </c>
      <c r="O50" s="90">
        <v>5.9529999999999991E-3</v>
      </c>
      <c r="P50" s="102">
        <v>98.09</v>
      </c>
      <c r="Q50" s="90"/>
      <c r="R50" s="90">
        <v>5.8889999999999999E-6</v>
      </c>
      <c r="S50" s="91">
        <v>1.5124491869918698E-11</v>
      </c>
      <c r="T50" s="91">
        <f t="shared" si="0"/>
        <v>3.9836426645563991E-11</v>
      </c>
      <c r="U50" s="91">
        <f>R50/'סכום נכסי הקרן'!$C$42</f>
        <v>7.2497208812810025E-12</v>
      </c>
    </row>
    <row r="51" spans="2:21">
      <c r="B51" s="86" t="s">
        <v>374</v>
      </c>
      <c r="C51" s="110">
        <v>1161512</v>
      </c>
      <c r="D51" s="88" t="s">
        <v>117</v>
      </c>
      <c r="E51" s="88" t="s">
        <v>310</v>
      </c>
      <c r="F51" s="87" t="s">
        <v>371</v>
      </c>
      <c r="G51" s="88" t="s">
        <v>334</v>
      </c>
      <c r="H51" s="87" t="s">
        <v>368</v>
      </c>
      <c r="I51" s="87" t="s">
        <v>314</v>
      </c>
      <c r="J51" s="101"/>
      <c r="K51" s="90">
        <v>2.5199999999979137</v>
      </c>
      <c r="L51" s="88" t="s">
        <v>130</v>
      </c>
      <c r="M51" s="89">
        <v>2E-3</v>
      </c>
      <c r="N51" s="89">
        <v>2.3599999999987301E-2</v>
      </c>
      <c r="O51" s="90">
        <v>431048.31588000001</v>
      </c>
      <c r="P51" s="102">
        <v>102.3</v>
      </c>
      <c r="Q51" s="90"/>
      <c r="R51" s="90">
        <v>440.96243192100002</v>
      </c>
      <c r="S51" s="91">
        <v>1.3062070178181818E-3</v>
      </c>
      <c r="T51" s="91">
        <f t="shared" si="0"/>
        <v>2.9829117970233353E-3</v>
      </c>
      <c r="U51" s="91">
        <f>R51/'סכום נכסי הקרן'!$C$42</f>
        <v>5.4285185100324781E-4</v>
      </c>
    </row>
    <row r="52" spans="2:21">
      <c r="B52" s="86" t="s">
        <v>375</v>
      </c>
      <c r="C52" s="110">
        <v>7590128</v>
      </c>
      <c r="D52" s="88" t="s">
        <v>117</v>
      </c>
      <c r="E52" s="88" t="s">
        <v>310</v>
      </c>
      <c r="F52" s="87" t="s">
        <v>376</v>
      </c>
      <c r="G52" s="88" t="s">
        <v>334</v>
      </c>
      <c r="H52" s="87" t="s">
        <v>363</v>
      </c>
      <c r="I52" s="87" t="s">
        <v>128</v>
      </c>
      <c r="J52" s="101"/>
      <c r="K52" s="90">
        <v>1.9300000000010631</v>
      </c>
      <c r="L52" s="88" t="s">
        <v>130</v>
      </c>
      <c r="M52" s="89">
        <v>4.7500000000000001E-2</v>
      </c>
      <c r="N52" s="89">
        <v>2.540000000000682E-2</v>
      </c>
      <c r="O52" s="90">
        <v>361557.30512799998</v>
      </c>
      <c r="P52" s="102">
        <v>137.91</v>
      </c>
      <c r="Q52" s="90"/>
      <c r="R52" s="90">
        <v>498.62367827899999</v>
      </c>
      <c r="S52" s="91">
        <v>3.5974360808323046E-4</v>
      </c>
      <c r="T52" s="91">
        <f t="shared" si="0"/>
        <v>3.3729640997627237E-3</v>
      </c>
      <c r="U52" s="91">
        <f>R52/'סכום נכסי הקרן'!$C$42</f>
        <v>6.13836388575379E-4</v>
      </c>
    </row>
    <row r="53" spans="2:21">
      <c r="B53" s="86" t="s">
        <v>377</v>
      </c>
      <c r="C53" s="110">
        <v>7590219</v>
      </c>
      <c r="D53" s="88" t="s">
        <v>117</v>
      </c>
      <c r="E53" s="88" t="s">
        <v>310</v>
      </c>
      <c r="F53" s="87" t="s">
        <v>376</v>
      </c>
      <c r="G53" s="88" t="s">
        <v>334</v>
      </c>
      <c r="H53" s="87" t="s">
        <v>363</v>
      </c>
      <c r="I53" s="87" t="s">
        <v>128</v>
      </c>
      <c r="J53" s="101"/>
      <c r="K53" s="90">
        <v>4.1600000000024622</v>
      </c>
      <c r="L53" s="88" t="s">
        <v>130</v>
      </c>
      <c r="M53" s="89">
        <v>5.0000000000000001E-3</v>
      </c>
      <c r="N53" s="89">
        <v>2.9100000000019811E-2</v>
      </c>
      <c r="O53" s="90">
        <v>528374.79729799996</v>
      </c>
      <c r="P53" s="102">
        <v>98.42</v>
      </c>
      <c r="Q53" s="90"/>
      <c r="R53" s="90">
        <v>520.02645496699995</v>
      </c>
      <c r="S53" s="91">
        <v>2.5850539386688276E-4</v>
      </c>
      <c r="T53" s="91">
        <f t="shared" si="0"/>
        <v>3.5177442226261807E-3</v>
      </c>
      <c r="U53" s="91">
        <f>R53/'סכום נכסי הקרן'!$C$42</f>
        <v>6.4018452188704272E-4</v>
      </c>
    </row>
    <row r="54" spans="2:21">
      <c r="B54" s="86" t="s">
        <v>378</v>
      </c>
      <c r="C54" s="110">
        <v>7590284</v>
      </c>
      <c r="D54" s="88" t="s">
        <v>117</v>
      </c>
      <c r="E54" s="88" t="s">
        <v>310</v>
      </c>
      <c r="F54" s="87" t="s">
        <v>376</v>
      </c>
      <c r="G54" s="88" t="s">
        <v>334</v>
      </c>
      <c r="H54" s="87" t="s">
        <v>363</v>
      </c>
      <c r="I54" s="87" t="s">
        <v>128</v>
      </c>
      <c r="J54" s="101"/>
      <c r="K54" s="90">
        <v>6.6000000000001622</v>
      </c>
      <c r="L54" s="88" t="s">
        <v>130</v>
      </c>
      <c r="M54" s="89">
        <v>5.8999999999999999E-3</v>
      </c>
      <c r="N54" s="89">
        <v>3.0900000000003088E-2</v>
      </c>
      <c r="O54" s="90">
        <v>1368421.791641</v>
      </c>
      <c r="P54" s="102">
        <v>89.97</v>
      </c>
      <c r="Q54" s="90"/>
      <c r="R54" s="90">
        <v>1231.169117118</v>
      </c>
      <c r="S54" s="91">
        <v>1.2447043980016281E-3</v>
      </c>
      <c r="T54" s="91">
        <f t="shared" si="0"/>
        <v>8.3283033150543372E-3</v>
      </c>
      <c r="U54" s="91">
        <f>R54/'סכום נכסי הקרן'!$C$42</f>
        <v>1.515644838980924E-3</v>
      </c>
    </row>
    <row r="55" spans="2:21">
      <c r="B55" s="86" t="s">
        <v>379</v>
      </c>
      <c r="C55" s="110">
        <v>6130207</v>
      </c>
      <c r="D55" s="88" t="s">
        <v>117</v>
      </c>
      <c r="E55" s="88" t="s">
        <v>310</v>
      </c>
      <c r="F55" s="87" t="s">
        <v>380</v>
      </c>
      <c r="G55" s="88" t="s">
        <v>334</v>
      </c>
      <c r="H55" s="87" t="s">
        <v>363</v>
      </c>
      <c r="I55" s="87" t="s">
        <v>128</v>
      </c>
      <c r="J55" s="101"/>
      <c r="K55" s="90">
        <v>3.289999999999202</v>
      </c>
      <c r="L55" s="88" t="s">
        <v>130</v>
      </c>
      <c r="M55" s="89">
        <v>1.5800000000000002E-2</v>
      </c>
      <c r="N55" s="89">
        <v>2.3899999999992018E-2</v>
      </c>
      <c r="O55" s="90">
        <v>580560.25421799999</v>
      </c>
      <c r="P55" s="102">
        <v>107.88</v>
      </c>
      <c r="Q55" s="90"/>
      <c r="R55" s="90">
        <v>626.30841874999999</v>
      </c>
      <c r="S55" s="91">
        <v>1.1589582816923447E-3</v>
      </c>
      <c r="T55" s="91">
        <f t="shared" si="0"/>
        <v>4.2366937308598316E-3</v>
      </c>
      <c r="U55" s="91">
        <f>R55/'סכום נכסי הקרן'!$C$42</f>
        <v>7.7102415037085437E-4</v>
      </c>
    </row>
    <row r="56" spans="2:21">
      <c r="B56" s="86" t="s">
        <v>381</v>
      </c>
      <c r="C56" s="110">
        <v>6130280</v>
      </c>
      <c r="D56" s="88" t="s">
        <v>117</v>
      </c>
      <c r="E56" s="88" t="s">
        <v>310</v>
      </c>
      <c r="F56" s="87" t="s">
        <v>380</v>
      </c>
      <c r="G56" s="88" t="s">
        <v>334</v>
      </c>
      <c r="H56" s="87" t="s">
        <v>363</v>
      </c>
      <c r="I56" s="87" t="s">
        <v>128</v>
      </c>
      <c r="J56" s="101"/>
      <c r="K56" s="90">
        <v>5.9700000000052542</v>
      </c>
      <c r="L56" s="88" t="s">
        <v>130</v>
      </c>
      <c r="M56" s="89">
        <v>8.3999999999999995E-3</v>
      </c>
      <c r="N56" s="89">
        <v>2.6800000000016096E-2</v>
      </c>
      <c r="O56" s="90">
        <v>433862.09172999999</v>
      </c>
      <c r="P56" s="102">
        <v>97.38</v>
      </c>
      <c r="Q56" s="90"/>
      <c r="R56" s="90">
        <v>422.49489997400002</v>
      </c>
      <c r="S56" s="91">
        <v>9.7300312117066601E-4</v>
      </c>
      <c r="T56" s="91">
        <f t="shared" si="0"/>
        <v>2.8579872798334431E-3</v>
      </c>
      <c r="U56" s="91">
        <f>R56/'סכום נכסי הקרן'!$C$42</f>
        <v>5.2011718433965634E-4</v>
      </c>
    </row>
    <row r="57" spans="2:21">
      <c r="B57" s="86" t="s">
        <v>382</v>
      </c>
      <c r="C57" s="110">
        <v>6040380</v>
      </c>
      <c r="D57" s="88" t="s">
        <v>117</v>
      </c>
      <c r="E57" s="88" t="s">
        <v>310</v>
      </c>
      <c r="F57" s="87" t="s">
        <v>322</v>
      </c>
      <c r="G57" s="88" t="s">
        <v>317</v>
      </c>
      <c r="H57" s="87" t="s">
        <v>368</v>
      </c>
      <c r="I57" s="87" t="s">
        <v>314</v>
      </c>
      <c r="J57" s="101"/>
      <c r="K57" s="90">
        <v>0.33000000000015889</v>
      </c>
      <c r="L57" s="88" t="s">
        <v>130</v>
      </c>
      <c r="M57" s="89">
        <v>1.6399999999999998E-2</v>
      </c>
      <c r="N57" s="89">
        <v>4.4100000000021226E-2</v>
      </c>
      <c r="O57" s="90">
        <v>12.786498</v>
      </c>
      <c r="P57" s="102">
        <v>5415000</v>
      </c>
      <c r="Q57" s="90"/>
      <c r="R57" s="90">
        <v>692.388887533</v>
      </c>
      <c r="S57" s="91">
        <v>1.0415850439882699E-3</v>
      </c>
      <c r="T57" s="91">
        <f t="shared" si="0"/>
        <v>4.683698272781798E-3</v>
      </c>
      <c r="U57" s="91">
        <f>R57/'סכום נכסי הקרן'!$C$42</f>
        <v>8.5237326811256808E-4</v>
      </c>
    </row>
    <row r="58" spans="2:21">
      <c r="B58" s="86" t="s">
        <v>383</v>
      </c>
      <c r="C58" s="110">
        <v>6040398</v>
      </c>
      <c r="D58" s="88" t="s">
        <v>117</v>
      </c>
      <c r="E58" s="88" t="s">
        <v>310</v>
      </c>
      <c r="F58" s="87" t="s">
        <v>322</v>
      </c>
      <c r="G58" s="88" t="s">
        <v>317</v>
      </c>
      <c r="H58" s="87" t="s">
        <v>368</v>
      </c>
      <c r="I58" s="87" t="s">
        <v>314</v>
      </c>
      <c r="J58" s="101"/>
      <c r="K58" s="90">
        <v>4.9399999999929003</v>
      </c>
      <c r="L58" s="88" t="s">
        <v>130</v>
      </c>
      <c r="M58" s="89">
        <v>2.7799999999999998E-2</v>
      </c>
      <c r="N58" s="89">
        <v>4.2199999999954059E-2</v>
      </c>
      <c r="O58" s="90">
        <v>4.6797839999999997</v>
      </c>
      <c r="P58" s="102">
        <v>5116000</v>
      </c>
      <c r="Q58" s="90"/>
      <c r="R58" s="90">
        <v>239.417774055</v>
      </c>
      <c r="S58" s="91">
        <v>1.1190301291248207E-3</v>
      </c>
      <c r="T58" s="91">
        <f t="shared" si="0"/>
        <v>1.6195531658662287E-3</v>
      </c>
      <c r="U58" s="91">
        <f>R58/'סכום נכסי הקרן'!$C$42</f>
        <v>2.9473799217462224E-4</v>
      </c>
    </row>
    <row r="59" spans="2:21">
      <c r="B59" s="86" t="s">
        <v>384</v>
      </c>
      <c r="C59" s="110">
        <v>6040430</v>
      </c>
      <c r="D59" s="88" t="s">
        <v>117</v>
      </c>
      <c r="E59" s="88" t="s">
        <v>310</v>
      </c>
      <c r="F59" s="87" t="s">
        <v>322</v>
      </c>
      <c r="G59" s="88" t="s">
        <v>317</v>
      </c>
      <c r="H59" s="87" t="s">
        <v>368</v>
      </c>
      <c r="I59" s="87" t="s">
        <v>314</v>
      </c>
      <c r="J59" s="101"/>
      <c r="K59" s="90">
        <v>1.8899999999994641</v>
      </c>
      <c r="L59" s="88" t="s">
        <v>130</v>
      </c>
      <c r="M59" s="89">
        <v>2.4199999999999999E-2</v>
      </c>
      <c r="N59" s="89">
        <v>3.7600000000003304E-2</v>
      </c>
      <c r="O59" s="90">
        <v>18.207861999999999</v>
      </c>
      <c r="P59" s="102">
        <v>5327000</v>
      </c>
      <c r="Q59" s="90"/>
      <c r="R59" s="90">
        <v>969.93278506799993</v>
      </c>
      <c r="S59" s="91">
        <v>6.317129375845678E-4</v>
      </c>
      <c r="T59" s="91">
        <f t="shared" si="0"/>
        <v>6.5611574534707017E-3</v>
      </c>
      <c r="U59" s="91">
        <f>R59/'סכום נכסי הקרן'!$C$42</f>
        <v>1.1940468611558019E-3</v>
      </c>
    </row>
    <row r="60" spans="2:21">
      <c r="B60" s="86" t="s">
        <v>385</v>
      </c>
      <c r="C60" s="110">
        <v>6040471</v>
      </c>
      <c r="D60" s="88" t="s">
        <v>117</v>
      </c>
      <c r="E60" s="88" t="s">
        <v>310</v>
      </c>
      <c r="F60" s="87" t="s">
        <v>322</v>
      </c>
      <c r="G60" s="88" t="s">
        <v>317</v>
      </c>
      <c r="H60" s="87" t="s">
        <v>368</v>
      </c>
      <c r="I60" s="87" t="s">
        <v>314</v>
      </c>
      <c r="J60" s="101"/>
      <c r="K60" s="90">
        <v>1.480000000000286</v>
      </c>
      <c r="L60" s="88" t="s">
        <v>130</v>
      </c>
      <c r="M60" s="89">
        <v>1.95E-2</v>
      </c>
      <c r="N60" s="89">
        <v>3.5499999999995827E-2</v>
      </c>
      <c r="O60" s="90">
        <v>15.840332999999998</v>
      </c>
      <c r="P60" s="102">
        <v>5296001</v>
      </c>
      <c r="Q60" s="90"/>
      <c r="R60" s="90">
        <v>838.90423023700009</v>
      </c>
      <c r="S60" s="91">
        <v>6.3823413513840188E-4</v>
      </c>
      <c r="T60" s="91">
        <f t="shared" si="0"/>
        <v>5.6748084276599725E-3</v>
      </c>
      <c r="U60" s="91">
        <f>R60/'סכום נכסי הקרן'!$C$42</f>
        <v>1.0327426584045077E-3</v>
      </c>
    </row>
    <row r="61" spans="2:21">
      <c r="B61" s="86" t="s">
        <v>386</v>
      </c>
      <c r="C61" s="110">
        <v>6040620</v>
      </c>
      <c r="D61" s="88" t="s">
        <v>117</v>
      </c>
      <c r="E61" s="88" t="s">
        <v>310</v>
      </c>
      <c r="F61" s="87" t="s">
        <v>322</v>
      </c>
      <c r="G61" s="88" t="s">
        <v>317</v>
      </c>
      <c r="H61" s="87" t="s">
        <v>363</v>
      </c>
      <c r="I61" s="87" t="s">
        <v>128</v>
      </c>
      <c r="J61" s="101"/>
      <c r="K61" s="90">
        <v>4.8399999999978247</v>
      </c>
      <c r="L61" s="88" t="s">
        <v>130</v>
      </c>
      <c r="M61" s="89">
        <v>1.4999999999999999E-2</v>
      </c>
      <c r="N61" s="89">
        <v>3.7099999999987407E-2</v>
      </c>
      <c r="O61" s="90">
        <v>14.739477999999998</v>
      </c>
      <c r="P61" s="102">
        <v>4738966</v>
      </c>
      <c r="Q61" s="90"/>
      <c r="R61" s="90">
        <v>698.49885212799995</v>
      </c>
      <c r="S61" s="91">
        <v>5.2494757461357645E-4</v>
      </c>
      <c r="T61" s="91">
        <f t="shared" si="0"/>
        <v>4.7250294251668734E-3</v>
      </c>
      <c r="U61" s="91">
        <f>R61/'סכום נכסי הקרן'!$C$42</f>
        <v>8.5989500998865211E-4</v>
      </c>
    </row>
    <row r="62" spans="2:21">
      <c r="B62" s="86" t="s">
        <v>387</v>
      </c>
      <c r="C62" s="110">
        <v>2260446</v>
      </c>
      <c r="D62" s="88" t="s">
        <v>117</v>
      </c>
      <c r="E62" s="88" t="s">
        <v>310</v>
      </c>
      <c r="F62" s="87" t="s">
        <v>388</v>
      </c>
      <c r="G62" s="88" t="s">
        <v>334</v>
      </c>
      <c r="H62" s="87" t="s">
        <v>363</v>
      </c>
      <c r="I62" s="87" t="s">
        <v>128</v>
      </c>
      <c r="J62" s="101"/>
      <c r="K62" s="90">
        <v>2.6000000000157981</v>
      </c>
      <c r="L62" s="88" t="s">
        <v>130</v>
      </c>
      <c r="M62" s="89">
        <v>3.7000000000000005E-2</v>
      </c>
      <c r="N62" s="89">
        <v>2.6800000000086893E-2</v>
      </c>
      <c r="O62" s="90">
        <v>44807.834165</v>
      </c>
      <c r="P62" s="102">
        <v>113.01</v>
      </c>
      <c r="Q62" s="90"/>
      <c r="R62" s="90">
        <v>50.637334817000003</v>
      </c>
      <c r="S62" s="91">
        <v>9.9326384633280701E-5</v>
      </c>
      <c r="T62" s="91">
        <f t="shared" si="0"/>
        <v>3.4253871182956088E-4</v>
      </c>
      <c r="U62" s="91">
        <f>R62/'סכום נכסי הקרן'!$C$42</f>
        <v>6.233767084313508E-5</v>
      </c>
    </row>
    <row r="63" spans="2:21">
      <c r="B63" s="86" t="s">
        <v>389</v>
      </c>
      <c r="C63" s="110">
        <v>2260495</v>
      </c>
      <c r="D63" s="88" t="s">
        <v>117</v>
      </c>
      <c r="E63" s="88" t="s">
        <v>310</v>
      </c>
      <c r="F63" s="87" t="s">
        <v>388</v>
      </c>
      <c r="G63" s="88" t="s">
        <v>334</v>
      </c>
      <c r="H63" s="87" t="s">
        <v>363</v>
      </c>
      <c r="I63" s="87" t="s">
        <v>128</v>
      </c>
      <c r="J63" s="101"/>
      <c r="K63" s="90">
        <v>4.5300000000139748</v>
      </c>
      <c r="L63" s="88" t="s">
        <v>130</v>
      </c>
      <c r="M63" s="89">
        <v>2.81E-2</v>
      </c>
      <c r="N63" s="89">
        <v>2.8300000000180445E-2</v>
      </c>
      <c r="O63" s="90">
        <v>66371.964997999996</v>
      </c>
      <c r="P63" s="102">
        <v>111.05</v>
      </c>
      <c r="Q63" s="90"/>
      <c r="R63" s="90">
        <v>73.706069248999995</v>
      </c>
      <c r="S63" s="91">
        <v>6.9907406235004111E-5</v>
      </c>
      <c r="T63" s="91">
        <f t="shared" si="0"/>
        <v>4.9858828680092514E-4</v>
      </c>
      <c r="U63" s="91">
        <f>R63/'סכום נכסי הקרן'!$C$42</f>
        <v>9.0736700511397322E-5</v>
      </c>
    </row>
    <row r="64" spans="2:21">
      <c r="B64" s="86" t="s">
        <v>390</v>
      </c>
      <c r="C64" s="110">
        <v>2260545</v>
      </c>
      <c r="D64" s="88" t="s">
        <v>117</v>
      </c>
      <c r="E64" s="88" t="s">
        <v>310</v>
      </c>
      <c r="F64" s="87" t="s">
        <v>388</v>
      </c>
      <c r="G64" s="88" t="s">
        <v>334</v>
      </c>
      <c r="H64" s="87" t="s">
        <v>368</v>
      </c>
      <c r="I64" s="87" t="s">
        <v>314</v>
      </c>
      <c r="J64" s="101"/>
      <c r="K64" s="90">
        <v>3.0100000000039211</v>
      </c>
      <c r="L64" s="88" t="s">
        <v>130</v>
      </c>
      <c r="M64" s="89">
        <v>2.4E-2</v>
      </c>
      <c r="N64" s="89">
        <v>2.6300000000042942E-2</v>
      </c>
      <c r="O64" s="90">
        <v>98344.069248999993</v>
      </c>
      <c r="P64" s="102">
        <v>108.91</v>
      </c>
      <c r="Q64" s="90"/>
      <c r="R64" s="90">
        <v>107.10652355800002</v>
      </c>
      <c r="S64" s="91">
        <v>1.5951355958539635E-4</v>
      </c>
      <c r="T64" s="91">
        <f t="shared" si="0"/>
        <v>7.2452728289686521E-4</v>
      </c>
      <c r="U64" s="91">
        <f>R64/'סכום נכסי הקרן'!$C$42</f>
        <v>1.3185471223634715E-4</v>
      </c>
    </row>
    <row r="65" spans="2:21">
      <c r="B65" s="86" t="s">
        <v>391</v>
      </c>
      <c r="C65" s="110">
        <v>2260552</v>
      </c>
      <c r="D65" s="88" t="s">
        <v>117</v>
      </c>
      <c r="E65" s="88" t="s">
        <v>310</v>
      </c>
      <c r="F65" s="87" t="s">
        <v>388</v>
      </c>
      <c r="G65" s="88" t="s">
        <v>334</v>
      </c>
      <c r="H65" s="87" t="s">
        <v>363</v>
      </c>
      <c r="I65" s="87" t="s">
        <v>128</v>
      </c>
      <c r="J65" s="101"/>
      <c r="K65" s="90">
        <v>4.1299999999992529</v>
      </c>
      <c r="L65" s="88" t="s">
        <v>130</v>
      </c>
      <c r="M65" s="89">
        <v>2.6000000000000002E-2</v>
      </c>
      <c r="N65" s="89">
        <v>2.8399999999990041E-2</v>
      </c>
      <c r="O65" s="90">
        <v>514626.77657799999</v>
      </c>
      <c r="P65" s="102">
        <v>109.24</v>
      </c>
      <c r="Q65" s="90"/>
      <c r="R65" s="90">
        <v>562.178298434</v>
      </c>
      <c r="S65" s="91">
        <v>9.9974041627522246E-4</v>
      </c>
      <c r="T65" s="91">
        <f t="shared" si="0"/>
        <v>3.8028824159100053E-3</v>
      </c>
      <c r="U65" s="91">
        <f>R65/'סכום נכסי הקרן'!$C$42</f>
        <v>6.9207603144166971E-4</v>
      </c>
    </row>
    <row r="66" spans="2:21">
      <c r="B66" s="86" t="s">
        <v>392</v>
      </c>
      <c r="C66" s="110">
        <v>2260636</v>
      </c>
      <c r="D66" s="88" t="s">
        <v>117</v>
      </c>
      <c r="E66" s="88" t="s">
        <v>310</v>
      </c>
      <c r="F66" s="87" t="s">
        <v>388</v>
      </c>
      <c r="G66" s="88" t="s">
        <v>334</v>
      </c>
      <c r="H66" s="87" t="s">
        <v>363</v>
      </c>
      <c r="I66" s="87" t="s">
        <v>128</v>
      </c>
      <c r="J66" s="101"/>
      <c r="K66" s="90">
        <v>6.90999999999935</v>
      </c>
      <c r="L66" s="88" t="s">
        <v>130</v>
      </c>
      <c r="M66" s="89">
        <v>3.4999999999999996E-3</v>
      </c>
      <c r="N66" s="89">
        <v>3.0099999999996404E-2</v>
      </c>
      <c r="O66" s="90">
        <v>2324347.522688</v>
      </c>
      <c r="P66" s="102">
        <v>88.59</v>
      </c>
      <c r="Q66" s="90"/>
      <c r="R66" s="90">
        <v>2059.1395817739999</v>
      </c>
      <c r="S66" s="91">
        <v>1.0614152077911938E-3</v>
      </c>
      <c r="T66" s="91">
        <f t="shared" si="0"/>
        <v>1.392914975417172E-2</v>
      </c>
      <c r="U66" s="91">
        <f>R66/'סכום נכסי הקרן'!$C$42</f>
        <v>2.5349273600711831E-3</v>
      </c>
    </row>
    <row r="67" spans="2:21">
      <c r="B67" s="86" t="s">
        <v>393</v>
      </c>
      <c r="C67" s="110">
        <v>3230125</v>
      </c>
      <c r="D67" s="88" t="s">
        <v>117</v>
      </c>
      <c r="E67" s="88" t="s">
        <v>310</v>
      </c>
      <c r="F67" s="87" t="s">
        <v>394</v>
      </c>
      <c r="G67" s="88" t="s">
        <v>334</v>
      </c>
      <c r="H67" s="87" t="s">
        <v>368</v>
      </c>
      <c r="I67" s="87" t="s">
        <v>314</v>
      </c>
      <c r="J67" s="101"/>
      <c r="K67" s="90">
        <v>0.53000000000439407</v>
      </c>
      <c r="L67" s="88" t="s">
        <v>130</v>
      </c>
      <c r="M67" s="89">
        <v>4.9000000000000002E-2</v>
      </c>
      <c r="N67" s="89">
        <v>1.9899999999999168E-2</v>
      </c>
      <c r="O67" s="90">
        <v>103415.50619099999</v>
      </c>
      <c r="P67" s="102">
        <v>113.88</v>
      </c>
      <c r="Q67" s="90">
        <v>2.8458210720000001</v>
      </c>
      <c r="R67" s="90">
        <v>120.61539789900002</v>
      </c>
      <c r="S67" s="91">
        <v>7.7754467526230952E-4</v>
      </c>
      <c r="T67" s="91">
        <f t="shared" si="0"/>
        <v>8.1590871977059378E-4</v>
      </c>
      <c r="U67" s="91">
        <f>R67/'סכום נכסי הקרן'!$C$42</f>
        <v>1.4848496667556414E-4</v>
      </c>
    </row>
    <row r="68" spans="2:21">
      <c r="B68" s="86" t="s">
        <v>395</v>
      </c>
      <c r="C68" s="110">
        <v>3230265</v>
      </c>
      <c r="D68" s="88" t="s">
        <v>117</v>
      </c>
      <c r="E68" s="88" t="s">
        <v>310</v>
      </c>
      <c r="F68" s="87" t="s">
        <v>394</v>
      </c>
      <c r="G68" s="88" t="s">
        <v>334</v>
      </c>
      <c r="H68" s="87" t="s">
        <v>368</v>
      </c>
      <c r="I68" s="87" t="s">
        <v>314</v>
      </c>
      <c r="J68" s="101"/>
      <c r="K68" s="90">
        <v>3.6900000000009685</v>
      </c>
      <c r="L68" s="88" t="s">
        <v>130</v>
      </c>
      <c r="M68" s="89">
        <v>2.35E-2</v>
      </c>
      <c r="N68" s="89">
        <v>2.6400000000008698E-2</v>
      </c>
      <c r="O68" s="90">
        <v>905842.66679699998</v>
      </c>
      <c r="P68" s="102">
        <v>109.18</v>
      </c>
      <c r="Q68" s="90">
        <v>23.355857949999997</v>
      </c>
      <c r="R68" s="90">
        <v>1012.354881558</v>
      </c>
      <c r="S68" s="91">
        <v>1.2479236203825294E-3</v>
      </c>
      <c r="T68" s="91">
        <f t="shared" si="0"/>
        <v>6.8481237864601602E-3</v>
      </c>
      <c r="U68" s="91">
        <f>R68/'סכום נכסי הקרן'!$C$42</f>
        <v>1.2462710687888925E-3</v>
      </c>
    </row>
    <row r="69" spans="2:21">
      <c r="B69" s="86" t="s">
        <v>396</v>
      </c>
      <c r="C69" s="110">
        <v>3230190</v>
      </c>
      <c r="D69" s="88" t="s">
        <v>117</v>
      </c>
      <c r="E69" s="88" t="s">
        <v>310</v>
      </c>
      <c r="F69" s="87" t="s">
        <v>394</v>
      </c>
      <c r="G69" s="88" t="s">
        <v>334</v>
      </c>
      <c r="H69" s="87" t="s">
        <v>368</v>
      </c>
      <c r="I69" s="87" t="s">
        <v>314</v>
      </c>
      <c r="J69" s="101"/>
      <c r="K69" s="90">
        <v>2.1800000000009176</v>
      </c>
      <c r="L69" s="88" t="s">
        <v>130</v>
      </c>
      <c r="M69" s="89">
        <v>1.7600000000000001E-2</v>
      </c>
      <c r="N69" s="89">
        <v>2.4100000000006602E-2</v>
      </c>
      <c r="O69" s="90">
        <v>815422.14395900001</v>
      </c>
      <c r="P69" s="102">
        <v>109.65</v>
      </c>
      <c r="Q69" s="90"/>
      <c r="R69" s="90">
        <v>894.11035370099989</v>
      </c>
      <c r="S69" s="91">
        <v>6.0334999258648467E-4</v>
      </c>
      <c r="T69" s="91">
        <f t="shared" si="0"/>
        <v>6.0482529322888699E-3</v>
      </c>
      <c r="U69" s="91">
        <f>R69/'סכום נכסי הקרן'!$C$42</f>
        <v>1.1007047888258927E-3</v>
      </c>
    </row>
    <row r="70" spans="2:21">
      <c r="B70" s="86" t="s">
        <v>397</v>
      </c>
      <c r="C70" s="110">
        <v>3230224</v>
      </c>
      <c r="D70" s="88" t="s">
        <v>117</v>
      </c>
      <c r="E70" s="88" t="s">
        <v>310</v>
      </c>
      <c r="F70" s="87" t="s">
        <v>394</v>
      </c>
      <c r="G70" s="88" t="s">
        <v>334</v>
      </c>
      <c r="H70" s="87" t="s">
        <v>368</v>
      </c>
      <c r="I70" s="87" t="s">
        <v>314</v>
      </c>
      <c r="J70" s="101"/>
      <c r="K70" s="90">
        <v>0.16000029208921304</v>
      </c>
      <c r="L70" s="88" t="s">
        <v>130</v>
      </c>
      <c r="M70" s="89">
        <v>5.8499999999999996E-2</v>
      </c>
      <c r="N70" s="89">
        <v>1.519987840097279E-2</v>
      </c>
      <c r="O70" s="90">
        <v>1.6241999999999999E-2</v>
      </c>
      <c r="P70" s="102">
        <v>121.19</v>
      </c>
      <c r="Q70" s="90"/>
      <c r="R70" s="90">
        <v>1.9737000000000001E-5</v>
      </c>
      <c r="S70" s="91">
        <v>1.3606770726432665E-10</v>
      </c>
      <c r="T70" s="91">
        <f t="shared" si="0"/>
        <v>1.3351189551765945E-10</v>
      </c>
      <c r="U70" s="91">
        <f>R70/'סכום נכסי הקרן'!$C$42</f>
        <v>2.4297459846127213E-11</v>
      </c>
    </row>
    <row r="71" spans="2:21">
      <c r="B71" s="86" t="s">
        <v>398</v>
      </c>
      <c r="C71" s="110">
        <v>3230232</v>
      </c>
      <c r="D71" s="88" t="s">
        <v>117</v>
      </c>
      <c r="E71" s="88" t="s">
        <v>310</v>
      </c>
      <c r="F71" s="87" t="s">
        <v>394</v>
      </c>
      <c r="G71" s="88" t="s">
        <v>334</v>
      </c>
      <c r="H71" s="87" t="s">
        <v>368</v>
      </c>
      <c r="I71" s="87" t="s">
        <v>314</v>
      </c>
      <c r="J71" s="101"/>
      <c r="K71" s="90">
        <v>2.8499999999991359</v>
      </c>
      <c r="L71" s="88" t="s">
        <v>130</v>
      </c>
      <c r="M71" s="89">
        <v>2.1499999999999998E-2</v>
      </c>
      <c r="N71" s="89">
        <v>2.6099999999993909E-2</v>
      </c>
      <c r="O71" s="90">
        <v>994256.17544799997</v>
      </c>
      <c r="P71" s="102">
        <v>110.57</v>
      </c>
      <c r="Q71" s="90"/>
      <c r="R71" s="90">
        <v>1099.349103347</v>
      </c>
      <c r="S71" s="91">
        <v>8.0474351436583943E-4</v>
      </c>
      <c r="T71" s="91">
        <f t="shared" si="0"/>
        <v>7.4366004267871133E-3</v>
      </c>
      <c r="U71" s="91">
        <f>R71/'סכום נכסי הקרן'!$C$42</f>
        <v>1.3533663016390377E-3</v>
      </c>
    </row>
    <row r="72" spans="2:21">
      <c r="B72" s="86" t="s">
        <v>399</v>
      </c>
      <c r="C72" s="110">
        <v>3230273</v>
      </c>
      <c r="D72" s="88" t="s">
        <v>117</v>
      </c>
      <c r="E72" s="88" t="s">
        <v>310</v>
      </c>
      <c r="F72" s="87" t="s">
        <v>394</v>
      </c>
      <c r="G72" s="88" t="s">
        <v>334</v>
      </c>
      <c r="H72" s="87" t="s">
        <v>368</v>
      </c>
      <c r="I72" s="87" t="s">
        <v>314</v>
      </c>
      <c r="J72" s="101"/>
      <c r="K72" s="90">
        <v>4.3999999999993094</v>
      </c>
      <c r="L72" s="88" t="s">
        <v>130</v>
      </c>
      <c r="M72" s="89">
        <v>2.2499999999999999E-2</v>
      </c>
      <c r="N72" s="89">
        <v>2.9299999999992058E-2</v>
      </c>
      <c r="O72" s="90">
        <v>1342524.8390819998</v>
      </c>
      <c r="P72" s="102">
        <v>107.83</v>
      </c>
      <c r="Q72" s="90"/>
      <c r="R72" s="90">
        <v>1447.6444981549998</v>
      </c>
      <c r="S72" s="91">
        <v>1.269151425778037E-3</v>
      </c>
      <c r="T72" s="91">
        <f t="shared" si="0"/>
        <v>9.7926615485831106E-3</v>
      </c>
      <c r="U72" s="91">
        <f>R72/'סכום נכסי הקרן'!$C$42</f>
        <v>1.7821393355316455E-3</v>
      </c>
    </row>
    <row r="73" spans="2:21">
      <c r="B73" s="86" t="s">
        <v>400</v>
      </c>
      <c r="C73" s="110">
        <v>3230372</v>
      </c>
      <c r="D73" s="88" t="s">
        <v>117</v>
      </c>
      <c r="E73" s="88" t="s">
        <v>310</v>
      </c>
      <c r="F73" s="87" t="s">
        <v>394</v>
      </c>
      <c r="G73" s="88" t="s">
        <v>334</v>
      </c>
      <c r="H73" s="87" t="s">
        <v>368</v>
      </c>
      <c r="I73" s="87" t="s">
        <v>314</v>
      </c>
      <c r="J73" s="101"/>
      <c r="K73" s="90">
        <v>4.8600000000034731</v>
      </c>
      <c r="L73" s="88" t="s">
        <v>130</v>
      </c>
      <c r="M73" s="89">
        <v>6.5000000000000006E-3</v>
      </c>
      <c r="N73" s="89">
        <v>2.6000000000017582E-2</v>
      </c>
      <c r="O73" s="90">
        <v>458586.19573799998</v>
      </c>
      <c r="P73" s="102">
        <v>99.21</v>
      </c>
      <c r="Q73" s="90"/>
      <c r="R73" s="90">
        <v>454.96339114700004</v>
      </c>
      <c r="S73" s="91">
        <v>9.0091094884927063E-4</v>
      </c>
      <c r="T73" s="91">
        <f t="shared" si="0"/>
        <v>3.0776219660119722E-3</v>
      </c>
      <c r="U73" s="91">
        <f>R73/'סכום נכסי הקרן'!$C$42</f>
        <v>5.6008789217470241E-4</v>
      </c>
    </row>
    <row r="74" spans="2:21">
      <c r="B74" s="86" t="s">
        <v>401</v>
      </c>
      <c r="C74" s="110">
        <v>3230398</v>
      </c>
      <c r="D74" s="88" t="s">
        <v>117</v>
      </c>
      <c r="E74" s="88" t="s">
        <v>310</v>
      </c>
      <c r="F74" s="87" t="s">
        <v>394</v>
      </c>
      <c r="G74" s="88" t="s">
        <v>334</v>
      </c>
      <c r="H74" s="87" t="s">
        <v>368</v>
      </c>
      <c r="I74" s="87" t="s">
        <v>314</v>
      </c>
      <c r="J74" s="101"/>
      <c r="K74" s="90">
        <v>5.5700000001351002</v>
      </c>
      <c r="L74" s="88" t="s">
        <v>130</v>
      </c>
      <c r="M74" s="89">
        <v>1.43E-2</v>
      </c>
      <c r="N74" s="89">
        <v>2.8100000000441418E-2</v>
      </c>
      <c r="O74" s="90">
        <v>7370.5369270000001</v>
      </c>
      <c r="P74" s="102">
        <v>101.43</v>
      </c>
      <c r="Q74" s="90"/>
      <c r="R74" s="90">
        <v>7.475935806999999</v>
      </c>
      <c r="S74" s="91">
        <v>1.8127242811116578E-5</v>
      </c>
      <c r="T74" s="91">
        <f t="shared" si="0"/>
        <v>5.0571331020971417E-5</v>
      </c>
      <c r="U74" s="91">
        <f>R74/'סכום נכסי הקרן'!$C$42</f>
        <v>9.20333637750454E-6</v>
      </c>
    </row>
    <row r="75" spans="2:21">
      <c r="B75" s="86" t="s">
        <v>402</v>
      </c>
      <c r="C75" s="110">
        <v>3230422</v>
      </c>
      <c r="D75" s="88" t="s">
        <v>117</v>
      </c>
      <c r="E75" s="88" t="s">
        <v>310</v>
      </c>
      <c r="F75" s="87" t="s">
        <v>394</v>
      </c>
      <c r="G75" s="88" t="s">
        <v>334</v>
      </c>
      <c r="H75" s="87" t="s">
        <v>368</v>
      </c>
      <c r="I75" s="87" t="s">
        <v>314</v>
      </c>
      <c r="J75" s="101"/>
      <c r="K75" s="90">
        <v>6.3300000000025767</v>
      </c>
      <c r="L75" s="88" t="s">
        <v>130</v>
      </c>
      <c r="M75" s="89">
        <v>2.5000000000000001E-3</v>
      </c>
      <c r="N75" s="89">
        <v>2.9000000000012172E-2</v>
      </c>
      <c r="O75" s="90">
        <v>1088198.712761</v>
      </c>
      <c r="P75" s="102">
        <v>90.61</v>
      </c>
      <c r="Q75" s="90"/>
      <c r="R75" s="90">
        <v>986.01682946199992</v>
      </c>
      <c r="S75" s="91">
        <v>8.2077044535224495E-4</v>
      </c>
      <c r="T75" s="91">
        <f t="shared" si="0"/>
        <v>6.669958753295048E-3</v>
      </c>
      <c r="U75" s="91">
        <f>R75/'סכום נכסי הקרן'!$C$42</f>
        <v>1.2138473081754373E-3</v>
      </c>
    </row>
    <row r="76" spans="2:21">
      <c r="B76" s="86" t="s">
        <v>403</v>
      </c>
      <c r="C76" s="110">
        <v>1194638</v>
      </c>
      <c r="D76" s="88" t="s">
        <v>117</v>
      </c>
      <c r="E76" s="88" t="s">
        <v>310</v>
      </c>
      <c r="F76" s="87" t="s">
        <v>394</v>
      </c>
      <c r="G76" s="88" t="s">
        <v>334</v>
      </c>
      <c r="H76" s="87" t="s">
        <v>368</v>
      </c>
      <c r="I76" s="87" t="s">
        <v>314</v>
      </c>
      <c r="J76" s="101"/>
      <c r="K76" s="90">
        <v>7.1599999999958186</v>
      </c>
      <c r="L76" s="88" t="s">
        <v>130</v>
      </c>
      <c r="M76" s="89">
        <v>3.61E-2</v>
      </c>
      <c r="N76" s="89">
        <v>3.3999999999981274E-2</v>
      </c>
      <c r="O76" s="90">
        <v>630386.33961599995</v>
      </c>
      <c r="P76" s="102">
        <v>101.69</v>
      </c>
      <c r="Q76" s="90"/>
      <c r="R76" s="90">
        <v>641.03988169800004</v>
      </c>
      <c r="S76" s="91">
        <v>1.3720963440066341E-3</v>
      </c>
      <c r="T76" s="91">
        <f t="shared" ref="T76:T139" si="1">IFERROR(R76/$R$11,0)</f>
        <v>4.3363454277709958E-3</v>
      </c>
      <c r="U76" s="91">
        <f>R76/'סכום נכסי הקרן'!$C$42</f>
        <v>7.8915948651382141E-4</v>
      </c>
    </row>
    <row r="77" spans="2:21">
      <c r="B77" s="86" t="s">
        <v>404</v>
      </c>
      <c r="C77" s="110">
        <v>1940600</v>
      </c>
      <c r="D77" s="88" t="s">
        <v>117</v>
      </c>
      <c r="E77" s="88" t="s">
        <v>310</v>
      </c>
      <c r="F77" s="87" t="s">
        <v>339</v>
      </c>
      <c r="G77" s="88" t="s">
        <v>317</v>
      </c>
      <c r="H77" s="87" t="s">
        <v>363</v>
      </c>
      <c r="I77" s="87" t="s">
        <v>128</v>
      </c>
      <c r="J77" s="101"/>
      <c r="K77" s="90">
        <v>7.9999999999843696E-2</v>
      </c>
      <c r="L77" s="88" t="s">
        <v>130</v>
      </c>
      <c r="M77" s="89">
        <v>1.4199999999999999E-2</v>
      </c>
      <c r="N77" s="89">
        <v>4.4099999999991993E-2</v>
      </c>
      <c r="O77" s="90">
        <v>18.424347999999998</v>
      </c>
      <c r="P77" s="102">
        <v>5556000</v>
      </c>
      <c r="Q77" s="90"/>
      <c r="R77" s="90">
        <v>1023.6567793019999</v>
      </c>
      <c r="S77" s="91">
        <v>8.6936007172179486E-4</v>
      </c>
      <c r="T77" s="91">
        <f t="shared" si="1"/>
        <v>6.924576022906844E-3</v>
      </c>
      <c r="U77" s="91">
        <f>R77/'סכום נכסי הקרן'!$C$42</f>
        <v>1.2601843994176545E-3</v>
      </c>
    </row>
    <row r="78" spans="2:21">
      <c r="B78" s="86" t="s">
        <v>405</v>
      </c>
      <c r="C78" s="110">
        <v>1940626</v>
      </c>
      <c r="D78" s="88" t="s">
        <v>117</v>
      </c>
      <c r="E78" s="88" t="s">
        <v>310</v>
      </c>
      <c r="F78" s="87" t="s">
        <v>339</v>
      </c>
      <c r="G78" s="88" t="s">
        <v>317</v>
      </c>
      <c r="H78" s="87" t="s">
        <v>363</v>
      </c>
      <c r="I78" s="87" t="s">
        <v>128</v>
      </c>
      <c r="J78" s="101"/>
      <c r="K78" s="90">
        <v>0.75000000000031897</v>
      </c>
      <c r="L78" s="88" t="s">
        <v>130</v>
      </c>
      <c r="M78" s="89">
        <v>1.5900000000000001E-2</v>
      </c>
      <c r="N78" s="89">
        <v>1.9899999999995022E-2</v>
      </c>
      <c r="O78" s="90">
        <v>14.375598</v>
      </c>
      <c r="P78" s="102">
        <v>5453667</v>
      </c>
      <c r="Q78" s="90"/>
      <c r="R78" s="90">
        <v>783.99721396099994</v>
      </c>
      <c r="S78" s="91">
        <v>9.6029378757515025E-4</v>
      </c>
      <c r="T78" s="91">
        <f t="shared" si="1"/>
        <v>5.3033872481378684E-3</v>
      </c>
      <c r="U78" s="91">
        <f>R78/'סכום נכסי הקרן'!$C$42</f>
        <v>9.6514874731180021E-4</v>
      </c>
    </row>
    <row r="79" spans="2:21">
      <c r="B79" s="86" t="s">
        <v>406</v>
      </c>
      <c r="C79" s="110">
        <v>1940725</v>
      </c>
      <c r="D79" s="88" t="s">
        <v>117</v>
      </c>
      <c r="E79" s="88" t="s">
        <v>310</v>
      </c>
      <c r="F79" s="87" t="s">
        <v>339</v>
      </c>
      <c r="G79" s="88" t="s">
        <v>317</v>
      </c>
      <c r="H79" s="87" t="s">
        <v>363</v>
      </c>
      <c r="I79" s="87" t="s">
        <v>128</v>
      </c>
      <c r="J79" s="101"/>
      <c r="K79" s="90">
        <v>2.9800000000007696</v>
      </c>
      <c r="L79" s="88" t="s">
        <v>130</v>
      </c>
      <c r="M79" s="89">
        <v>2.5899999999999999E-2</v>
      </c>
      <c r="N79" s="89">
        <v>3.8400000000012452E-2</v>
      </c>
      <c r="O79" s="90">
        <v>22.763282</v>
      </c>
      <c r="P79" s="102">
        <v>5363461</v>
      </c>
      <c r="Q79" s="90"/>
      <c r="R79" s="90">
        <v>1220.8997034469999</v>
      </c>
      <c r="S79" s="91">
        <v>1.0776538370496616E-3</v>
      </c>
      <c r="T79" s="91">
        <f t="shared" si="1"/>
        <v>8.2588353672876959E-3</v>
      </c>
      <c r="U79" s="91">
        <f>R79/'סכום נכסי הקרן'!$C$42</f>
        <v>1.5030025596925621E-3</v>
      </c>
    </row>
    <row r="80" spans="2:21">
      <c r="B80" s="86" t="s">
        <v>407</v>
      </c>
      <c r="C80" s="110">
        <v>1940691</v>
      </c>
      <c r="D80" s="88" t="s">
        <v>117</v>
      </c>
      <c r="E80" s="88" t="s">
        <v>310</v>
      </c>
      <c r="F80" s="87" t="s">
        <v>339</v>
      </c>
      <c r="G80" s="88" t="s">
        <v>317</v>
      </c>
      <c r="H80" s="87" t="s">
        <v>363</v>
      </c>
      <c r="I80" s="87" t="s">
        <v>128</v>
      </c>
      <c r="J80" s="101"/>
      <c r="K80" s="90">
        <v>1.9899999999990572</v>
      </c>
      <c r="L80" s="88" t="s">
        <v>130</v>
      </c>
      <c r="M80" s="89">
        <v>2.0199999999999999E-2</v>
      </c>
      <c r="N80" s="89">
        <v>3.2599999999997839E-2</v>
      </c>
      <c r="O80" s="90">
        <v>11.920553</v>
      </c>
      <c r="P80" s="102">
        <v>5317749</v>
      </c>
      <c r="Q80" s="90">
        <v>13.120181799999999</v>
      </c>
      <c r="R80" s="90">
        <v>647.02525183900002</v>
      </c>
      <c r="S80" s="91">
        <v>5.6643159895462109E-4</v>
      </c>
      <c r="T80" s="91">
        <f t="shared" si="1"/>
        <v>4.3768337549179642E-3</v>
      </c>
      <c r="U80" s="91">
        <f>R80/'סכום נכסי הקרן'!$C$42</f>
        <v>7.9652784496065505E-4</v>
      </c>
    </row>
    <row r="81" spans="2:21">
      <c r="B81" s="86" t="s">
        <v>408</v>
      </c>
      <c r="C81" s="110">
        <v>6620462</v>
      </c>
      <c r="D81" s="88" t="s">
        <v>117</v>
      </c>
      <c r="E81" s="88" t="s">
        <v>310</v>
      </c>
      <c r="F81" s="87" t="s">
        <v>337</v>
      </c>
      <c r="G81" s="88" t="s">
        <v>317</v>
      </c>
      <c r="H81" s="87" t="s">
        <v>363</v>
      </c>
      <c r="I81" s="87" t="s">
        <v>128</v>
      </c>
      <c r="J81" s="101"/>
      <c r="K81" s="90">
        <v>3.2100000000023066</v>
      </c>
      <c r="L81" s="88" t="s">
        <v>130</v>
      </c>
      <c r="M81" s="89">
        <v>2.9700000000000001E-2</v>
      </c>
      <c r="N81" s="89">
        <v>3.4900000000029026E-2</v>
      </c>
      <c r="O81" s="90">
        <v>4.9239069999999998</v>
      </c>
      <c r="P81" s="102">
        <v>5458000</v>
      </c>
      <c r="Q81" s="90"/>
      <c r="R81" s="90">
        <v>268.74683247800004</v>
      </c>
      <c r="S81" s="91">
        <v>3.5170764285714283E-4</v>
      </c>
      <c r="T81" s="91">
        <f t="shared" si="1"/>
        <v>1.8179510066628497E-3</v>
      </c>
      <c r="U81" s="91">
        <f>R81/'סכום נכסי הקרן'!$C$42</f>
        <v>3.3084386537508652E-4</v>
      </c>
    </row>
    <row r="82" spans="2:21">
      <c r="B82" s="86" t="s">
        <v>409</v>
      </c>
      <c r="C82" s="110">
        <v>6620553</v>
      </c>
      <c r="D82" s="88" t="s">
        <v>117</v>
      </c>
      <c r="E82" s="88" t="s">
        <v>310</v>
      </c>
      <c r="F82" s="87" t="s">
        <v>337</v>
      </c>
      <c r="G82" s="88" t="s">
        <v>317</v>
      </c>
      <c r="H82" s="87" t="s">
        <v>363</v>
      </c>
      <c r="I82" s="87" t="s">
        <v>128</v>
      </c>
      <c r="J82" s="101"/>
      <c r="K82" s="90">
        <v>4.8700000000011761</v>
      </c>
      <c r="L82" s="88" t="s">
        <v>130</v>
      </c>
      <c r="M82" s="89">
        <v>8.3999999999999995E-3</v>
      </c>
      <c r="N82" s="89">
        <v>3.9400000000030869E-2</v>
      </c>
      <c r="O82" s="90">
        <v>5.9556700000000005</v>
      </c>
      <c r="P82" s="102">
        <v>4570000</v>
      </c>
      <c r="Q82" s="90"/>
      <c r="R82" s="90">
        <v>272.17413646399996</v>
      </c>
      <c r="S82" s="91">
        <v>7.4885829246825104E-4</v>
      </c>
      <c r="T82" s="91">
        <f t="shared" si="1"/>
        <v>1.8411351710082963E-3</v>
      </c>
      <c r="U82" s="91">
        <f>R82/'סכום נכסי הקרן'!$C$42</f>
        <v>3.3506308719098075E-4</v>
      </c>
    </row>
    <row r="83" spans="2:21">
      <c r="B83" s="86" t="s">
        <v>410</v>
      </c>
      <c r="C83" s="110">
        <v>1191329</v>
      </c>
      <c r="D83" s="88" t="s">
        <v>117</v>
      </c>
      <c r="E83" s="88" t="s">
        <v>310</v>
      </c>
      <c r="F83" s="87" t="s">
        <v>337</v>
      </c>
      <c r="G83" s="88" t="s">
        <v>317</v>
      </c>
      <c r="H83" s="87" t="s">
        <v>363</v>
      </c>
      <c r="I83" s="87" t="s">
        <v>128</v>
      </c>
      <c r="J83" s="101"/>
      <c r="K83" s="90">
        <v>5.2299999999986957</v>
      </c>
      <c r="L83" s="88" t="s">
        <v>130</v>
      </c>
      <c r="M83" s="89">
        <v>3.0899999999999997E-2</v>
      </c>
      <c r="N83" s="89">
        <v>3.389999999999313E-2</v>
      </c>
      <c r="O83" s="90">
        <v>14.168324</v>
      </c>
      <c r="P83" s="102">
        <v>5032053</v>
      </c>
      <c r="Q83" s="90"/>
      <c r="R83" s="90">
        <v>712.95753789100002</v>
      </c>
      <c r="S83" s="91">
        <v>7.4570126315789476E-4</v>
      </c>
      <c r="T83" s="91">
        <f t="shared" si="1"/>
        <v>4.8228359075559056E-3</v>
      </c>
      <c r="U83" s="91">
        <f>R83/'סכום נכסי הקרן'!$C$42</f>
        <v>8.7769454065462289E-4</v>
      </c>
    </row>
    <row r="84" spans="2:21">
      <c r="B84" s="86" t="s">
        <v>411</v>
      </c>
      <c r="C84" s="110">
        <v>1157569</v>
      </c>
      <c r="D84" s="88" t="s">
        <v>117</v>
      </c>
      <c r="E84" s="88" t="s">
        <v>310</v>
      </c>
      <c r="F84" s="87" t="s">
        <v>412</v>
      </c>
      <c r="G84" s="88" t="s">
        <v>334</v>
      </c>
      <c r="H84" s="87" t="s">
        <v>368</v>
      </c>
      <c r="I84" s="87" t="s">
        <v>314</v>
      </c>
      <c r="J84" s="101"/>
      <c r="K84" s="90">
        <v>3.4400000000004054</v>
      </c>
      <c r="L84" s="88" t="s">
        <v>130</v>
      </c>
      <c r="M84" s="89">
        <v>1.4199999999999999E-2</v>
      </c>
      <c r="N84" s="89">
        <v>2.9200000000009628E-2</v>
      </c>
      <c r="O84" s="90">
        <v>757717.01988699997</v>
      </c>
      <c r="P84" s="102">
        <v>104.19</v>
      </c>
      <c r="Q84" s="90"/>
      <c r="R84" s="90">
        <v>789.465303597</v>
      </c>
      <c r="S84" s="91">
        <v>7.8699402637277707E-4</v>
      </c>
      <c r="T84" s="91">
        <f t="shared" si="1"/>
        <v>5.340376406174188E-3</v>
      </c>
      <c r="U84" s="91">
        <f>R84/'סכום נכסי הקרן'!$C$42</f>
        <v>9.7188030166989593E-4</v>
      </c>
    </row>
    <row r="85" spans="2:21">
      <c r="B85" s="86" t="s">
        <v>413</v>
      </c>
      <c r="C85" s="110">
        <v>1129899</v>
      </c>
      <c r="D85" s="88" t="s">
        <v>117</v>
      </c>
      <c r="E85" s="88" t="s">
        <v>310</v>
      </c>
      <c r="F85" s="87" t="s">
        <v>414</v>
      </c>
      <c r="G85" s="88" t="s">
        <v>334</v>
      </c>
      <c r="H85" s="87" t="s">
        <v>368</v>
      </c>
      <c r="I85" s="87" t="s">
        <v>314</v>
      </c>
      <c r="J85" s="101"/>
      <c r="K85" s="90">
        <v>0.96999999999825726</v>
      </c>
      <c r="L85" s="88" t="s">
        <v>130</v>
      </c>
      <c r="M85" s="89">
        <v>0.04</v>
      </c>
      <c r="N85" s="89">
        <v>1.8499999999912867E-2</v>
      </c>
      <c r="O85" s="90">
        <v>25822.594719000001</v>
      </c>
      <c r="P85" s="102">
        <v>111.11</v>
      </c>
      <c r="Q85" s="90"/>
      <c r="R85" s="90">
        <v>28.691484465000002</v>
      </c>
      <c r="S85" s="91">
        <v>1.5859418258711602E-4</v>
      </c>
      <c r="T85" s="91">
        <f t="shared" si="1"/>
        <v>1.9408494077811366E-4</v>
      </c>
      <c r="U85" s="91">
        <f>R85/'סכום נכסי הקרן'!$C$42</f>
        <v>3.5320980479004926E-5</v>
      </c>
    </row>
    <row r="86" spans="2:21">
      <c r="B86" s="86" t="s">
        <v>415</v>
      </c>
      <c r="C86" s="110">
        <v>1136753</v>
      </c>
      <c r="D86" s="88" t="s">
        <v>117</v>
      </c>
      <c r="E86" s="88" t="s">
        <v>310</v>
      </c>
      <c r="F86" s="87" t="s">
        <v>414</v>
      </c>
      <c r="G86" s="88" t="s">
        <v>334</v>
      </c>
      <c r="H86" s="87" t="s">
        <v>368</v>
      </c>
      <c r="I86" s="87" t="s">
        <v>314</v>
      </c>
      <c r="J86" s="101"/>
      <c r="K86" s="90">
        <v>3.299999999998751</v>
      </c>
      <c r="L86" s="88" t="s">
        <v>130</v>
      </c>
      <c r="M86" s="89">
        <v>0.04</v>
      </c>
      <c r="N86" s="89">
        <v>2.6999999999994646E-2</v>
      </c>
      <c r="O86" s="90">
        <v>979454.60777400003</v>
      </c>
      <c r="P86" s="102">
        <v>114.48</v>
      </c>
      <c r="Q86" s="90"/>
      <c r="R86" s="90">
        <v>1121.2796197079999</v>
      </c>
      <c r="S86" s="91">
        <v>1.0523432362443421E-3</v>
      </c>
      <c r="T86" s="91">
        <f t="shared" si="1"/>
        <v>7.5849504703113645E-3</v>
      </c>
      <c r="U86" s="91">
        <f>R86/'סכום נכסי הקרן'!$C$42</f>
        <v>1.3803641149179671E-3</v>
      </c>
    </row>
    <row r="87" spans="2:21">
      <c r="B87" s="86" t="s">
        <v>416</v>
      </c>
      <c r="C87" s="110">
        <v>1138544</v>
      </c>
      <c r="D87" s="88" t="s">
        <v>117</v>
      </c>
      <c r="E87" s="88" t="s">
        <v>310</v>
      </c>
      <c r="F87" s="87" t="s">
        <v>414</v>
      </c>
      <c r="G87" s="88" t="s">
        <v>334</v>
      </c>
      <c r="H87" s="87" t="s">
        <v>368</v>
      </c>
      <c r="I87" s="87" t="s">
        <v>314</v>
      </c>
      <c r="J87" s="101"/>
      <c r="K87" s="90">
        <v>4.6600000000027881</v>
      </c>
      <c r="L87" s="88" t="s">
        <v>130</v>
      </c>
      <c r="M87" s="89">
        <v>3.5000000000000003E-2</v>
      </c>
      <c r="N87" s="89">
        <v>2.7900000000021484E-2</v>
      </c>
      <c r="O87" s="90">
        <v>300434.61984200001</v>
      </c>
      <c r="P87" s="102">
        <v>114.59</v>
      </c>
      <c r="Q87" s="90"/>
      <c r="R87" s="90">
        <v>344.26803459400008</v>
      </c>
      <c r="S87" s="91">
        <v>3.3686170275344716E-4</v>
      </c>
      <c r="T87" s="91">
        <f t="shared" si="1"/>
        <v>2.3288178479396113E-3</v>
      </c>
      <c r="U87" s="91">
        <f>R87/'סכום נכסי הקרן'!$C$42</f>
        <v>4.2381510598636321E-4</v>
      </c>
    </row>
    <row r="88" spans="2:21">
      <c r="B88" s="86" t="s">
        <v>417</v>
      </c>
      <c r="C88" s="110">
        <v>1171271</v>
      </c>
      <c r="D88" s="88" t="s">
        <v>117</v>
      </c>
      <c r="E88" s="88" t="s">
        <v>310</v>
      </c>
      <c r="F88" s="87" t="s">
        <v>414</v>
      </c>
      <c r="G88" s="88" t="s">
        <v>334</v>
      </c>
      <c r="H88" s="87" t="s">
        <v>368</v>
      </c>
      <c r="I88" s="87" t="s">
        <v>314</v>
      </c>
      <c r="J88" s="101"/>
      <c r="K88" s="90">
        <v>6.9399999999973714</v>
      </c>
      <c r="L88" s="88" t="s">
        <v>130</v>
      </c>
      <c r="M88" s="89">
        <v>2.5000000000000001E-2</v>
      </c>
      <c r="N88" s="89">
        <v>2.879999999998201E-2</v>
      </c>
      <c r="O88" s="90">
        <v>543693.99190499994</v>
      </c>
      <c r="P88" s="102">
        <v>106.35</v>
      </c>
      <c r="Q88" s="90"/>
      <c r="R88" s="90">
        <v>578.21852530800004</v>
      </c>
      <c r="S88" s="91">
        <v>8.7591145120289769E-4</v>
      </c>
      <c r="T88" s="91">
        <f t="shared" si="1"/>
        <v>3.9113873099912259E-3</v>
      </c>
      <c r="U88" s="91">
        <f>R88/'סכום נכסי הקרן'!$C$42</f>
        <v>7.1182253640158187E-4</v>
      </c>
    </row>
    <row r="89" spans="2:21">
      <c r="B89" s="86" t="s">
        <v>418</v>
      </c>
      <c r="C89" s="110">
        <v>7770217</v>
      </c>
      <c r="D89" s="88" t="s">
        <v>117</v>
      </c>
      <c r="E89" s="88" t="s">
        <v>310</v>
      </c>
      <c r="F89" s="87" t="s">
        <v>419</v>
      </c>
      <c r="G89" s="88" t="s">
        <v>420</v>
      </c>
      <c r="H89" s="87" t="s">
        <v>368</v>
      </c>
      <c r="I89" s="87" t="s">
        <v>314</v>
      </c>
      <c r="J89" s="101"/>
      <c r="K89" s="90">
        <v>2.85</v>
      </c>
      <c r="L89" s="88" t="s">
        <v>130</v>
      </c>
      <c r="M89" s="89">
        <v>4.2999999999999997E-2</v>
      </c>
      <c r="N89" s="89">
        <v>2.4001144819690897E-2</v>
      </c>
      <c r="O89" s="90">
        <v>1.5529999999999999E-3</v>
      </c>
      <c r="P89" s="102">
        <v>117.08</v>
      </c>
      <c r="Q89" s="90"/>
      <c r="R89" s="90">
        <v>1.747E-6</v>
      </c>
      <c r="S89" s="91">
        <v>2.5380393758586922E-12</v>
      </c>
      <c r="T89" s="91">
        <f t="shared" si="1"/>
        <v>1.1817666386449361E-11</v>
      </c>
      <c r="U89" s="91">
        <f>R89/'סכום נכסי הקרן'!$C$42</f>
        <v>2.1506643538118374E-12</v>
      </c>
    </row>
    <row r="90" spans="2:21">
      <c r="B90" s="86" t="s">
        <v>421</v>
      </c>
      <c r="C90" s="110">
        <v>1410281</v>
      </c>
      <c r="D90" s="88" t="s">
        <v>117</v>
      </c>
      <c r="E90" s="88" t="s">
        <v>310</v>
      </c>
      <c r="F90" s="87" t="s">
        <v>422</v>
      </c>
      <c r="G90" s="88" t="s">
        <v>126</v>
      </c>
      <c r="H90" s="87" t="s">
        <v>368</v>
      </c>
      <c r="I90" s="87" t="s">
        <v>314</v>
      </c>
      <c r="J90" s="101"/>
      <c r="K90" s="90">
        <v>3.000000000473076E-2</v>
      </c>
      <c r="L90" s="88" t="s">
        <v>130</v>
      </c>
      <c r="M90" s="89">
        <v>2.1499999999999998E-2</v>
      </c>
      <c r="N90" s="89">
        <v>5.829999999973192E-2</v>
      </c>
      <c r="O90" s="90">
        <v>46111.519978999997</v>
      </c>
      <c r="P90" s="102">
        <v>110.02</v>
      </c>
      <c r="Q90" s="90"/>
      <c r="R90" s="90">
        <v>50.731893092</v>
      </c>
      <c r="S90" s="91">
        <v>7.9084150959207158E-4</v>
      </c>
      <c r="T90" s="91">
        <f t="shared" si="1"/>
        <v>3.4317835587536973E-4</v>
      </c>
      <c r="U90" s="91">
        <f>R90/'סכום נכסי הקרן'!$C$42</f>
        <v>6.2454077890301897E-5</v>
      </c>
    </row>
    <row r="91" spans="2:21">
      <c r="B91" s="86" t="s">
        <v>423</v>
      </c>
      <c r="C91" s="110">
        <v>1410307</v>
      </c>
      <c r="D91" s="88" t="s">
        <v>117</v>
      </c>
      <c r="E91" s="88" t="s">
        <v>310</v>
      </c>
      <c r="F91" s="87" t="s">
        <v>422</v>
      </c>
      <c r="G91" s="88" t="s">
        <v>126</v>
      </c>
      <c r="H91" s="87" t="s">
        <v>368</v>
      </c>
      <c r="I91" s="87" t="s">
        <v>314</v>
      </c>
      <c r="J91" s="101"/>
      <c r="K91" s="90">
        <v>1.6800000000008697</v>
      </c>
      <c r="L91" s="88" t="s">
        <v>130</v>
      </c>
      <c r="M91" s="89">
        <v>1.8000000000000002E-2</v>
      </c>
      <c r="N91" s="89">
        <v>2.9000000000010871E-2</v>
      </c>
      <c r="O91" s="90">
        <v>427402.51340900006</v>
      </c>
      <c r="P91" s="102">
        <v>107.61</v>
      </c>
      <c r="Q91" s="90"/>
      <c r="R91" s="90">
        <v>459.92783939500003</v>
      </c>
      <c r="S91" s="91">
        <v>4.0475704445401637E-4</v>
      </c>
      <c r="T91" s="91">
        <f t="shared" si="1"/>
        <v>3.1112042174073111E-3</v>
      </c>
      <c r="U91" s="91">
        <f>R91/'סכום נכסי הקרן'!$C$42</f>
        <v>5.6619943303521606E-4</v>
      </c>
    </row>
    <row r="92" spans="2:21">
      <c r="B92" s="86" t="s">
        <v>424</v>
      </c>
      <c r="C92" s="110">
        <v>1192749</v>
      </c>
      <c r="D92" s="88" t="s">
        <v>117</v>
      </c>
      <c r="E92" s="88" t="s">
        <v>310</v>
      </c>
      <c r="F92" s="87" t="s">
        <v>422</v>
      </c>
      <c r="G92" s="88" t="s">
        <v>126</v>
      </c>
      <c r="H92" s="87" t="s">
        <v>368</v>
      </c>
      <c r="I92" s="87" t="s">
        <v>314</v>
      </c>
      <c r="J92" s="101"/>
      <c r="K92" s="90">
        <v>4.1800000000014492</v>
      </c>
      <c r="L92" s="88" t="s">
        <v>130</v>
      </c>
      <c r="M92" s="89">
        <v>2.2000000000000002E-2</v>
      </c>
      <c r="N92" s="89">
        <v>2.7400000000019319E-2</v>
      </c>
      <c r="O92" s="90">
        <v>251652.97568800004</v>
      </c>
      <c r="P92" s="102">
        <v>98.73</v>
      </c>
      <c r="Q92" s="90"/>
      <c r="R92" s="90">
        <v>248.45698469799999</v>
      </c>
      <c r="S92" s="91">
        <v>8.6697740605046626E-4</v>
      </c>
      <c r="T92" s="91">
        <f t="shared" si="1"/>
        <v>1.680699345474595E-3</v>
      </c>
      <c r="U92" s="91">
        <f>R92/'סכום נכסי הקרן'!$C$42</f>
        <v>3.0586581593907368E-4</v>
      </c>
    </row>
    <row r="93" spans="2:21">
      <c r="B93" s="86" t="s">
        <v>425</v>
      </c>
      <c r="C93" s="110">
        <v>1110915</v>
      </c>
      <c r="D93" s="88" t="s">
        <v>117</v>
      </c>
      <c r="E93" s="88" t="s">
        <v>310</v>
      </c>
      <c r="F93" s="87" t="s">
        <v>426</v>
      </c>
      <c r="G93" s="88" t="s">
        <v>427</v>
      </c>
      <c r="H93" s="87" t="s">
        <v>428</v>
      </c>
      <c r="I93" s="87" t="s">
        <v>314</v>
      </c>
      <c r="J93" s="101"/>
      <c r="K93" s="90">
        <v>6.03000000000059</v>
      </c>
      <c r="L93" s="88" t="s">
        <v>130</v>
      </c>
      <c r="M93" s="89">
        <v>5.1500000000000004E-2</v>
      </c>
      <c r="N93" s="89">
        <v>0.03</v>
      </c>
      <c r="O93" s="90">
        <v>1522190.5720200003</v>
      </c>
      <c r="P93" s="102">
        <v>151.35</v>
      </c>
      <c r="Q93" s="90"/>
      <c r="R93" s="90">
        <v>2303.8353326880001</v>
      </c>
      <c r="S93" s="91">
        <v>4.8673180763946676E-4</v>
      </c>
      <c r="T93" s="91">
        <f t="shared" si="1"/>
        <v>1.5584406050956703E-2</v>
      </c>
      <c r="U93" s="91">
        <f>R93/'סכום נכסי הקרן'!$C$42</f>
        <v>2.8361628660929124E-3</v>
      </c>
    </row>
    <row r="94" spans="2:21">
      <c r="B94" s="86" t="s">
        <v>429</v>
      </c>
      <c r="C94" s="110">
        <v>2300184</v>
      </c>
      <c r="D94" s="88" t="s">
        <v>117</v>
      </c>
      <c r="E94" s="88" t="s">
        <v>310</v>
      </c>
      <c r="F94" s="87" t="s">
        <v>430</v>
      </c>
      <c r="G94" s="88" t="s">
        <v>153</v>
      </c>
      <c r="H94" s="87" t="s">
        <v>431</v>
      </c>
      <c r="I94" s="87" t="s">
        <v>128</v>
      </c>
      <c r="J94" s="101"/>
      <c r="K94" s="90">
        <v>1.6299999999974861</v>
      </c>
      <c r="L94" s="88" t="s">
        <v>130</v>
      </c>
      <c r="M94" s="89">
        <v>2.2000000000000002E-2</v>
      </c>
      <c r="N94" s="89">
        <v>2.0199999999980168E-2</v>
      </c>
      <c r="O94" s="90">
        <v>393107.747531</v>
      </c>
      <c r="P94" s="102">
        <v>110.3</v>
      </c>
      <c r="Q94" s="90"/>
      <c r="R94" s="90">
        <v>433.59785304299999</v>
      </c>
      <c r="S94" s="91">
        <v>4.9540025833801462E-4</v>
      </c>
      <c r="T94" s="91">
        <f t="shared" si="1"/>
        <v>2.9330937453593995E-3</v>
      </c>
      <c r="U94" s="91">
        <f>R94/'סכום נכסי הקרן'!$C$42</f>
        <v>5.3378560184826767E-4</v>
      </c>
    </row>
    <row r="95" spans="2:21">
      <c r="B95" s="86" t="s">
        <v>432</v>
      </c>
      <c r="C95" s="110">
        <v>2300242</v>
      </c>
      <c r="D95" s="88" t="s">
        <v>117</v>
      </c>
      <c r="E95" s="88" t="s">
        <v>310</v>
      </c>
      <c r="F95" s="87" t="s">
        <v>430</v>
      </c>
      <c r="G95" s="88" t="s">
        <v>153</v>
      </c>
      <c r="H95" s="87" t="s">
        <v>431</v>
      </c>
      <c r="I95" s="87" t="s">
        <v>128</v>
      </c>
      <c r="J95" s="101"/>
      <c r="K95" s="90">
        <v>4.9200000000096171</v>
      </c>
      <c r="L95" s="88" t="s">
        <v>130</v>
      </c>
      <c r="M95" s="89">
        <v>1.7000000000000001E-2</v>
      </c>
      <c r="N95" s="89">
        <v>2.3700000000059326E-2</v>
      </c>
      <c r="O95" s="90">
        <v>246637.96296999999</v>
      </c>
      <c r="P95" s="102">
        <v>104.57</v>
      </c>
      <c r="Q95" s="90"/>
      <c r="R95" s="90">
        <v>257.90931893099997</v>
      </c>
      <c r="S95" s="91">
        <v>1.9431940607765277E-4</v>
      </c>
      <c r="T95" s="91">
        <f t="shared" si="1"/>
        <v>1.7446401196811255E-3</v>
      </c>
      <c r="U95" s="91">
        <f>R95/'סכום נכסי הקרן'!$C$42</f>
        <v>3.1750222022941624E-4</v>
      </c>
    </row>
    <row r="96" spans="2:21">
      <c r="B96" s="86" t="s">
        <v>433</v>
      </c>
      <c r="C96" s="110">
        <v>2300317</v>
      </c>
      <c r="D96" s="88" t="s">
        <v>117</v>
      </c>
      <c r="E96" s="88" t="s">
        <v>310</v>
      </c>
      <c r="F96" s="87" t="s">
        <v>430</v>
      </c>
      <c r="G96" s="88" t="s">
        <v>153</v>
      </c>
      <c r="H96" s="87" t="s">
        <v>431</v>
      </c>
      <c r="I96" s="87" t="s">
        <v>128</v>
      </c>
      <c r="J96" s="101"/>
      <c r="K96" s="90">
        <v>9.7900000000334106</v>
      </c>
      <c r="L96" s="88" t="s">
        <v>130</v>
      </c>
      <c r="M96" s="89">
        <v>5.7999999999999996E-3</v>
      </c>
      <c r="N96" s="89">
        <v>2.7500000000094914E-2</v>
      </c>
      <c r="O96" s="90">
        <v>121837.418928</v>
      </c>
      <c r="P96" s="102">
        <v>86.47</v>
      </c>
      <c r="Q96" s="90"/>
      <c r="R96" s="90">
        <v>105.35282391200001</v>
      </c>
      <c r="S96" s="91">
        <v>2.5469657755302982E-4</v>
      </c>
      <c r="T96" s="91">
        <f t="shared" si="1"/>
        <v>7.1266429642951397E-4</v>
      </c>
      <c r="U96" s="91">
        <f>R96/'סכום נכסי הקרן'!$C$42</f>
        <v>1.2969580020661352E-4</v>
      </c>
    </row>
    <row r="97" spans="2:21">
      <c r="B97" s="86" t="s">
        <v>434</v>
      </c>
      <c r="C97" s="110">
        <v>1136084</v>
      </c>
      <c r="D97" s="88" t="s">
        <v>117</v>
      </c>
      <c r="E97" s="88" t="s">
        <v>310</v>
      </c>
      <c r="F97" s="87" t="s">
        <v>371</v>
      </c>
      <c r="G97" s="88" t="s">
        <v>334</v>
      </c>
      <c r="H97" s="87" t="s">
        <v>431</v>
      </c>
      <c r="I97" s="87" t="s">
        <v>128</v>
      </c>
      <c r="J97" s="101"/>
      <c r="K97" s="90">
        <v>1.0800000004221357</v>
      </c>
      <c r="L97" s="88" t="s">
        <v>130</v>
      </c>
      <c r="M97" s="89">
        <v>2.5000000000000001E-2</v>
      </c>
      <c r="N97" s="89">
        <v>2.810000000733183E-2</v>
      </c>
      <c r="O97" s="90">
        <v>1638.338092</v>
      </c>
      <c r="P97" s="102">
        <v>109.89</v>
      </c>
      <c r="Q97" s="90"/>
      <c r="R97" s="90">
        <v>1.8003696279999997</v>
      </c>
      <c r="S97" s="91">
        <v>2.3195176045622307E-6</v>
      </c>
      <c r="T97" s="91">
        <f t="shared" si="1"/>
        <v>1.2178687828277011E-5</v>
      </c>
      <c r="U97" s="91">
        <f>R97/'סכום נכסי הקרן'!$C$42</f>
        <v>2.2163656454636966E-6</v>
      </c>
    </row>
    <row r="98" spans="2:21">
      <c r="B98" s="86" t="s">
        <v>435</v>
      </c>
      <c r="C98" s="110">
        <v>1141050</v>
      </c>
      <c r="D98" s="88" t="s">
        <v>117</v>
      </c>
      <c r="E98" s="88" t="s">
        <v>310</v>
      </c>
      <c r="F98" s="87" t="s">
        <v>371</v>
      </c>
      <c r="G98" s="88" t="s">
        <v>334</v>
      </c>
      <c r="H98" s="87" t="s">
        <v>431</v>
      </c>
      <c r="I98" s="87" t="s">
        <v>128</v>
      </c>
      <c r="J98" s="101"/>
      <c r="K98" s="90">
        <v>2.4200000000019162</v>
      </c>
      <c r="L98" s="88" t="s">
        <v>130</v>
      </c>
      <c r="M98" s="89">
        <v>1.95E-2</v>
      </c>
      <c r="N98" s="89">
        <v>3.4900000000022358E-2</v>
      </c>
      <c r="O98" s="90">
        <v>322985.92677800002</v>
      </c>
      <c r="P98" s="102">
        <v>106.63</v>
      </c>
      <c r="Q98" s="90"/>
      <c r="R98" s="90">
        <v>344.399892927</v>
      </c>
      <c r="S98" s="91">
        <v>5.6756042897840298E-4</v>
      </c>
      <c r="T98" s="91">
        <f t="shared" si="1"/>
        <v>2.3297098100401644E-3</v>
      </c>
      <c r="U98" s="91">
        <f>R98/'סכום נכסי הקרן'!$C$42</f>
        <v>4.2397743169703063E-4</v>
      </c>
    </row>
    <row r="99" spans="2:21">
      <c r="B99" s="86" t="s">
        <v>436</v>
      </c>
      <c r="C99" s="110">
        <v>1162221</v>
      </c>
      <c r="D99" s="88" t="s">
        <v>117</v>
      </c>
      <c r="E99" s="88" t="s">
        <v>310</v>
      </c>
      <c r="F99" s="87" t="s">
        <v>371</v>
      </c>
      <c r="G99" s="88" t="s">
        <v>334</v>
      </c>
      <c r="H99" s="87" t="s">
        <v>431</v>
      </c>
      <c r="I99" s="87" t="s">
        <v>128</v>
      </c>
      <c r="J99" s="101"/>
      <c r="K99" s="90">
        <v>5.609999999945642</v>
      </c>
      <c r="L99" s="88" t="s">
        <v>130</v>
      </c>
      <c r="M99" s="89">
        <v>1.1699999999999999E-2</v>
      </c>
      <c r="N99" s="89">
        <v>3.7999999999567068E-2</v>
      </c>
      <c r="O99" s="90">
        <v>44277.191826000002</v>
      </c>
      <c r="P99" s="102">
        <v>93.9</v>
      </c>
      <c r="Q99" s="90"/>
      <c r="R99" s="90">
        <v>41.576285065999997</v>
      </c>
      <c r="S99" s="91">
        <v>6.1380104999906839E-5</v>
      </c>
      <c r="T99" s="91">
        <f t="shared" si="1"/>
        <v>2.812448005139695E-4</v>
      </c>
      <c r="U99" s="91">
        <f>R99/'סכום נכסי הקרן'!$C$42</f>
        <v>5.1182961794714163E-5</v>
      </c>
    </row>
    <row r="100" spans="2:21">
      <c r="B100" s="86" t="s">
        <v>437</v>
      </c>
      <c r="C100" s="110">
        <v>1156231</v>
      </c>
      <c r="D100" s="88" t="s">
        <v>117</v>
      </c>
      <c r="E100" s="88" t="s">
        <v>310</v>
      </c>
      <c r="F100" s="87" t="s">
        <v>371</v>
      </c>
      <c r="G100" s="88" t="s">
        <v>334</v>
      </c>
      <c r="H100" s="87" t="s">
        <v>431</v>
      </c>
      <c r="I100" s="87" t="s">
        <v>128</v>
      </c>
      <c r="J100" s="101"/>
      <c r="K100" s="90">
        <v>3.9399999999950532</v>
      </c>
      <c r="L100" s="88" t="s">
        <v>130</v>
      </c>
      <c r="M100" s="89">
        <v>3.3500000000000002E-2</v>
      </c>
      <c r="N100" s="89">
        <v>3.5699999999969E-2</v>
      </c>
      <c r="O100" s="90">
        <v>295171.02779299999</v>
      </c>
      <c r="P100" s="102">
        <v>108.2</v>
      </c>
      <c r="Q100" s="90"/>
      <c r="R100" s="90">
        <v>319.37508170699999</v>
      </c>
      <c r="S100" s="91">
        <v>7.0964188271516778E-4</v>
      </c>
      <c r="T100" s="91">
        <f t="shared" si="1"/>
        <v>2.1604282585909172E-3</v>
      </c>
      <c r="U100" s="91">
        <f>R100/'סכום נכסי הקרן'!$C$42</f>
        <v>3.9317035130108071E-4</v>
      </c>
    </row>
    <row r="101" spans="2:21">
      <c r="B101" s="86" t="s">
        <v>438</v>
      </c>
      <c r="C101" s="110">
        <v>1174226</v>
      </c>
      <c r="D101" s="88" t="s">
        <v>117</v>
      </c>
      <c r="E101" s="88" t="s">
        <v>310</v>
      </c>
      <c r="F101" s="87" t="s">
        <v>371</v>
      </c>
      <c r="G101" s="88" t="s">
        <v>334</v>
      </c>
      <c r="H101" s="87" t="s">
        <v>431</v>
      </c>
      <c r="I101" s="87" t="s">
        <v>128</v>
      </c>
      <c r="J101" s="101"/>
      <c r="K101" s="90">
        <v>5.6199999999992452</v>
      </c>
      <c r="L101" s="88" t="s">
        <v>130</v>
      </c>
      <c r="M101" s="89">
        <v>1.3300000000000001E-2</v>
      </c>
      <c r="N101" s="89">
        <v>3.9099999999985452E-2</v>
      </c>
      <c r="O101" s="90">
        <v>786207.43177799997</v>
      </c>
      <c r="P101" s="102">
        <v>94.4</v>
      </c>
      <c r="Q101" s="90"/>
      <c r="R101" s="90">
        <v>742.17981278799994</v>
      </c>
      <c r="S101" s="91">
        <v>6.6206941623410528E-4</v>
      </c>
      <c r="T101" s="91">
        <f t="shared" si="1"/>
        <v>5.0205114060023048E-3</v>
      </c>
      <c r="U101" s="91">
        <f>R101/'סכום נכסי הקרן'!$C$42</f>
        <v>9.1366895677269283E-4</v>
      </c>
    </row>
    <row r="102" spans="2:21">
      <c r="B102" s="86" t="s">
        <v>439</v>
      </c>
      <c r="C102" s="110">
        <v>1186188</v>
      </c>
      <c r="D102" s="88" t="s">
        <v>117</v>
      </c>
      <c r="E102" s="88" t="s">
        <v>310</v>
      </c>
      <c r="F102" s="87" t="s">
        <v>371</v>
      </c>
      <c r="G102" s="88" t="s">
        <v>334</v>
      </c>
      <c r="H102" s="87" t="s">
        <v>428</v>
      </c>
      <c r="I102" s="87" t="s">
        <v>314</v>
      </c>
      <c r="J102" s="101"/>
      <c r="K102" s="90">
        <v>5.7800000000031577</v>
      </c>
      <c r="L102" s="88" t="s">
        <v>130</v>
      </c>
      <c r="M102" s="89">
        <v>1.8700000000000001E-2</v>
      </c>
      <c r="N102" s="89">
        <v>3.9300000000018022E-2</v>
      </c>
      <c r="O102" s="90">
        <v>669072.14677899994</v>
      </c>
      <c r="P102" s="102">
        <v>93.72</v>
      </c>
      <c r="Q102" s="90"/>
      <c r="R102" s="90">
        <v>627.05445065899994</v>
      </c>
      <c r="S102" s="91">
        <v>1.1248029231282625E-3</v>
      </c>
      <c r="T102" s="91">
        <f t="shared" si="1"/>
        <v>4.2417402999578319E-3</v>
      </c>
      <c r="U102" s="91">
        <f>R102/'סכום נכסי הקרן'!$C$42</f>
        <v>7.7194256149477674E-4</v>
      </c>
    </row>
    <row r="103" spans="2:21">
      <c r="B103" s="86" t="s">
        <v>440</v>
      </c>
      <c r="C103" s="110">
        <v>1185537</v>
      </c>
      <c r="D103" s="88" t="s">
        <v>117</v>
      </c>
      <c r="E103" s="88" t="s">
        <v>310</v>
      </c>
      <c r="F103" s="87" t="s">
        <v>316</v>
      </c>
      <c r="G103" s="88" t="s">
        <v>317</v>
      </c>
      <c r="H103" s="87" t="s">
        <v>431</v>
      </c>
      <c r="I103" s="87" t="s">
        <v>128</v>
      </c>
      <c r="J103" s="101"/>
      <c r="K103" s="90">
        <v>4.8899999999975607</v>
      </c>
      <c r="L103" s="88" t="s">
        <v>130</v>
      </c>
      <c r="M103" s="89">
        <v>1.09E-2</v>
      </c>
      <c r="N103" s="89">
        <v>3.8199999999979084E-2</v>
      </c>
      <c r="O103" s="90">
        <v>18.645440000000001</v>
      </c>
      <c r="P103" s="102">
        <v>4616513</v>
      </c>
      <c r="Q103" s="90"/>
      <c r="R103" s="90">
        <v>860.76912219000008</v>
      </c>
      <c r="S103" s="91">
        <v>1.0267878187124842E-3</v>
      </c>
      <c r="T103" s="91">
        <f t="shared" si="1"/>
        <v>5.8227145516876284E-3</v>
      </c>
      <c r="U103" s="91">
        <f>R103/'סכום נכסי הקרן'!$C$42</f>
        <v>1.0596596840045445E-3</v>
      </c>
    </row>
    <row r="104" spans="2:21">
      <c r="B104" s="86" t="s">
        <v>441</v>
      </c>
      <c r="C104" s="110">
        <v>1151000</v>
      </c>
      <c r="D104" s="88" t="s">
        <v>117</v>
      </c>
      <c r="E104" s="88" t="s">
        <v>310</v>
      </c>
      <c r="F104" s="87" t="s">
        <v>316</v>
      </c>
      <c r="G104" s="88" t="s">
        <v>317</v>
      </c>
      <c r="H104" s="87" t="s">
        <v>431</v>
      </c>
      <c r="I104" s="87" t="s">
        <v>128</v>
      </c>
      <c r="J104" s="101"/>
      <c r="K104" s="90">
        <v>1.2600000000016873</v>
      </c>
      <c r="L104" s="88" t="s">
        <v>130</v>
      </c>
      <c r="M104" s="89">
        <v>2.2000000000000002E-2</v>
      </c>
      <c r="N104" s="89">
        <v>2.8500000000010548E-2</v>
      </c>
      <c r="O104" s="90">
        <v>3.4545650000000001</v>
      </c>
      <c r="P104" s="102">
        <v>5490000</v>
      </c>
      <c r="Q104" s="90"/>
      <c r="R104" s="90">
        <v>189.655629968</v>
      </c>
      <c r="S104" s="91">
        <v>6.8624652363925311E-4</v>
      </c>
      <c r="T104" s="91">
        <f t="shared" si="1"/>
        <v>1.2829347242551297E-3</v>
      </c>
      <c r="U104" s="91">
        <f>R104/'סכום נכסי הקרן'!$C$42</f>
        <v>2.3347773490091912E-4</v>
      </c>
    </row>
    <row r="105" spans="2:21">
      <c r="B105" s="86" t="s">
        <v>442</v>
      </c>
      <c r="C105" s="110">
        <v>1167030</v>
      </c>
      <c r="D105" s="88" t="s">
        <v>117</v>
      </c>
      <c r="E105" s="88" t="s">
        <v>310</v>
      </c>
      <c r="F105" s="87" t="s">
        <v>316</v>
      </c>
      <c r="G105" s="88" t="s">
        <v>317</v>
      </c>
      <c r="H105" s="87" t="s">
        <v>431</v>
      </c>
      <c r="I105" s="87" t="s">
        <v>128</v>
      </c>
      <c r="J105" s="101"/>
      <c r="K105" s="90">
        <v>3.1000000000093388</v>
      </c>
      <c r="L105" s="88" t="s">
        <v>130</v>
      </c>
      <c r="M105" s="89">
        <v>2.3199999999999998E-2</v>
      </c>
      <c r="N105" s="89">
        <v>3.5500000000131586E-2</v>
      </c>
      <c r="O105" s="90">
        <v>2.2017099999999998</v>
      </c>
      <c r="P105" s="102">
        <v>5350000</v>
      </c>
      <c r="Q105" s="90"/>
      <c r="R105" s="90">
        <v>117.79145865899999</v>
      </c>
      <c r="S105" s="91">
        <v>3.6695166666666666E-4</v>
      </c>
      <c r="T105" s="91">
        <f t="shared" si="1"/>
        <v>7.9680604556685959E-4</v>
      </c>
      <c r="U105" s="91">
        <f>R105/'סכום נכסי הקרן'!$C$42</f>
        <v>1.4500852393898797E-4</v>
      </c>
    </row>
    <row r="106" spans="2:21">
      <c r="B106" s="86" t="s">
        <v>443</v>
      </c>
      <c r="C106" s="110">
        <v>1189497</v>
      </c>
      <c r="D106" s="88" t="s">
        <v>117</v>
      </c>
      <c r="E106" s="88" t="s">
        <v>310</v>
      </c>
      <c r="F106" s="87" t="s">
        <v>316</v>
      </c>
      <c r="G106" s="88" t="s">
        <v>317</v>
      </c>
      <c r="H106" s="87" t="s">
        <v>431</v>
      </c>
      <c r="I106" s="87" t="s">
        <v>128</v>
      </c>
      <c r="J106" s="101"/>
      <c r="K106" s="90">
        <v>5.5400000000029372</v>
      </c>
      <c r="L106" s="88" t="s">
        <v>130</v>
      </c>
      <c r="M106" s="89">
        <v>2.9900000000000003E-2</v>
      </c>
      <c r="N106" s="89">
        <v>3.040000000001649E-2</v>
      </c>
      <c r="O106" s="90">
        <v>15.301420999999999</v>
      </c>
      <c r="P106" s="102">
        <v>5074000</v>
      </c>
      <c r="Q106" s="90"/>
      <c r="R106" s="90">
        <v>776.394129518</v>
      </c>
      <c r="S106" s="91">
        <v>9.5633881249999994E-4</v>
      </c>
      <c r="T106" s="91">
        <f t="shared" si="1"/>
        <v>5.2519558139905442E-3</v>
      </c>
      <c r="U106" s="91">
        <f>R106/'סכום נכסי הקרן'!$C$42</f>
        <v>9.5578888315004783E-4</v>
      </c>
    </row>
    <row r="107" spans="2:21">
      <c r="B107" s="86" t="s">
        <v>444</v>
      </c>
      <c r="C107" s="110">
        <v>7480197</v>
      </c>
      <c r="D107" s="88" t="s">
        <v>117</v>
      </c>
      <c r="E107" s="88" t="s">
        <v>310</v>
      </c>
      <c r="F107" s="87" t="s">
        <v>320</v>
      </c>
      <c r="G107" s="88" t="s">
        <v>317</v>
      </c>
      <c r="H107" s="87" t="s">
        <v>431</v>
      </c>
      <c r="I107" s="87" t="s">
        <v>128</v>
      </c>
      <c r="J107" s="101"/>
      <c r="K107" s="90">
        <v>2.5400000000005827</v>
      </c>
      <c r="L107" s="88" t="s">
        <v>130</v>
      </c>
      <c r="M107" s="89">
        <v>1.46E-2</v>
      </c>
      <c r="N107" s="89">
        <v>3.7100000000009625E-2</v>
      </c>
      <c r="O107" s="90">
        <v>21.984853000000001</v>
      </c>
      <c r="P107" s="102">
        <v>5153990</v>
      </c>
      <c r="Q107" s="90"/>
      <c r="R107" s="90">
        <v>1133.0971819209999</v>
      </c>
      <c r="S107" s="91">
        <v>8.2547414861262349E-4</v>
      </c>
      <c r="T107" s="91">
        <f t="shared" si="1"/>
        <v>7.6648909441146525E-3</v>
      </c>
      <c r="U107" s="91">
        <f>R107/'סכום נכסי הקרן'!$C$42</f>
        <v>1.3949122601958452E-3</v>
      </c>
    </row>
    <row r="108" spans="2:21">
      <c r="B108" s="86" t="s">
        <v>445</v>
      </c>
      <c r="C108" s="110">
        <v>7480247</v>
      </c>
      <c r="D108" s="88" t="s">
        <v>117</v>
      </c>
      <c r="E108" s="88" t="s">
        <v>310</v>
      </c>
      <c r="F108" s="87" t="s">
        <v>320</v>
      </c>
      <c r="G108" s="88" t="s">
        <v>317</v>
      </c>
      <c r="H108" s="87" t="s">
        <v>431</v>
      </c>
      <c r="I108" s="87" t="s">
        <v>128</v>
      </c>
      <c r="J108" s="101"/>
      <c r="K108" s="90">
        <v>3.1099999999995407</v>
      </c>
      <c r="L108" s="88" t="s">
        <v>130</v>
      </c>
      <c r="M108" s="89">
        <v>2.4199999999999999E-2</v>
      </c>
      <c r="N108" s="89">
        <v>4.0999999999990086E-2</v>
      </c>
      <c r="O108" s="90">
        <v>20.999151000000001</v>
      </c>
      <c r="P108" s="102">
        <v>5278341</v>
      </c>
      <c r="Q108" s="90"/>
      <c r="R108" s="90">
        <v>1108.4067830409999</v>
      </c>
      <c r="S108" s="91">
        <v>6.9340744287412501E-4</v>
      </c>
      <c r="T108" s="91">
        <f t="shared" si="1"/>
        <v>7.4978715411883768E-3</v>
      </c>
      <c r="U108" s="91">
        <f>R108/'סכום נכסי הקרן'!$C$42</f>
        <v>1.3645168619402003E-3</v>
      </c>
    </row>
    <row r="109" spans="2:21">
      <c r="B109" s="86" t="s">
        <v>446</v>
      </c>
      <c r="C109" s="110">
        <v>7480312</v>
      </c>
      <c r="D109" s="88" t="s">
        <v>117</v>
      </c>
      <c r="E109" s="88" t="s">
        <v>310</v>
      </c>
      <c r="F109" s="87" t="s">
        <v>320</v>
      </c>
      <c r="G109" s="88" t="s">
        <v>317</v>
      </c>
      <c r="H109" s="87" t="s">
        <v>431</v>
      </c>
      <c r="I109" s="87" t="s">
        <v>128</v>
      </c>
      <c r="J109" s="101"/>
      <c r="K109" s="90">
        <v>4.5699999999983927</v>
      </c>
      <c r="L109" s="88" t="s">
        <v>130</v>
      </c>
      <c r="M109" s="89">
        <v>2E-3</v>
      </c>
      <c r="N109" s="89">
        <v>4.0899999999975616E-2</v>
      </c>
      <c r="O109" s="90">
        <v>12.938497999999999</v>
      </c>
      <c r="P109" s="102">
        <v>4470000</v>
      </c>
      <c r="Q109" s="90"/>
      <c r="R109" s="90">
        <v>578.35090544899992</v>
      </c>
      <c r="S109" s="91">
        <v>1.1288167859012388E-3</v>
      </c>
      <c r="T109" s="91">
        <f t="shared" si="1"/>
        <v>3.9122828018873495E-3</v>
      </c>
      <c r="U109" s="91">
        <f>R109/'סכום נכסי הקרן'!$C$42</f>
        <v>7.1198550448996255E-4</v>
      </c>
    </row>
    <row r="110" spans="2:21">
      <c r="B110" s="86" t="s">
        <v>447</v>
      </c>
      <c r="C110" s="110">
        <v>1191246</v>
      </c>
      <c r="D110" s="88" t="s">
        <v>117</v>
      </c>
      <c r="E110" s="88" t="s">
        <v>310</v>
      </c>
      <c r="F110" s="87" t="s">
        <v>320</v>
      </c>
      <c r="G110" s="88" t="s">
        <v>317</v>
      </c>
      <c r="H110" s="87" t="s">
        <v>431</v>
      </c>
      <c r="I110" s="87" t="s">
        <v>128</v>
      </c>
      <c r="J110" s="101"/>
      <c r="K110" s="90">
        <v>5.2200000000047106</v>
      </c>
      <c r="L110" s="88" t="s">
        <v>130</v>
      </c>
      <c r="M110" s="89">
        <v>3.1699999999999999E-2</v>
      </c>
      <c r="N110" s="89">
        <v>3.8900000000034844E-2</v>
      </c>
      <c r="O110" s="90">
        <v>10.418968999999999</v>
      </c>
      <c r="P110" s="102">
        <v>4930250</v>
      </c>
      <c r="Q110" s="90"/>
      <c r="R110" s="90">
        <v>513.68125078900005</v>
      </c>
      <c r="S110" s="91">
        <v>1.1244300669112884E-3</v>
      </c>
      <c r="T110" s="91">
        <f t="shared" si="1"/>
        <v>3.4748217806516487E-3</v>
      </c>
      <c r="U110" s="91">
        <f>R110/'סכום נכסי הקרן'!$C$42</f>
        <v>6.3237318562872429E-4</v>
      </c>
    </row>
    <row r="111" spans="2:21">
      <c r="B111" s="86" t="s">
        <v>448</v>
      </c>
      <c r="C111" s="110">
        <v>7670284</v>
      </c>
      <c r="D111" s="88" t="s">
        <v>117</v>
      </c>
      <c r="E111" s="88" t="s">
        <v>310</v>
      </c>
      <c r="F111" s="87" t="s">
        <v>449</v>
      </c>
      <c r="G111" s="88" t="s">
        <v>450</v>
      </c>
      <c r="H111" s="87" t="s">
        <v>428</v>
      </c>
      <c r="I111" s="87" t="s">
        <v>314</v>
      </c>
      <c r="J111" s="101"/>
      <c r="K111" s="90">
        <v>5.4999999999915978</v>
      </c>
      <c r="L111" s="88" t="s">
        <v>130</v>
      </c>
      <c r="M111" s="89">
        <v>4.4000000000000003E-3</v>
      </c>
      <c r="N111" s="89">
        <v>2.7999999999966396E-2</v>
      </c>
      <c r="O111" s="90">
        <v>310561.70785900002</v>
      </c>
      <c r="P111" s="102">
        <v>95.81</v>
      </c>
      <c r="Q111" s="90"/>
      <c r="R111" s="90">
        <v>297.54919481500002</v>
      </c>
      <c r="S111" s="91">
        <v>3.9325977007472705E-4</v>
      </c>
      <c r="T111" s="91">
        <f t="shared" si="1"/>
        <v>2.0127859861936454E-3</v>
      </c>
      <c r="U111" s="91">
        <f>R111/'סכום נכסי הקרן'!$C$42</f>
        <v>3.6630134332801064E-4</v>
      </c>
    </row>
    <row r="112" spans="2:21">
      <c r="B112" s="86" t="s">
        <v>451</v>
      </c>
      <c r="C112" s="110">
        <v>1126069</v>
      </c>
      <c r="D112" s="88" t="s">
        <v>117</v>
      </c>
      <c r="E112" s="88" t="s">
        <v>310</v>
      </c>
      <c r="F112" s="87" t="s">
        <v>452</v>
      </c>
      <c r="G112" s="88" t="s">
        <v>450</v>
      </c>
      <c r="H112" s="87" t="s">
        <v>428</v>
      </c>
      <c r="I112" s="87" t="s">
        <v>314</v>
      </c>
      <c r="J112" s="101"/>
      <c r="K112" s="90">
        <v>0.17000000000136756</v>
      </c>
      <c r="L112" s="88" t="s">
        <v>130</v>
      </c>
      <c r="M112" s="89">
        <v>3.85E-2</v>
      </c>
      <c r="N112" s="89">
        <v>6.8999999999980466E-3</v>
      </c>
      <c r="O112" s="90">
        <v>223381.44645399999</v>
      </c>
      <c r="P112" s="102">
        <v>114.57</v>
      </c>
      <c r="Q112" s="90"/>
      <c r="R112" s="90">
        <v>255.92814064500001</v>
      </c>
      <c r="S112" s="91">
        <v>9.3251661826695466E-4</v>
      </c>
      <c r="T112" s="91">
        <f t="shared" si="1"/>
        <v>1.7312383429003441E-3</v>
      </c>
      <c r="U112" s="91">
        <f>R112/'סכום נכסי הקרן'!$C$42</f>
        <v>3.1506326801519405E-4</v>
      </c>
    </row>
    <row r="113" spans="2:21">
      <c r="B113" s="86" t="s">
        <v>453</v>
      </c>
      <c r="C113" s="110">
        <v>1126077</v>
      </c>
      <c r="D113" s="88" t="s">
        <v>117</v>
      </c>
      <c r="E113" s="88" t="s">
        <v>310</v>
      </c>
      <c r="F113" s="87" t="s">
        <v>452</v>
      </c>
      <c r="G113" s="88" t="s">
        <v>450</v>
      </c>
      <c r="H113" s="87" t="s">
        <v>428</v>
      </c>
      <c r="I113" s="87" t="s">
        <v>314</v>
      </c>
      <c r="J113" s="101"/>
      <c r="K113" s="90">
        <v>1.1399999999986064</v>
      </c>
      <c r="L113" s="88" t="s">
        <v>130</v>
      </c>
      <c r="M113" s="89">
        <v>3.85E-2</v>
      </c>
      <c r="N113" s="89">
        <v>1.199999999997387E-2</v>
      </c>
      <c r="O113" s="90">
        <v>195551.10560400001</v>
      </c>
      <c r="P113" s="102">
        <v>117.42</v>
      </c>
      <c r="Q113" s="90"/>
      <c r="R113" s="90">
        <v>229.61612278800001</v>
      </c>
      <c r="S113" s="91">
        <v>7.8220442241600007E-4</v>
      </c>
      <c r="T113" s="91">
        <f t="shared" si="1"/>
        <v>1.5532494196099467E-3</v>
      </c>
      <c r="U113" s="91">
        <f>R113/'סכום נכסי הקרן'!$C$42</f>
        <v>2.8267155714976167E-4</v>
      </c>
    </row>
    <row r="114" spans="2:21">
      <c r="B114" s="86" t="s">
        <v>454</v>
      </c>
      <c r="C114" s="110">
        <v>6130223</v>
      </c>
      <c r="D114" s="88" t="s">
        <v>117</v>
      </c>
      <c r="E114" s="88" t="s">
        <v>310</v>
      </c>
      <c r="F114" s="87" t="s">
        <v>380</v>
      </c>
      <c r="G114" s="88" t="s">
        <v>334</v>
      </c>
      <c r="H114" s="87" t="s">
        <v>431</v>
      </c>
      <c r="I114" s="87" t="s">
        <v>128</v>
      </c>
      <c r="J114" s="101"/>
      <c r="K114" s="90">
        <v>4.6000000000032344</v>
      </c>
      <c r="L114" s="88" t="s">
        <v>130</v>
      </c>
      <c r="M114" s="89">
        <v>2.4E-2</v>
      </c>
      <c r="N114" s="89">
        <v>2.7700000000018599E-2</v>
      </c>
      <c r="O114" s="90">
        <v>569304.04769200005</v>
      </c>
      <c r="P114" s="102">
        <v>108.62</v>
      </c>
      <c r="Q114" s="90"/>
      <c r="R114" s="90">
        <v>618.378030405</v>
      </c>
      <c r="S114" s="91">
        <v>5.2823351770138667E-4</v>
      </c>
      <c r="T114" s="91">
        <f t="shared" si="1"/>
        <v>4.1830482335637837E-3</v>
      </c>
      <c r="U114" s="91">
        <f>R114/'סכום נכסי הקרן'!$C$42</f>
        <v>7.6126135499279119E-4</v>
      </c>
    </row>
    <row r="115" spans="2:21">
      <c r="B115" s="86" t="s">
        <v>455</v>
      </c>
      <c r="C115" s="110">
        <v>6130181</v>
      </c>
      <c r="D115" s="88" t="s">
        <v>117</v>
      </c>
      <c r="E115" s="88" t="s">
        <v>310</v>
      </c>
      <c r="F115" s="87" t="s">
        <v>380</v>
      </c>
      <c r="G115" s="88" t="s">
        <v>334</v>
      </c>
      <c r="H115" s="87" t="s">
        <v>431</v>
      </c>
      <c r="I115" s="87" t="s">
        <v>128</v>
      </c>
      <c r="J115" s="101"/>
      <c r="K115" s="90">
        <v>0.73999999996943755</v>
      </c>
      <c r="L115" s="88" t="s">
        <v>130</v>
      </c>
      <c r="M115" s="89">
        <v>3.4799999999999998E-2</v>
      </c>
      <c r="N115" s="89">
        <v>2.3000000001528121E-2</v>
      </c>
      <c r="O115" s="90">
        <v>3559.0916710000001</v>
      </c>
      <c r="P115" s="102">
        <v>110.32</v>
      </c>
      <c r="Q115" s="90"/>
      <c r="R115" s="90">
        <v>3.9263901380000004</v>
      </c>
      <c r="S115" s="91">
        <v>2.733267922697003E-5</v>
      </c>
      <c r="T115" s="91">
        <f t="shared" si="1"/>
        <v>2.6560256871167071E-5</v>
      </c>
      <c r="U115" s="91">
        <f>R115/'סכום נכסי הקרן'!$C$42</f>
        <v>4.8336275380394636E-6</v>
      </c>
    </row>
    <row r="116" spans="2:21">
      <c r="B116" s="86" t="s">
        <v>456</v>
      </c>
      <c r="C116" s="110">
        <v>6130348</v>
      </c>
      <c r="D116" s="88" t="s">
        <v>117</v>
      </c>
      <c r="E116" s="88" t="s">
        <v>310</v>
      </c>
      <c r="F116" s="87" t="s">
        <v>380</v>
      </c>
      <c r="G116" s="88" t="s">
        <v>334</v>
      </c>
      <c r="H116" s="87" t="s">
        <v>431</v>
      </c>
      <c r="I116" s="87" t="s">
        <v>128</v>
      </c>
      <c r="J116" s="101"/>
      <c r="K116" s="90">
        <v>6.7500000000079776</v>
      </c>
      <c r="L116" s="88" t="s">
        <v>130</v>
      </c>
      <c r="M116" s="89">
        <v>1.4999999999999999E-2</v>
      </c>
      <c r="N116" s="89">
        <v>3.1500000000021754E-2</v>
      </c>
      <c r="O116" s="90">
        <v>365832.14148400002</v>
      </c>
      <c r="P116" s="102">
        <v>94.21</v>
      </c>
      <c r="Q116" s="90"/>
      <c r="R116" s="90">
        <v>344.65046075500004</v>
      </c>
      <c r="S116" s="91">
        <v>1.3975012271335904E-3</v>
      </c>
      <c r="T116" s="91">
        <f t="shared" si="1"/>
        <v>2.3314047882877212E-3</v>
      </c>
      <c r="U116" s="91">
        <f>R116/'סכום נכסי הקרן'!$C$42</f>
        <v>4.2428589609078664E-4</v>
      </c>
    </row>
    <row r="117" spans="2:21">
      <c r="B117" s="86" t="s">
        <v>457</v>
      </c>
      <c r="C117" s="110">
        <v>1136050</v>
      </c>
      <c r="D117" s="88" t="s">
        <v>117</v>
      </c>
      <c r="E117" s="88" t="s">
        <v>310</v>
      </c>
      <c r="F117" s="87" t="s">
        <v>458</v>
      </c>
      <c r="G117" s="88" t="s">
        <v>450</v>
      </c>
      <c r="H117" s="87" t="s">
        <v>431</v>
      </c>
      <c r="I117" s="87" t="s">
        <v>128</v>
      </c>
      <c r="J117" s="101"/>
      <c r="K117" s="90">
        <v>2.2800000000040117</v>
      </c>
      <c r="L117" s="88" t="s">
        <v>130</v>
      </c>
      <c r="M117" s="89">
        <v>2.4799999999999999E-2</v>
      </c>
      <c r="N117" s="89">
        <v>2.0100000000037251E-2</v>
      </c>
      <c r="O117" s="90">
        <v>251960.71417799999</v>
      </c>
      <c r="P117" s="102">
        <v>110.8</v>
      </c>
      <c r="Q117" s="90"/>
      <c r="R117" s="90">
        <v>279.17248629600005</v>
      </c>
      <c r="S117" s="91">
        <v>5.949679296122348E-4</v>
      </c>
      <c r="T117" s="91">
        <f t="shared" si="1"/>
        <v>1.888475848495555E-3</v>
      </c>
      <c r="U117" s="91">
        <f>R117/'סכום נכסי הקרן'!$C$42</f>
        <v>3.4367848588542129E-4</v>
      </c>
    </row>
    <row r="118" spans="2:21">
      <c r="B118" s="86" t="s">
        <v>459</v>
      </c>
      <c r="C118" s="110">
        <v>1147602</v>
      </c>
      <c r="D118" s="88" t="s">
        <v>117</v>
      </c>
      <c r="E118" s="88" t="s">
        <v>310</v>
      </c>
      <c r="F118" s="87" t="s">
        <v>460</v>
      </c>
      <c r="G118" s="88" t="s">
        <v>334</v>
      </c>
      <c r="H118" s="87" t="s">
        <v>428</v>
      </c>
      <c r="I118" s="87" t="s">
        <v>314</v>
      </c>
      <c r="J118" s="101"/>
      <c r="K118" s="90">
        <v>2.7300000000010449</v>
      </c>
      <c r="L118" s="88" t="s">
        <v>130</v>
      </c>
      <c r="M118" s="89">
        <v>1.3999999999999999E-2</v>
      </c>
      <c r="N118" s="89">
        <v>2.8900000000013932E-2</v>
      </c>
      <c r="O118" s="90">
        <v>654739.96235699998</v>
      </c>
      <c r="P118" s="102">
        <v>105.25</v>
      </c>
      <c r="Q118" s="90"/>
      <c r="R118" s="90">
        <v>689.11380853599996</v>
      </c>
      <c r="S118" s="91">
        <v>7.368219247771776E-4</v>
      </c>
      <c r="T118" s="91">
        <f t="shared" si="1"/>
        <v>4.6615438417710294E-3</v>
      </c>
      <c r="U118" s="91">
        <f>R118/'סכום נכסי הקרן'!$C$42</f>
        <v>8.4834144461241596E-4</v>
      </c>
    </row>
    <row r="119" spans="2:21">
      <c r="B119" s="86" t="s">
        <v>461</v>
      </c>
      <c r="C119" s="110">
        <v>2310399</v>
      </c>
      <c r="D119" s="88" t="s">
        <v>117</v>
      </c>
      <c r="E119" s="88" t="s">
        <v>310</v>
      </c>
      <c r="F119" s="87" t="s">
        <v>324</v>
      </c>
      <c r="G119" s="88" t="s">
        <v>317</v>
      </c>
      <c r="H119" s="87" t="s">
        <v>431</v>
      </c>
      <c r="I119" s="87" t="s">
        <v>128</v>
      </c>
      <c r="J119" s="101"/>
      <c r="K119" s="90">
        <v>3.1199999999996568</v>
      </c>
      <c r="L119" s="88" t="s">
        <v>130</v>
      </c>
      <c r="M119" s="89">
        <v>1.89E-2</v>
      </c>
      <c r="N119" s="89">
        <v>3.3300000000006651E-2</v>
      </c>
      <c r="O119" s="90">
        <v>8.8160509999999999</v>
      </c>
      <c r="P119" s="102">
        <v>5289995</v>
      </c>
      <c r="Q119" s="90"/>
      <c r="R119" s="90">
        <v>466.36863869300004</v>
      </c>
      <c r="S119" s="91">
        <v>1.102006375E-3</v>
      </c>
      <c r="T119" s="91">
        <f t="shared" si="1"/>
        <v>3.1547733172160352E-3</v>
      </c>
      <c r="U119" s="91">
        <f>R119/'סכום נכסי הקרן'!$C$42</f>
        <v>5.7412845276061093E-4</v>
      </c>
    </row>
    <row r="120" spans="2:21">
      <c r="B120" s="86" t="s">
        <v>462</v>
      </c>
      <c r="C120" s="110">
        <v>1191675</v>
      </c>
      <c r="D120" s="88" t="s">
        <v>117</v>
      </c>
      <c r="E120" s="88" t="s">
        <v>310</v>
      </c>
      <c r="F120" s="87" t="s">
        <v>324</v>
      </c>
      <c r="G120" s="88" t="s">
        <v>317</v>
      </c>
      <c r="H120" s="87" t="s">
        <v>431</v>
      </c>
      <c r="I120" s="87" t="s">
        <v>128</v>
      </c>
      <c r="J120" s="101"/>
      <c r="K120" s="90">
        <v>4.800000000001492</v>
      </c>
      <c r="L120" s="88" t="s">
        <v>130</v>
      </c>
      <c r="M120" s="89">
        <v>3.3099999999999997E-2</v>
      </c>
      <c r="N120" s="89">
        <v>3.7000000000007457E-2</v>
      </c>
      <c r="O120" s="90">
        <v>13.353046000000001</v>
      </c>
      <c r="P120" s="102">
        <v>5018260</v>
      </c>
      <c r="Q120" s="90"/>
      <c r="R120" s="90">
        <v>670.09058499500009</v>
      </c>
      <c r="S120" s="91">
        <v>9.5181737828783236E-4</v>
      </c>
      <c r="T120" s="91">
        <f t="shared" si="1"/>
        <v>4.5328603217925593E-3</v>
      </c>
      <c r="U120" s="91">
        <f>R120/'סכום נכסי הקרן'!$C$42</f>
        <v>8.2492268744915171E-4</v>
      </c>
    </row>
    <row r="121" spans="2:21">
      <c r="B121" s="86" t="s">
        <v>463</v>
      </c>
      <c r="C121" s="110">
        <v>2310266</v>
      </c>
      <c r="D121" s="88" t="s">
        <v>117</v>
      </c>
      <c r="E121" s="88" t="s">
        <v>310</v>
      </c>
      <c r="F121" s="87" t="s">
        <v>324</v>
      </c>
      <c r="G121" s="88" t="s">
        <v>317</v>
      </c>
      <c r="H121" s="87" t="s">
        <v>431</v>
      </c>
      <c r="I121" s="87" t="s">
        <v>128</v>
      </c>
      <c r="J121" s="101"/>
      <c r="K121" s="90">
        <v>0.56000000000090855</v>
      </c>
      <c r="L121" s="88" t="s">
        <v>130</v>
      </c>
      <c r="M121" s="89">
        <v>1.8200000000000001E-2</v>
      </c>
      <c r="N121" s="89">
        <v>2.3800000000012807E-2</v>
      </c>
      <c r="O121" s="90">
        <v>8.8713239999999995</v>
      </c>
      <c r="P121" s="102">
        <v>5459095</v>
      </c>
      <c r="Q121" s="90"/>
      <c r="R121" s="90">
        <v>484.29400855099999</v>
      </c>
      <c r="S121" s="91">
        <v>6.2425754697065651E-4</v>
      </c>
      <c r="T121" s="91">
        <f t="shared" si="1"/>
        <v>3.2760303526113178E-3</v>
      </c>
      <c r="U121" s="91">
        <f>R121/'סכום נכסי הקרן'!$C$42</f>
        <v>5.9619568457657749E-4</v>
      </c>
    </row>
    <row r="122" spans="2:21">
      <c r="B122" s="86" t="s">
        <v>464</v>
      </c>
      <c r="C122" s="110">
        <v>2310290</v>
      </c>
      <c r="D122" s="88" t="s">
        <v>117</v>
      </c>
      <c r="E122" s="88" t="s">
        <v>310</v>
      </c>
      <c r="F122" s="87" t="s">
        <v>324</v>
      </c>
      <c r="G122" s="88" t="s">
        <v>317</v>
      </c>
      <c r="H122" s="87" t="s">
        <v>431</v>
      </c>
      <c r="I122" s="87" t="s">
        <v>128</v>
      </c>
      <c r="J122" s="101"/>
      <c r="K122" s="90">
        <v>1.7199999999991957</v>
      </c>
      <c r="L122" s="88" t="s">
        <v>130</v>
      </c>
      <c r="M122" s="89">
        <v>1.89E-2</v>
      </c>
      <c r="N122" s="89">
        <v>2.9599999999991952E-2</v>
      </c>
      <c r="O122" s="90">
        <v>23.454194999999999</v>
      </c>
      <c r="P122" s="102">
        <v>5299297</v>
      </c>
      <c r="Q122" s="90"/>
      <c r="R122" s="90">
        <v>1242.9075009999999</v>
      </c>
      <c r="S122" s="91">
        <v>1.075979218276906E-3</v>
      </c>
      <c r="T122" s="91">
        <f t="shared" si="1"/>
        <v>8.4077081831903117E-3</v>
      </c>
      <c r="U122" s="91">
        <f>R122/'סכום נכסי הקרן'!$C$42</f>
        <v>1.5300955108678023E-3</v>
      </c>
    </row>
    <row r="123" spans="2:21">
      <c r="B123" s="86" t="s">
        <v>465</v>
      </c>
      <c r="C123" s="110">
        <v>1132927</v>
      </c>
      <c r="D123" s="88" t="s">
        <v>117</v>
      </c>
      <c r="E123" s="88" t="s">
        <v>310</v>
      </c>
      <c r="F123" s="87" t="s">
        <v>466</v>
      </c>
      <c r="G123" s="88" t="s">
        <v>334</v>
      </c>
      <c r="H123" s="87" t="s">
        <v>431</v>
      </c>
      <c r="I123" s="87" t="s">
        <v>128</v>
      </c>
      <c r="J123" s="101"/>
      <c r="K123" s="90">
        <v>1.2800000000075762</v>
      </c>
      <c r="L123" s="88" t="s">
        <v>130</v>
      </c>
      <c r="M123" s="89">
        <v>2.75E-2</v>
      </c>
      <c r="N123" s="89">
        <v>2.1900000000045775E-2</v>
      </c>
      <c r="O123" s="90">
        <v>57524.029004000004</v>
      </c>
      <c r="P123" s="102">
        <v>110.14</v>
      </c>
      <c r="Q123" s="90"/>
      <c r="R123" s="90">
        <v>63.356967609000002</v>
      </c>
      <c r="S123" s="91">
        <v>2.08056690739416E-4</v>
      </c>
      <c r="T123" s="91">
        <f t="shared" si="1"/>
        <v>4.2858128589595896E-4</v>
      </c>
      <c r="U123" s="91">
        <f>R123/'סכום נכסי הקרן'!$C$42</f>
        <v>7.7996320436340876E-5</v>
      </c>
    </row>
    <row r="124" spans="2:21">
      <c r="B124" s="86" t="s">
        <v>467</v>
      </c>
      <c r="C124" s="110">
        <v>1138973</v>
      </c>
      <c r="D124" s="88" t="s">
        <v>117</v>
      </c>
      <c r="E124" s="88" t="s">
        <v>310</v>
      </c>
      <c r="F124" s="87" t="s">
        <v>466</v>
      </c>
      <c r="G124" s="88" t="s">
        <v>334</v>
      </c>
      <c r="H124" s="87" t="s">
        <v>431</v>
      </c>
      <c r="I124" s="87" t="s">
        <v>128</v>
      </c>
      <c r="J124" s="101"/>
      <c r="K124" s="90">
        <v>4.2999999999995477</v>
      </c>
      <c r="L124" s="88" t="s">
        <v>130</v>
      </c>
      <c r="M124" s="89">
        <v>1.9599999999999999E-2</v>
      </c>
      <c r="N124" s="89">
        <v>2.9100000000008137E-2</v>
      </c>
      <c r="O124" s="90">
        <v>416095.58121799998</v>
      </c>
      <c r="P124" s="102">
        <v>106.31</v>
      </c>
      <c r="Q124" s="90"/>
      <c r="R124" s="90">
        <v>442.35124370400001</v>
      </c>
      <c r="S124" s="91">
        <v>3.9588880195110611E-4</v>
      </c>
      <c r="T124" s="91">
        <f t="shared" si="1"/>
        <v>2.9923064818115803E-3</v>
      </c>
      <c r="U124" s="91">
        <f>R124/'סכום נכסי הקרן'!$C$42</f>
        <v>5.4456156365113102E-4</v>
      </c>
    </row>
    <row r="125" spans="2:21">
      <c r="B125" s="86" t="s">
        <v>468</v>
      </c>
      <c r="C125" s="110">
        <v>1167147</v>
      </c>
      <c r="D125" s="88" t="s">
        <v>117</v>
      </c>
      <c r="E125" s="88" t="s">
        <v>310</v>
      </c>
      <c r="F125" s="87" t="s">
        <v>466</v>
      </c>
      <c r="G125" s="88" t="s">
        <v>334</v>
      </c>
      <c r="H125" s="87" t="s">
        <v>431</v>
      </c>
      <c r="I125" s="87" t="s">
        <v>128</v>
      </c>
      <c r="J125" s="101"/>
      <c r="K125" s="90">
        <v>6.5400000000003065</v>
      </c>
      <c r="L125" s="88" t="s">
        <v>130</v>
      </c>
      <c r="M125" s="89">
        <v>1.5800000000000002E-2</v>
      </c>
      <c r="N125" s="89">
        <v>2.9599999999996945E-2</v>
      </c>
      <c r="O125" s="90">
        <v>917927.48561000009</v>
      </c>
      <c r="P125" s="102">
        <v>99.8</v>
      </c>
      <c r="Q125" s="90"/>
      <c r="R125" s="90">
        <v>916.0916291179999</v>
      </c>
      <c r="S125" s="91">
        <v>7.7308934521678899E-4</v>
      </c>
      <c r="T125" s="91">
        <f t="shared" si="1"/>
        <v>6.1969463379138081E-3</v>
      </c>
      <c r="U125" s="91">
        <f>R125/'סכום נכסי הקרן'!$C$42</f>
        <v>1.1277650896219214E-3</v>
      </c>
    </row>
    <row r="126" spans="2:21">
      <c r="B126" s="86" t="s">
        <v>469</v>
      </c>
      <c r="C126" s="110">
        <v>1135417</v>
      </c>
      <c r="D126" s="88" t="s">
        <v>117</v>
      </c>
      <c r="E126" s="88" t="s">
        <v>310</v>
      </c>
      <c r="F126" s="87" t="s">
        <v>470</v>
      </c>
      <c r="G126" s="88" t="s">
        <v>450</v>
      </c>
      <c r="H126" s="87" t="s">
        <v>431</v>
      </c>
      <c r="I126" s="87" t="s">
        <v>128</v>
      </c>
      <c r="J126" s="101"/>
      <c r="K126" s="90">
        <v>3.4400000000086992</v>
      </c>
      <c r="L126" s="88" t="s">
        <v>130</v>
      </c>
      <c r="M126" s="89">
        <v>2.2499999999999999E-2</v>
      </c>
      <c r="N126" s="89">
        <v>2.3400000000039421E-2</v>
      </c>
      <c r="O126" s="90">
        <v>132400.80338999999</v>
      </c>
      <c r="P126" s="102">
        <v>111.13</v>
      </c>
      <c r="Q126" s="90"/>
      <c r="R126" s="90">
        <v>147.137008213</v>
      </c>
      <c r="S126" s="91">
        <v>3.2362645240085677E-4</v>
      </c>
      <c r="T126" s="91">
        <f t="shared" si="1"/>
        <v>9.9531544142043133E-4</v>
      </c>
      <c r="U126" s="91">
        <f>R126/'סכום נכסי הקרן'!$C$42</f>
        <v>1.8113469873509941E-4</v>
      </c>
    </row>
    <row r="127" spans="2:21">
      <c r="B127" s="86" t="s">
        <v>471</v>
      </c>
      <c r="C127" s="110">
        <v>1140607</v>
      </c>
      <c r="D127" s="88" t="s">
        <v>117</v>
      </c>
      <c r="E127" s="88" t="s">
        <v>310</v>
      </c>
      <c r="F127" s="87" t="s">
        <v>412</v>
      </c>
      <c r="G127" s="88" t="s">
        <v>334</v>
      </c>
      <c r="H127" s="87" t="s">
        <v>428</v>
      </c>
      <c r="I127" s="87" t="s">
        <v>314</v>
      </c>
      <c r="J127" s="101"/>
      <c r="K127" s="90">
        <v>2.6400000000002564</v>
      </c>
      <c r="L127" s="88" t="s">
        <v>130</v>
      </c>
      <c r="M127" s="89">
        <v>2.1499999999999998E-2</v>
      </c>
      <c r="N127" s="89">
        <v>3.6099999999999216E-2</v>
      </c>
      <c r="O127" s="90">
        <v>1308975.1329000001</v>
      </c>
      <c r="P127" s="102">
        <v>107.2</v>
      </c>
      <c r="Q127" s="90"/>
      <c r="R127" s="90">
        <v>1403.2213542510001</v>
      </c>
      <c r="S127" s="91">
        <v>6.6740206333638441E-4</v>
      </c>
      <c r="T127" s="91">
        <f t="shared" si="1"/>
        <v>9.4921590331310795E-3</v>
      </c>
      <c r="U127" s="91">
        <f>R127/'סכום נכסי הקרן'!$C$42</f>
        <v>1.7274517155667995E-3</v>
      </c>
    </row>
    <row r="128" spans="2:21">
      <c r="B128" s="86" t="s">
        <v>472</v>
      </c>
      <c r="C128" s="110">
        <v>1174556</v>
      </c>
      <c r="D128" s="88" t="s">
        <v>117</v>
      </c>
      <c r="E128" s="88" t="s">
        <v>310</v>
      </c>
      <c r="F128" s="87" t="s">
        <v>412</v>
      </c>
      <c r="G128" s="88" t="s">
        <v>334</v>
      </c>
      <c r="H128" s="87" t="s">
        <v>428</v>
      </c>
      <c r="I128" s="87" t="s">
        <v>314</v>
      </c>
      <c r="J128" s="101"/>
      <c r="K128" s="90">
        <v>7.6500000000051722</v>
      </c>
      <c r="L128" s="88" t="s">
        <v>130</v>
      </c>
      <c r="M128" s="89">
        <v>1.15E-2</v>
      </c>
      <c r="N128" s="89">
        <v>3.6700000000016789E-2</v>
      </c>
      <c r="O128" s="90">
        <v>653237.76010900002</v>
      </c>
      <c r="P128" s="102">
        <v>90.26</v>
      </c>
      <c r="Q128" s="90"/>
      <c r="R128" s="90">
        <v>589.61238430300011</v>
      </c>
      <c r="S128" s="91">
        <v>1.4208169738858952E-3</v>
      </c>
      <c r="T128" s="91">
        <f t="shared" si="1"/>
        <v>3.9884616227886822E-3</v>
      </c>
      <c r="U128" s="91">
        <f>R128/'סכום נכסי הקרן'!$C$42</f>
        <v>7.2584907698137872E-4</v>
      </c>
    </row>
    <row r="129" spans="2:21">
      <c r="B129" s="86" t="s">
        <v>473</v>
      </c>
      <c r="C129" s="110">
        <v>1158732</v>
      </c>
      <c r="D129" s="88" t="s">
        <v>117</v>
      </c>
      <c r="E129" s="88" t="s">
        <v>310</v>
      </c>
      <c r="F129" s="87" t="s">
        <v>474</v>
      </c>
      <c r="G129" s="88" t="s">
        <v>126</v>
      </c>
      <c r="H129" s="87" t="s">
        <v>475</v>
      </c>
      <c r="I129" s="87" t="s">
        <v>314</v>
      </c>
      <c r="J129" s="101"/>
      <c r="K129" s="90">
        <v>1.8700000000311032</v>
      </c>
      <c r="L129" s="88" t="s">
        <v>130</v>
      </c>
      <c r="M129" s="89">
        <v>1.8500000000000003E-2</v>
      </c>
      <c r="N129" s="89">
        <v>3.6100000000367588E-2</v>
      </c>
      <c r="O129" s="90">
        <v>16944.234250000001</v>
      </c>
      <c r="P129" s="102">
        <v>104.36</v>
      </c>
      <c r="Q129" s="90"/>
      <c r="R129" s="90">
        <v>17.683002635000001</v>
      </c>
      <c r="S129" s="91">
        <v>1.914161025286748E-5</v>
      </c>
      <c r="T129" s="91">
        <f t="shared" si="1"/>
        <v>1.1961753053871493E-4</v>
      </c>
      <c r="U129" s="91">
        <f>R129/'סכום נכסי הקרן'!$C$42</f>
        <v>2.1768862870895993E-5</v>
      </c>
    </row>
    <row r="130" spans="2:21">
      <c r="B130" s="86" t="s">
        <v>476</v>
      </c>
      <c r="C130" s="110">
        <v>1191824</v>
      </c>
      <c r="D130" s="88" t="s">
        <v>117</v>
      </c>
      <c r="E130" s="88" t="s">
        <v>310</v>
      </c>
      <c r="F130" s="87" t="s">
        <v>474</v>
      </c>
      <c r="G130" s="88" t="s">
        <v>126</v>
      </c>
      <c r="H130" s="87" t="s">
        <v>475</v>
      </c>
      <c r="I130" s="87" t="s">
        <v>314</v>
      </c>
      <c r="J130" s="101"/>
      <c r="K130" s="90">
        <v>2.5999999999990817</v>
      </c>
      <c r="L130" s="88" t="s">
        <v>130</v>
      </c>
      <c r="M130" s="89">
        <v>3.2000000000000001E-2</v>
      </c>
      <c r="N130" s="89">
        <v>3.5399999999994033E-2</v>
      </c>
      <c r="O130" s="90">
        <v>432339.05863600003</v>
      </c>
      <c r="P130" s="102">
        <v>100.8</v>
      </c>
      <c r="Q130" s="90"/>
      <c r="R130" s="90">
        <v>435.79775906899999</v>
      </c>
      <c r="S130" s="91">
        <v>1.5917641421008065E-3</v>
      </c>
      <c r="T130" s="91">
        <f t="shared" si="1"/>
        <v>2.947975116565357E-3</v>
      </c>
      <c r="U130" s="91">
        <f>R130/'סכום נכסי הקרן'!$C$42</f>
        <v>5.3649382135133241E-4</v>
      </c>
    </row>
    <row r="131" spans="2:21">
      <c r="B131" s="86" t="s">
        <v>477</v>
      </c>
      <c r="C131" s="110">
        <v>1155357</v>
      </c>
      <c r="D131" s="88" t="s">
        <v>117</v>
      </c>
      <c r="E131" s="88" t="s">
        <v>310</v>
      </c>
      <c r="F131" s="87" t="s">
        <v>478</v>
      </c>
      <c r="G131" s="88" t="s">
        <v>126</v>
      </c>
      <c r="H131" s="87" t="s">
        <v>475</v>
      </c>
      <c r="I131" s="87" t="s">
        <v>314</v>
      </c>
      <c r="J131" s="101"/>
      <c r="K131" s="90">
        <v>1</v>
      </c>
      <c r="L131" s="88" t="s">
        <v>130</v>
      </c>
      <c r="M131" s="89">
        <v>3.15E-2</v>
      </c>
      <c r="N131" s="89">
        <v>3.0400000000054314E-2</v>
      </c>
      <c r="O131" s="90">
        <v>209668.66346099999</v>
      </c>
      <c r="P131" s="102">
        <v>108.89</v>
      </c>
      <c r="Q131" s="90"/>
      <c r="R131" s="90">
        <v>228.308199519</v>
      </c>
      <c r="S131" s="91">
        <v>1.5463092478983239E-3</v>
      </c>
      <c r="T131" s="91">
        <f t="shared" si="1"/>
        <v>1.5444019091050145E-3</v>
      </c>
      <c r="U131" s="91">
        <f>R131/'סכום נכסי הקרן'!$C$42</f>
        <v>2.8106142323324227E-4</v>
      </c>
    </row>
    <row r="132" spans="2:21">
      <c r="B132" s="86" t="s">
        <v>479</v>
      </c>
      <c r="C132" s="110">
        <v>1184779</v>
      </c>
      <c r="D132" s="88" t="s">
        <v>117</v>
      </c>
      <c r="E132" s="88" t="s">
        <v>310</v>
      </c>
      <c r="F132" s="87" t="s">
        <v>478</v>
      </c>
      <c r="G132" s="88" t="s">
        <v>126</v>
      </c>
      <c r="H132" s="87" t="s">
        <v>475</v>
      </c>
      <c r="I132" s="87" t="s">
        <v>314</v>
      </c>
      <c r="J132" s="101"/>
      <c r="K132" s="90">
        <v>2.6499999999975188</v>
      </c>
      <c r="L132" s="88" t="s">
        <v>130</v>
      </c>
      <c r="M132" s="89">
        <v>0.01</v>
      </c>
      <c r="N132" s="89">
        <v>3.9099999999972115E-2</v>
      </c>
      <c r="O132" s="90">
        <v>594229.18305300002</v>
      </c>
      <c r="P132" s="102">
        <v>98.34</v>
      </c>
      <c r="Q132" s="90"/>
      <c r="R132" s="90">
        <v>584.36498819299993</v>
      </c>
      <c r="S132" s="91">
        <v>1.2873528088845078E-3</v>
      </c>
      <c r="T132" s="91">
        <f t="shared" si="1"/>
        <v>3.9529653568324517E-3</v>
      </c>
      <c r="U132" s="91">
        <f>R132/'סכום נכסי הקרן'!$C$42</f>
        <v>7.1938920991548958E-4</v>
      </c>
    </row>
    <row r="133" spans="2:21">
      <c r="B133" s="86" t="s">
        <v>480</v>
      </c>
      <c r="C133" s="110">
        <v>1192442</v>
      </c>
      <c r="D133" s="88" t="s">
        <v>117</v>
      </c>
      <c r="E133" s="88" t="s">
        <v>310</v>
      </c>
      <c r="F133" s="87" t="s">
        <v>478</v>
      </c>
      <c r="G133" s="88" t="s">
        <v>126</v>
      </c>
      <c r="H133" s="87" t="s">
        <v>475</v>
      </c>
      <c r="I133" s="87" t="s">
        <v>314</v>
      </c>
      <c r="J133" s="101"/>
      <c r="K133" s="90">
        <v>3.7000000000014044</v>
      </c>
      <c r="L133" s="88" t="s">
        <v>130</v>
      </c>
      <c r="M133" s="89">
        <v>3.2300000000000002E-2</v>
      </c>
      <c r="N133" s="89">
        <v>3.9800000000026682E-2</v>
      </c>
      <c r="O133" s="90">
        <v>287315.77439999999</v>
      </c>
      <c r="P133" s="102">
        <v>99.12</v>
      </c>
      <c r="Q133" s="90"/>
      <c r="R133" s="90">
        <v>284.78739383800001</v>
      </c>
      <c r="S133" s="91">
        <v>1.1267285270588235E-3</v>
      </c>
      <c r="T133" s="91">
        <f t="shared" si="1"/>
        <v>1.9264581633908692E-3</v>
      </c>
      <c r="U133" s="91">
        <f>R133/'סכום נכסי הקרן'!$C$42</f>
        <v>3.505907821078189E-4</v>
      </c>
    </row>
    <row r="134" spans="2:21">
      <c r="B134" s="86" t="s">
        <v>481</v>
      </c>
      <c r="C134" s="110">
        <v>1139849</v>
      </c>
      <c r="D134" s="88" t="s">
        <v>117</v>
      </c>
      <c r="E134" s="88" t="s">
        <v>310</v>
      </c>
      <c r="F134" s="87" t="s">
        <v>482</v>
      </c>
      <c r="G134" s="88" t="s">
        <v>334</v>
      </c>
      <c r="H134" s="87" t="s">
        <v>483</v>
      </c>
      <c r="I134" s="87" t="s">
        <v>128</v>
      </c>
      <c r="J134" s="101"/>
      <c r="K134" s="90">
        <v>2.4600000000039022</v>
      </c>
      <c r="L134" s="88" t="s">
        <v>130</v>
      </c>
      <c r="M134" s="89">
        <v>2.5000000000000001E-2</v>
      </c>
      <c r="N134" s="89">
        <v>3.3200000000053659E-2</v>
      </c>
      <c r="O134" s="90">
        <v>226012.140357</v>
      </c>
      <c r="P134" s="102">
        <v>108.84</v>
      </c>
      <c r="Q134" s="90"/>
      <c r="R134" s="90">
        <v>245.991619474</v>
      </c>
      <c r="S134" s="91">
        <v>6.3544744881230528E-4</v>
      </c>
      <c r="T134" s="91">
        <f t="shared" si="1"/>
        <v>1.6640222626251471E-3</v>
      </c>
      <c r="U134" s="91">
        <f>R134/'סכום נכסי הקרן'!$C$42</f>
        <v>3.0283079985070273E-4</v>
      </c>
    </row>
    <row r="135" spans="2:21">
      <c r="B135" s="86" t="s">
        <v>484</v>
      </c>
      <c r="C135" s="110">
        <v>1142629</v>
      </c>
      <c r="D135" s="88" t="s">
        <v>117</v>
      </c>
      <c r="E135" s="88" t="s">
        <v>310</v>
      </c>
      <c r="F135" s="87" t="s">
        <v>482</v>
      </c>
      <c r="G135" s="88" t="s">
        <v>334</v>
      </c>
      <c r="H135" s="87" t="s">
        <v>483</v>
      </c>
      <c r="I135" s="87" t="s">
        <v>128</v>
      </c>
      <c r="J135" s="101"/>
      <c r="K135" s="90">
        <v>5.4200000000104502</v>
      </c>
      <c r="L135" s="88" t="s">
        <v>130</v>
      </c>
      <c r="M135" s="89">
        <v>1.9E-2</v>
      </c>
      <c r="N135" s="89">
        <v>3.8600000000057449E-2</v>
      </c>
      <c r="O135" s="90">
        <v>291308.43178599997</v>
      </c>
      <c r="P135" s="102">
        <v>99.2</v>
      </c>
      <c r="Q135" s="90"/>
      <c r="R135" s="90">
        <v>288.977972319</v>
      </c>
      <c r="S135" s="91">
        <v>9.6928599531014904E-4</v>
      </c>
      <c r="T135" s="91">
        <f t="shared" si="1"/>
        <v>1.9548055351451287E-3</v>
      </c>
      <c r="U135" s="91">
        <f>R135/'סכום נכסי הקרן'!$C$42</f>
        <v>3.557496417305651E-4</v>
      </c>
    </row>
    <row r="136" spans="2:21">
      <c r="B136" s="86" t="s">
        <v>485</v>
      </c>
      <c r="C136" s="110">
        <v>1183151</v>
      </c>
      <c r="D136" s="88" t="s">
        <v>117</v>
      </c>
      <c r="E136" s="88" t="s">
        <v>310</v>
      </c>
      <c r="F136" s="87" t="s">
        <v>482</v>
      </c>
      <c r="G136" s="88" t="s">
        <v>334</v>
      </c>
      <c r="H136" s="87" t="s">
        <v>483</v>
      </c>
      <c r="I136" s="87" t="s">
        <v>128</v>
      </c>
      <c r="J136" s="101"/>
      <c r="K136" s="90">
        <v>7.1900000000112492</v>
      </c>
      <c r="L136" s="88" t="s">
        <v>130</v>
      </c>
      <c r="M136" s="89">
        <v>3.9000000000000003E-3</v>
      </c>
      <c r="N136" s="89">
        <v>4.1900000000071283E-2</v>
      </c>
      <c r="O136" s="90">
        <v>301725.69585800002</v>
      </c>
      <c r="P136" s="102">
        <v>80.430000000000007</v>
      </c>
      <c r="Q136" s="90"/>
      <c r="R136" s="90">
        <v>242.67796743300002</v>
      </c>
      <c r="S136" s="91">
        <v>1.2839391313106384E-3</v>
      </c>
      <c r="T136" s="91">
        <f t="shared" si="1"/>
        <v>1.6416069023839823E-3</v>
      </c>
      <c r="U136" s="91">
        <f>R136/'סכום נכסי הקרן'!$C$42</f>
        <v>2.9875149056305848E-4</v>
      </c>
    </row>
    <row r="137" spans="2:21">
      <c r="B137" s="86" t="s">
        <v>486</v>
      </c>
      <c r="C137" s="110">
        <v>1177526</v>
      </c>
      <c r="D137" s="88" t="s">
        <v>117</v>
      </c>
      <c r="E137" s="88" t="s">
        <v>310</v>
      </c>
      <c r="F137" s="87" t="s">
        <v>487</v>
      </c>
      <c r="G137" s="88" t="s">
        <v>488</v>
      </c>
      <c r="H137" s="87" t="s">
        <v>475</v>
      </c>
      <c r="I137" s="87" t="s">
        <v>314</v>
      </c>
      <c r="J137" s="101"/>
      <c r="K137" s="90">
        <v>4.4999999999941753</v>
      </c>
      <c r="L137" s="88" t="s">
        <v>130</v>
      </c>
      <c r="M137" s="89">
        <v>7.4999999999999997E-3</v>
      </c>
      <c r="N137" s="89">
        <v>4.5299999999980196E-2</v>
      </c>
      <c r="O137" s="90">
        <v>188975.162453</v>
      </c>
      <c r="P137" s="102">
        <v>90.85</v>
      </c>
      <c r="Q137" s="90"/>
      <c r="R137" s="90">
        <v>171.68393907800001</v>
      </c>
      <c r="S137" s="91">
        <v>3.5957325498997246E-4</v>
      </c>
      <c r="T137" s="91">
        <f t="shared" si="1"/>
        <v>1.1613643479881515E-3</v>
      </c>
      <c r="U137" s="91">
        <f>R137/'סכום נכסי הקרן'!$C$42</f>
        <v>2.113534790481155E-4</v>
      </c>
    </row>
    <row r="138" spans="2:21">
      <c r="B138" s="86" t="s">
        <v>489</v>
      </c>
      <c r="C138" s="110">
        <v>1184555</v>
      </c>
      <c r="D138" s="88" t="s">
        <v>117</v>
      </c>
      <c r="E138" s="88" t="s">
        <v>310</v>
      </c>
      <c r="F138" s="87" t="s">
        <v>487</v>
      </c>
      <c r="G138" s="88" t="s">
        <v>488</v>
      </c>
      <c r="H138" s="87" t="s">
        <v>475</v>
      </c>
      <c r="I138" s="87" t="s">
        <v>314</v>
      </c>
      <c r="J138" s="101"/>
      <c r="K138" s="90">
        <v>5.54999999999976</v>
      </c>
      <c r="L138" s="88" t="s">
        <v>130</v>
      </c>
      <c r="M138" s="89">
        <v>7.4999999999999997E-3</v>
      </c>
      <c r="N138" s="89">
        <v>4.5699999999996646E-2</v>
      </c>
      <c r="O138" s="90">
        <v>971489.36770299997</v>
      </c>
      <c r="P138" s="102">
        <v>85.68</v>
      </c>
      <c r="Q138" s="90"/>
      <c r="R138" s="90">
        <v>832.37209210399999</v>
      </c>
      <c r="S138" s="91">
        <v>1.1195382216756034E-3</v>
      </c>
      <c r="T138" s="91">
        <f t="shared" si="1"/>
        <v>5.630621461863751E-3</v>
      </c>
      <c r="U138" s="91">
        <f>R138/'סכום נכסי הקרן'!$C$42</f>
        <v>1.0247011949604215E-3</v>
      </c>
    </row>
    <row r="139" spans="2:21">
      <c r="B139" s="86" t="s">
        <v>490</v>
      </c>
      <c r="C139" s="110">
        <v>1130632</v>
      </c>
      <c r="D139" s="88" t="s">
        <v>117</v>
      </c>
      <c r="E139" s="88" t="s">
        <v>310</v>
      </c>
      <c r="F139" s="87" t="s">
        <v>460</v>
      </c>
      <c r="G139" s="88" t="s">
        <v>334</v>
      </c>
      <c r="H139" s="87" t="s">
        <v>475</v>
      </c>
      <c r="I139" s="87" t="s">
        <v>314</v>
      </c>
      <c r="J139" s="101"/>
      <c r="K139" s="90">
        <v>1.0800000000880328</v>
      </c>
      <c r="L139" s="88" t="s">
        <v>130</v>
      </c>
      <c r="M139" s="89">
        <v>3.4500000000000003E-2</v>
      </c>
      <c r="N139" s="89">
        <v>2.1200000002892509E-2</v>
      </c>
      <c r="O139" s="90">
        <v>2851.0436829999999</v>
      </c>
      <c r="P139" s="102">
        <v>111.56</v>
      </c>
      <c r="Q139" s="90"/>
      <c r="R139" s="90">
        <v>3.1806243840000006</v>
      </c>
      <c r="S139" s="91">
        <v>2.20600419567677E-5</v>
      </c>
      <c r="T139" s="91">
        <f t="shared" si="1"/>
        <v>2.1515488191595886E-5</v>
      </c>
      <c r="U139" s="91">
        <f>R139/'סכום נכסי הקרן'!$C$42</f>
        <v>3.9155440672773524E-6</v>
      </c>
    </row>
    <row r="140" spans="2:21">
      <c r="B140" s="86" t="s">
        <v>491</v>
      </c>
      <c r="C140" s="110">
        <v>1138668</v>
      </c>
      <c r="D140" s="88" t="s">
        <v>117</v>
      </c>
      <c r="E140" s="88" t="s">
        <v>310</v>
      </c>
      <c r="F140" s="87" t="s">
        <v>460</v>
      </c>
      <c r="G140" s="88" t="s">
        <v>334</v>
      </c>
      <c r="H140" s="87" t="s">
        <v>475</v>
      </c>
      <c r="I140" s="87" t="s">
        <v>314</v>
      </c>
      <c r="J140" s="101"/>
      <c r="K140" s="90">
        <v>1.9399999999903557</v>
      </c>
      <c r="L140" s="88" t="s">
        <v>130</v>
      </c>
      <c r="M140" s="89">
        <v>2.0499999999999997E-2</v>
      </c>
      <c r="N140" s="89">
        <v>4.2299999999566011E-2</v>
      </c>
      <c r="O140" s="90">
        <v>5842.1391810000005</v>
      </c>
      <c r="P140" s="102">
        <v>106.49</v>
      </c>
      <c r="Q140" s="90"/>
      <c r="R140" s="90">
        <v>6.2212941489999993</v>
      </c>
      <c r="S140" s="91">
        <v>1.393209745472701E-5</v>
      </c>
      <c r="T140" s="91">
        <f t="shared" ref="T140:T179" si="2">IFERROR(R140/$R$11,0)</f>
        <v>4.2084246562593807E-5</v>
      </c>
      <c r="U140" s="91">
        <f>R140/'סכום נכסי הקרן'!$C$42</f>
        <v>7.6587953983013446E-6</v>
      </c>
    </row>
    <row r="141" spans="2:21">
      <c r="B141" s="86" t="s">
        <v>492</v>
      </c>
      <c r="C141" s="110">
        <v>1141696</v>
      </c>
      <c r="D141" s="88" t="s">
        <v>117</v>
      </c>
      <c r="E141" s="88" t="s">
        <v>310</v>
      </c>
      <c r="F141" s="87" t="s">
        <v>460</v>
      </c>
      <c r="G141" s="88" t="s">
        <v>334</v>
      </c>
      <c r="H141" s="87" t="s">
        <v>475</v>
      </c>
      <c r="I141" s="87" t="s">
        <v>314</v>
      </c>
      <c r="J141" s="101"/>
      <c r="K141" s="90">
        <v>2.6700000000018704</v>
      </c>
      <c r="L141" s="88" t="s">
        <v>130</v>
      </c>
      <c r="M141" s="89">
        <v>2.0499999999999997E-2</v>
      </c>
      <c r="N141" s="89">
        <v>4.3800000000028066E-2</v>
      </c>
      <c r="O141" s="90">
        <v>287603.37839600001</v>
      </c>
      <c r="P141" s="102">
        <v>104.09</v>
      </c>
      <c r="Q141" s="90"/>
      <c r="R141" s="90">
        <v>299.36635753199999</v>
      </c>
      <c r="S141" s="91">
        <v>3.7541815739079867E-4</v>
      </c>
      <c r="T141" s="91">
        <f t="shared" si="2"/>
        <v>2.0250782716884361E-3</v>
      </c>
      <c r="U141" s="91">
        <f>R141/'סכום נכסי הקרן'!$C$42</f>
        <v>3.6853838229797498E-4</v>
      </c>
    </row>
    <row r="142" spans="2:21">
      <c r="B142" s="86" t="s">
        <v>493</v>
      </c>
      <c r="C142" s="110">
        <v>1165141</v>
      </c>
      <c r="D142" s="88" t="s">
        <v>117</v>
      </c>
      <c r="E142" s="88" t="s">
        <v>310</v>
      </c>
      <c r="F142" s="87" t="s">
        <v>460</v>
      </c>
      <c r="G142" s="88" t="s">
        <v>334</v>
      </c>
      <c r="H142" s="87" t="s">
        <v>475</v>
      </c>
      <c r="I142" s="87" t="s">
        <v>314</v>
      </c>
      <c r="J142" s="101"/>
      <c r="K142" s="90">
        <v>5.7399999999918299</v>
      </c>
      <c r="L142" s="88" t="s">
        <v>130</v>
      </c>
      <c r="M142" s="89">
        <v>8.3999999999999995E-3</v>
      </c>
      <c r="N142" s="89">
        <v>4.5499999999903007E-2</v>
      </c>
      <c r="O142" s="90">
        <v>274143.86231699999</v>
      </c>
      <c r="P142" s="102">
        <v>88.4</v>
      </c>
      <c r="Q142" s="90"/>
      <c r="R142" s="90">
        <v>242.30238747700002</v>
      </c>
      <c r="S142" s="91">
        <v>4.047903179326672E-4</v>
      </c>
      <c r="T142" s="91">
        <f t="shared" si="2"/>
        <v>1.6390662735222506E-3</v>
      </c>
      <c r="U142" s="91">
        <f>R142/'סכום נכסי הקרן'!$C$42</f>
        <v>2.9828912855769192E-4</v>
      </c>
    </row>
    <row r="143" spans="2:21">
      <c r="B143" s="86" t="s">
        <v>494</v>
      </c>
      <c r="C143" s="110">
        <v>1178367</v>
      </c>
      <c r="D143" s="88" t="s">
        <v>117</v>
      </c>
      <c r="E143" s="88" t="s">
        <v>310</v>
      </c>
      <c r="F143" s="87" t="s">
        <v>460</v>
      </c>
      <c r="G143" s="88" t="s">
        <v>334</v>
      </c>
      <c r="H143" s="87" t="s">
        <v>475</v>
      </c>
      <c r="I143" s="87" t="s">
        <v>314</v>
      </c>
      <c r="J143" s="101"/>
      <c r="K143" s="90">
        <v>6.5399999999869065</v>
      </c>
      <c r="L143" s="88" t="s">
        <v>130</v>
      </c>
      <c r="M143" s="89">
        <v>5.0000000000000001E-3</v>
      </c>
      <c r="N143" s="89">
        <v>3.7899999999950897E-2</v>
      </c>
      <c r="O143" s="90">
        <v>70505.778099999996</v>
      </c>
      <c r="P143" s="102">
        <v>86.66</v>
      </c>
      <c r="Q143" s="90"/>
      <c r="R143" s="90">
        <v>61.100309469999999</v>
      </c>
      <c r="S143" s="91">
        <v>3.9141433946887481E-4</v>
      </c>
      <c r="T143" s="91">
        <f t="shared" si="2"/>
        <v>4.1331601226403695E-4</v>
      </c>
      <c r="U143" s="91">
        <f>R143/'סכום נכסי הקרן'!$C$42</f>
        <v>7.5218235594734311E-5</v>
      </c>
    </row>
    <row r="144" spans="2:21">
      <c r="B144" s="86" t="s">
        <v>495</v>
      </c>
      <c r="C144" s="110">
        <v>1178375</v>
      </c>
      <c r="D144" s="88" t="s">
        <v>117</v>
      </c>
      <c r="E144" s="88" t="s">
        <v>310</v>
      </c>
      <c r="F144" s="87" t="s">
        <v>460</v>
      </c>
      <c r="G144" s="88" t="s">
        <v>334</v>
      </c>
      <c r="H144" s="87" t="s">
        <v>475</v>
      </c>
      <c r="I144" s="87" t="s">
        <v>314</v>
      </c>
      <c r="J144" s="101"/>
      <c r="K144" s="90">
        <v>6.390000000009004</v>
      </c>
      <c r="L144" s="88" t="s">
        <v>130</v>
      </c>
      <c r="M144" s="89">
        <v>9.7000000000000003E-3</v>
      </c>
      <c r="N144" s="89">
        <v>4.5200000000082771E-2</v>
      </c>
      <c r="O144" s="90">
        <v>208633.40855699999</v>
      </c>
      <c r="P144" s="102">
        <v>85.7</v>
      </c>
      <c r="Q144" s="90"/>
      <c r="R144" s="90">
        <v>178.79884320100001</v>
      </c>
      <c r="S144" s="91">
        <v>5.0025424373418594E-4</v>
      </c>
      <c r="T144" s="91">
        <f t="shared" si="2"/>
        <v>1.2094934626402335E-3</v>
      </c>
      <c r="U144" s="91">
        <f>R144/'סכום נכסי הקרן'!$C$42</f>
        <v>2.2011236323708229E-4</v>
      </c>
    </row>
    <row r="145" spans="2:21">
      <c r="B145" s="86" t="s">
        <v>496</v>
      </c>
      <c r="C145" s="110">
        <v>1171214</v>
      </c>
      <c r="D145" s="88" t="s">
        <v>117</v>
      </c>
      <c r="E145" s="88" t="s">
        <v>310</v>
      </c>
      <c r="F145" s="87" t="s">
        <v>497</v>
      </c>
      <c r="G145" s="88" t="s">
        <v>498</v>
      </c>
      <c r="H145" s="87" t="s">
        <v>483</v>
      </c>
      <c r="I145" s="87" t="s">
        <v>128</v>
      </c>
      <c r="J145" s="101"/>
      <c r="K145" s="90">
        <v>1.5300000000020175</v>
      </c>
      <c r="L145" s="88" t="s">
        <v>130</v>
      </c>
      <c r="M145" s="89">
        <v>1.8500000000000003E-2</v>
      </c>
      <c r="N145" s="89">
        <v>3.7500000000025471E-2</v>
      </c>
      <c r="O145" s="90">
        <v>461096.80607799999</v>
      </c>
      <c r="P145" s="102">
        <v>106.43</v>
      </c>
      <c r="Q145" s="90"/>
      <c r="R145" s="90">
        <v>490.745346117</v>
      </c>
      <c r="S145" s="91">
        <v>6.5803288913974199E-4</v>
      </c>
      <c r="T145" s="91">
        <f t="shared" si="2"/>
        <v>3.3196707390459809E-3</v>
      </c>
      <c r="U145" s="91">
        <f>R145/'סכום נכסי הקרן'!$C$42</f>
        <v>6.0413767755746102E-4</v>
      </c>
    </row>
    <row r="146" spans="2:21">
      <c r="B146" s="86" t="s">
        <v>499</v>
      </c>
      <c r="C146" s="110">
        <v>1175660</v>
      </c>
      <c r="D146" s="88" t="s">
        <v>117</v>
      </c>
      <c r="E146" s="88" t="s">
        <v>310</v>
      </c>
      <c r="F146" s="87" t="s">
        <v>497</v>
      </c>
      <c r="G146" s="88" t="s">
        <v>498</v>
      </c>
      <c r="H146" s="87" t="s">
        <v>483</v>
      </c>
      <c r="I146" s="87" t="s">
        <v>128</v>
      </c>
      <c r="J146" s="101"/>
      <c r="K146" s="90">
        <v>1.3800000000004715</v>
      </c>
      <c r="L146" s="88" t="s">
        <v>130</v>
      </c>
      <c r="M146" s="89">
        <v>0.01</v>
      </c>
      <c r="N146" s="89">
        <v>4.5200000000040312E-2</v>
      </c>
      <c r="O146" s="90">
        <v>452522.49351499998</v>
      </c>
      <c r="P146" s="102">
        <v>103.05</v>
      </c>
      <c r="Q146" s="90"/>
      <c r="R146" s="90">
        <v>466.32439953100004</v>
      </c>
      <c r="S146" s="91">
        <v>4.7569642143686252E-4</v>
      </c>
      <c r="T146" s="91">
        <f t="shared" si="2"/>
        <v>3.1544740592551125E-3</v>
      </c>
      <c r="U146" s="91">
        <f>R146/'סכום נכסי הקרן'!$C$42</f>
        <v>5.740739916336757E-4</v>
      </c>
    </row>
    <row r="147" spans="2:21">
      <c r="B147" s="86" t="s">
        <v>500</v>
      </c>
      <c r="C147" s="110">
        <v>1182831</v>
      </c>
      <c r="D147" s="88" t="s">
        <v>117</v>
      </c>
      <c r="E147" s="88" t="s">
        <v>310</v>
      </c>
      <c r="F147" s="87" t="s">
        <v>497</v>
      </c>
      <c r="G147" s="88" t="s">
        <v>498</v>
      </c>
      <c r="H147" s="87" t="s">
        <v>483</v>
      </c>
      <c r="I147" s="87" t="s">
        <v>128</v>
      </c>
      <c r="J147" s="101"/>
      <c r="K147" s="90">
        <v>4.3700000000019381</v>
      </c>
      <c r="L147" s="88" t="s">
        <v>130</v>
      </c>
      <c r="M147" s="89">
        <v>0.01</v>
      </c>
      <c r="N147" s="89">
        <v>5.1900000000023289E-2</v>
      </c>
      <c r="O147" s="90">
        <v>980776.50067300012</v>
      </c>
      <c r="P147" s="102">
        <v>88.87</v>
      </c>
      <c r="Q147" s="90"/>
      <c r="R147" s="90">
        <v>871.616069563</v>
      </c>
      <c r="S147" s="91">
        <v>8.2831795458752878E-4</v>
      </c>
      <c r="T147" s="91">
        <f t="shared" si="2"/>
        <v>5.8960892542437165E-3</v>
      </c>
      <c r="U147" s="91">
        <f>R147/'סכום נכסי הקרן'!$C$42</f>
        <v>1.0730129427697326E-3</v>
      </c>
    </row>
    <row r="148" spans="2:21">
      <c r="B148" s="86" t="s">
        <v>501</v>
      </c>
      <c r="C148" s="110">
        <v>1191659</v>
      </c>
      <c r="D148" s="88" t="s">
        <v>117</v>
      </c>
      <c r="E148" s="88" t="s">
        <v>310</v>
      </c>
      <c r="F148" s="87" t="s">
        <v>497</v>
      </c>
      <c r="G148" s="88" t="s">
        <v>498</v>
      </c>
      <c r="H148" s="87" t="s">
        <v>483</v>
      </c>
      <c r="I148" s="87" t="s">
        <v>128</v>
      </c>
      <c r="J148" s="101"/>
      <c r="K148" s="90">
        <v>3.0400000000016889</v>
      </c>
      <c r="L148" s="88" t="s">
        <v>130</v>
      </c>
      <c r="M148" s="89">
        <v>3.5400000000000001E-2</v>
      </c>
      <c r="N148" s="89">
        <v>4.7900000000016901E-2</v>
      </c>
      <c r="O148" s="90">
        <v>679462.98</v>
      </c>
      <c r="P148" s="102">
        <v>97.61</v>
      </c>
      <c r="Q148" s="90"/>
      <c r="R148" s="90">
        <v>663.22381717199994</v>
      </c>
      <c r="S148" s="91">
        <v>9.8901468683134167E-4</v>
      </c>
      <c r="T148" s="91">
        <f t="shared" si="2"/>
        <v>4.4864097371987294E-3</v>
      </c>
      <c r="U148" s="91">
        <f>R148/'סכום נכסי הקרן'!$C$42</f>
        <v>8.1646927429355446E-4</v>
      </c>
    </row>
    <row r="149" spans="2:21">
      <c r="B149" s="86" t="s">
        <v>502</v>
      </c>
      <c r="C149" s="110">
        <v>1139542</v>
      </c>
      <c r="D149" s="88" t="s">
        <v>117</v>
      </c>
      <c r="E149" s="88" t="s">
        <v>310</v>
      </c>
      <c r="F149" s="87" t="s">
        <v>503</v>
      </c>
      <c r="G149" s="88" t="s">
        <v>344</v>
      </c>
      <c r="H149" s="87" t="s">
        <v>475</v>
      </c>
      <c r="I149" s="87" t="s">
        <v>314</v>
      </c>
      <c r="J149" s="101"/>
      <c r="K149" s="90">
        <v>3.0299999999925586</v>
      </c>
      <c r="L149" s="88" t="s">
        <v>130</v>
      </c>
      <c r="M149" s="89">
        <v>1.9400000000000001E-2</v>
      </c>
      <c r="N149" s="89">
        <v>2.4700000000006762E-2</v>
      </c>
      <c r="O149" s="90">
        <v>67909.669057000006</v>
      </c>
      <c r="P149" s="102">
        <v>108.83</v>
      </c>
      <c r="Q149" s="90"/>
      <c r="R149" s="90">
        <v>73.906088784999994</v>
      </c>
      <c r="S149" s="91">
        <v>1.8788303417367796E-4</v>
      </c>
      <c r="T149" s="91">
        <f t="shared" si="2"/>
        <v>4.9994132867111425E-4</v>
      </c>
      <c r="U149" s="91">
        <f>R149/'סכום נכסי הקרן'!$C$42</f>
        <v>9.0982936851489592E-5</v>
      </c>
    </row>
    <row r="150" spans="2:21">
      <c r="B150" s="86" t="s">
        <v>504</v>
      </c>
      <c r="C150" s="110">
        <v>1142595</v>
      </c>
      <c r="D150" s="88" t="s">
        <v>117</v>
      </c>
      <c r="E150" s="88" t="s">
        <v>310</v>
      </c>
      <c r="F150" s="87" t="s">
        <v>503</v>
      </c>
      <c r="G150" s="88" t="s">
        <v>344</v>
      </c>
      <c r="H150" s="87" t="s">
        <v>475</v>
      </c>
      <c r="I150" s="87" t="s">
        <v>314</v>
      </c>
      <c r="J150" s="101"/>
      <c r="K150" s="90">
        <v>4</v>
      </c>
      <c r="L150" s="88" t="s">
        <v>130</v>
      </c>
      <c r="M150" s="89">
        <v>1.23E-2</v>
      </c>
      <c r="N150" s="89">
        <v>2.629999999999446E-2</v>
      </c>
      <c r="O150" s="90">
        <v>814727.09079799999</v>
      </c>
      <c r="P150" s="102">
        <v>104.15</v>
      </c>
      <c r="Q150" s="90"/>
      <c r="R150" s="90">
        <v>848.53823666899984</v>
      </c>
      <c r="S150" s="91">
        <v>6.406737173430744E-4</v>
      </c>
      <c r="T150" s="91">
        <f t="shared" si="2"/>
        <v>5.7399781322840593E-3</v>
      </c>
      <c r="U150" s="91">
        <f>R150/'סכום נכסי הקרן'!$C$42</f>
        <v>1.0446027123356444E-3</v>
      </c>
    </row>
    <row r="151" spans="2:21">
      <c r="B151" s="86" t="s">
        <v>505</v>
      </c>
      <c r="C151" s="110">
        <v>1820190</v>
      </c>
      <c r="D151" s="88" t="s">
        <v>117</v>
      </c>
      <c r="E151" s="88" t="s">
        <v>310</v>
      </c>
      <c r="F151" s="87" t="s">
        <v>506</v>
      </c>
      <c r="G151" s="88" t="s">
        <v>507</v>
      </c>
      <c r="H151" s="87" t="s">
        <v>508</v>
      </c>
      <c r="I151" s="87" t="s">
        <v>128</v>
      </c>
      <c r="J151" s="101"/>
      <c r="K151" s="90">
        <v>1.2</v>
      </c>
      <c r="L151" s="88" t="s">
        <v>130</v>
      </c>
      <c r="M151" s="89">
        <v>4.6500000000000007E-2</v>
      </c>
      <c r="N151" s="89">
        <v>5.1097732289785272E-2</v>
      </c>
      <c r="O151" s="90">
        <v>4.4650000000000002E-3</v>
      </c>
      <c r="P151" s="102">
        <v>110.23</v>
      </c>
      <c r="Q151" s="90"/>
      <c r="R151" s="90">
        <v>4.9829999999999996E-6</v>
      </c>
      <c r="S151" s="91">
        <v>1.0384368142014433E-11</v>
      </c>
      <c r="T151" s="91">
        <f t="shared" si="2"/>
        <v>3.3707745623169526E-11</v>
      </c>
      <c r="U151" s="91">
        <f>R151/'סכום נכסי הקרן'!$C$42</f>
        <v>6.1343792072377709E-12</v>
      </c>
    </row>
    <row r="152" spans="2:21">
      <c r="B152" s="86" t="s">
        <v>509</v>
      </c>
      <c r="C152" s="110">
        <v>1142231</v>
      </c>
      <c r="D152" s="88" t="s">
        <v>117</v>
      </c>
      <c r="E152" s="88" t="s">
        <v>310</v>
      </c>
      <c r="F152" s="87" t="s">
        <v>510</v>
      </c>
      <c r="G152" s="88" t="s">
        <v>507</v>
      </c>
      <c r="H152" s="87" t="s">
        <v>508</v>
      </c>
      <c r="I152" s="87" t="s">
        <v>128</v>
      </c>
      <c r="J152" s="101"/>
      <c r="K152" s="90">
        <v>2.85999999999845</v>
      </c>
      <c r="L152" s="88" t="s">
        <v>130</v>
      </c>
      <c r="M152" s="89">
        <v>2.5699999999999997E-2</v>
      </c>
      <c r="N152" s="89">
        <v>4.5899999999942293E-2</v>
      </c>
      <c r="O152" s="90">
        <v>220624.89102800001</v>
      </c>
      <c r="P152" s="102">
        <v>105.24</v>
      </c>
      <c r="Q152" s="90"/>
      <c r="R152" s="90">
        <v>232.18562412599999</v>
      </c>
      <c r="S152" s="91">
        <v>1.8550758223192577E-4</v>
      </c>
      <c r="T152" s="91">
        <f t="shared" si="2"/>
        <v>1.5706309362625048E-3</v>
      </c>
      <c r="U152" s="91">
        <f>R152/'סכום נכסי הקרן'!$C$42</f>
        <v>2.8583477119367029E-4</v>
      </c>
    </row>
    <row r="153" spans="2:21">
      <c r="B153" s="86" t="s">
        <v>511</v>
      </c>
      <c r="C153" s="110">
        <v>1171628</v>
      </c>
      <c r="D153" s="88" t="s">
        <v>117</v>
      </c>
      <c r="E153" s="88" t="s">
        <v>310</v>
      </c>
      <c r="F153" s="87" t="s">
        <v>510</v>
      </c>
      <c r="G153" s="88" t="s">
        <v>507</v>
      </c>
      <c r="H153" s="87" t="s">
        <v>508</v>
      </c>
      <c r="I153" s="87" t="s">
        <v>128</v>
      </c>
      <c r="J153" s="101"/>
      <c r="K153" s="90">
        <v>1.7299999999682323</v>
      </c>
      <c r="L153" s="88" t="s">
        <v>130</v>
      </c>
      <c r="M153" s="89">
        <v>1.2199999999999999E-2</v>
      </c>
      <c r="N153" s="89">
        <v>3.8699999999462394E-2</v>
      </c>
      <c r="O153" s="90">
        <v>31315.885764999999</v>
      </c>
      <c r="P153" s="102">
        <v>104.54</v>
      </c>
      <c r="Q153" s="90"/>
      <c r="R153" s="90">
        <v>32.737627948000004</v>
      </c>
      <c r="S153" s="91">
        <v>6.8078012532608694E-5</v>
      </c>
      <c r="T153" s="91">
        <f t="shared" si="2"/>
        <v>2.2145527497032902E-4</v>
      </c>
      <c r="U153" s="91">
        <f>R153/'סכום נכסי הקרן'!$C$42</f>
        <v>4.0302031743627808E-5</v>
      </c>
    </row>
    <row r="154" spans="2:21">
      <c r="B154" s="86" t="s">
        <v>512</v>
      </c>
      <c r="C154" s="110">
        <v>1178292</v>
      </c>
      <c r="D154" s="88" t="s">
        <v>117</v>
      </c>
      <c r="E154" s="88" t="s">
        <v>310</v>
      </c>
      <c r="F154" s="87" t="s">
        <v>510</v>
      </c>
      <c r="G154" s="88" t="s">
        <v>507</v>
      </c>
      <c r="H154" s="87" t="s">
        <v>508</v>
      </c>
      <c r="I154" s="87" t="s">
        <v>128</v>
      </c>
      <c r="J154" s="101"/>
      <c r="K154" s="90">
        <v>5.5500000000017229</v>
      </c>
      <c r="L154" s="88" t="s">
        <v>130</v>
      </c>
      <c r="M154" s="89">
        <v>1.09E-2</v>
      </c>
      <c r="N154" s="89">
        <v>4.4700000000029029E-2</v>
      </c>
      <c r="O154" s="90">
        <v>226487.66</v>
      </c>
      <c r="P154" s="102">
        <v>89.75</v>
      </c>
      <c r="Q154" s="90"/>
      <c r="R154" s="90">
        <v>203.27267640299999</v>
      </c>
      <c r="S154" s="91">
        <v>5.0330591111111115E-4</v>
      </c>
      <c r="T154" s="91">
        <f t="shared" si="2"/>
        <v>1.3750478965147861E-3</v>
      </c>
      <c r="U154" s="91">
        <f>R154/'סכום נכסי הקרן'!$C$42</f>
        <v>2.5024115583506626E-4</v>
      </c>
    </row>
    <row r="155" spans="2:21">
      <c r="B155" s="86" t="s">
        <v>513</v>
      </c>
      <c r="C155" s="110">
        <v>1184530</v>
      </c>
      <c r="D155" s="88" t="s">
        <v>117</v>
      </c>
      <c r="E155" s="88" t="s">
        <v>310</v>
      </c>
      <c r="F155" s="87" t="s">
        <v>510</v>
      </c>
      <c r="G155" s="88" t="s">
        <v>507</v>
      </c>
      <c r="H155" s="87" t="s">
        <v>508</v>
      </c>
      <c r="I155" s="87" t="s">
        <v>128</v>
      </c>
      <c r="J155" s="101"/>
      <c r="K155" s="90">
        <v>6.4900000000031346</v>
      </c>
      <c r="L155" s="88" t="s">
        <v>130</v>
      </c>
      <c r="M155" s="89">
        <v>1.54E-2</v>
      </c>
      <c r="N155" s="89">
        <v>4.6799999999998391E-2</v>
      </c>
      <c r="O155" s="90">
        <v>286634.70659299998</v>
      </c>
      <c r="P155" s="102">
        <v>86.8</v>
      </c>
      <c r="Q155" s="90"/>
      <c r="R155" s="90">
        <v>248.79892437800004</v>
      </c>
      <c r="S155" s="91">
        <v>8.1895630455142848E-4</v>
      </c>
      <c r="T155" s="91">
        <f t="shared" si="2"/>
        <v>1.6830124130547497E-3</v>
      </c>
      <c r="U155" s="91">
        <f>R155/'סכום נכסי הקרן'!$C$42</f>
        <v>3.0628676469747663E-4</v>
      </c>
    </row>
    <row r="156" spans="2:21">
      <c r="B156" s="86" t="s">
        <v>514</v>
      </c>
      <c r="C156" s="110">
        <v>1182989</v>
      </c>
      <c r="D156" s="88" t="s">
        <v>117</v>
      </c>
      <c r="E156" s="88" t="s">
        <v>310</v>
      </c>
      <c r="F156" s="87" t="s">
        <v>515</v>
      </c>
      <c r="G156" s="88" t="s">
        <v>516</v>
      </c>
      <c r="H156" s="87" t="s">
        <v>517</v>
      </c>
      <c r="I156" s="87" t="s">
        <v>314</v>
      </c>
      <c r="J156" s="101"/>
      <c r="K156" s="90">
        <v>4.7099999999977626</v>
      </c>
      <c r="L156" s="88" t="s">
        <v>130</v>
      </c>
      <c r="M156" s="89">
        <v>7.4999999999999997E-3</v>
      </c>
      <c r="N156" s="89">
        <v>3.8399999999975544E-2</v>
      </c>
      <c r="O156" s="90">
        <v>832259.96783500002</v>
      </c>
      <c r="P156" s="102">
        <v>92.39</v>
      </c>
      <c r="Q156" s="90"/>
      <c r="R156" s="90">
        <v>768.92501023199998</v>
      </c>
      <c r="S156" s="91">
        <v>6.217391064059465E-4</v>
      </c>
      <c r="T156" s="91">
        <f t="shared" si="2"/>
        <v>5.2014305936570904E-3</v>
      </c>
      <c r="U156" s="91">
        <f>R156/'סכום נכסי הקרן'!$C$42</f>
        <v>9.4659393832877213E-4</v>
      </c>
    </row>
    <row r="157" spans="2:21">
      <c r="B157" s="86" t="s">
        <v>518</v>
      </c>
      <c r="C157" s="110">
        <v>1260769</v>
      </c>
      <c r="D157" s="88" t="s">
        <v>117</v>
      </c>
      <c r="E157" s="88" t="s">
        <v>310</v>
      </c>
      <c r="F157" s="87" t="s">
        <v>519</v>
      </c>
      <c r="G157" s="88" t="s">
        <v>507</v>
      </c>
      <c r="H157" s="87" t="s">
        <v>508</v>
      </c>
      <c r="I157" s="87" t="s">
        <v>128</v>
      </c>
      <c r="J157" s="101"/>
      <c r="K157" s="90">
        <v>3.7900000000027911</v>
      </c>
      <c r="L157" s="88" t="s">
        <v>130</v>
      </c>
      <c r="M157" s="89">
        <v>1.0800000000000001E-2</v>
      </c>
      <c r="N157" s="89">
        <v>3.6900000000039783E-2</v>
      </c>
      <c r="O157" s="90">
        <v>337117.17529599997</v>
      </c>
      <c r="P157" s="102">
        <v>99.93</v>
      </c>
      <c r="Q157" s="90"/>
      <c r="R157" s="90">
        <v>336.88119191399994</v>
      </c>
      <c r="S157" s="91">
        <v>1.0277962661463414E-3</v>
      </c>
      <c r="T157" s="91">
        <f t="shared" si="2"/>
        <v>2.278849191705251E-3</v>
      </c>
      <c r="U157" s="91">
        <f>R157/'סכום נכסי הקרן'!$C$42</f>
        <v>4.147214487230019E-4</v>
      </c>
    </row>
    <row r="158" spans="2:21">
      <c r="B158" s="86" t="s">
        <v>520</v>
      </c>
      <c r="C158" s="110">
        <v>6120224</v>
      </c>
      <c r="D158" s="88" t="s">
        <v>117</v>
      </c>
      <c r="E158" s="88" t="s">
        <v>310</v>
      </c>
      <c r="F158" s="87" t="s">
        <v>521</v>
      </c>
      <c r="G158" s="88" t="s">
        <v>334</v>
      </c>
      <c r="H158" s="87" t="s">
        <v>517</v>
      </c>
      <c r="I158" s="87" t="s">
        <v>314</v>
      </c>
      <c r="J158" s="101"/>
      <c r="K158" s="90">
        <v>3.9899999999566567</v>
      </c>
      <c r="L158" s="88" t="s">
        <v>130</v>
      </c>
      <c r="M158" s="89">
        <v>1.8000000000000002E-2</v>
      </c>
      <c r="N158" s="89">
        <v>3.2799999999536332E-2</v>
      </c>
      <c r="O158" s="90">
        <v>38223.034828000003</v>
      </c>
      <c r="P158" s="102">
        <v>103.82</v>
      </c>
      <c r="Q158" s="90"/>
      <c r="R158" s="90">
        <v>39.683154827999999</v>
      </c>
      <c r="S158" s="91">
        <v>6.8497848756798153E-5</v>
      </c>
      <c r="T158" s="91">
        <f t="shared" si="2"/>
        <v>2.6843862903212437E-4</v>
      </c>
      <c r="U158" s="91">
        <f>R158/'סכום נכסי הקרן'!$C$42</f>
        <v>4.8852402138165838E-5</v>
      </c>
    </row>
    <row r="159" spans="2:21">
      <c r="B159" s="86" t="s">
        <v>522</v>
      </c>
      <c r="C159" s="110">
        <v>1193630</v>
      </c>
      <c r="D159" s="88" t="s">
        <v>117</v>
      </c>
      <c r="E159" s="88" t="s">
        <v>310</v>
      </c>
      <c r="F159" s="87" t="s">
        <v>523</v>
      </c>
      <c r="G159" s="88" t="s">
        <v>334</v>
      </c>
      <c r="H159" s="87" t="s">
        <v>517</v>
      </c>
      <c r="I159" s="87" t="s">
        <v>314</v>
      </c>
      <c r="J159" s="101"/>
      <c r="K159" s="90">
        <v>5.0899999999976648</v>
      </c>
      <c r="L159" s="88" t="s">
        <v>130</v>
      </c>
      <c r="M159" s="89">
        <v>3.6200000000000003E-2</v>
      </c>
      <c r="N159" s="89">
        <v>4.6199999999978723E-2</v>
      </c>
      <c r="O159" s="90">
        <v>703576.901144</v>
      </c>
      <c r="P159" s="102">
        <v>96.18</v>
      </c>
      <c r="Q159" s="90"/>
      <c r="R159" s="90">
        <v>676.70024696200005</v>
      </c>
      <c r="S159" s="91">
        <v>5.580905167059839E-4</v>
      </c>
      <c r="T159" s="91">
        <f t="shared" si="2"/>
        <v>4.5775717013307434E-3</v>
      </c>
      <c r="U159" s="91">
        <f>R159/'סכום נכסי הקרן'!$C$42</f>
        <v>8.3305958749676058E-4</v>
      </c>
    </row>
    <row r="160" spans="2:21">
      <c r="B160" s="86" t="s">
        <v>524</v>
      </c>
      <c r="C160" s="110">
        <v>1132828</v>
      </c>
      <c r="D160" s="88" t="s">
        <v>117</v>
      </c>
      <c r="E160" s="88" t="s">
        <v>310</v>
      </c>
      <c r="F160" s="87" t="s">
        <v>525</v>
      </c>
      <c r="G160" s="88" t="s">
        <v>153</v>
      </c>
      <c r="H160" s="87" t="s">
        <v>517</v>
      </c>
      <c r="I160" s="87" t="s">
        <v>314</v>
      </c>
      <c r="J160" s="101"/>
      <c r="K160" s="90">
        <v>0.76000000000026058</v>
      </c>
      <c r="L160" s="88" t="s">
        <v>130</v>
      </c>
      <c r="M160" s="89">
        <v>1.9799999999999998E-2</v>
      </c>
      <c r="N160" s="89">
        <v>2.1799999999965469E-2</v>
      </c>
      <c r="O160" s="90">
        <v>280544.13795100001</v>
      </c>
      <c r="P160" s="102">
        <v>109.42</v>
      </c>
      <c r="Q160" s="90"/>
      <c r="R160" s="90">
        <v>306.971381017</v>
      </c>
      <c r="S160" s="91">
        <v>9.232082618852121E-4</v>
      </c>
      <c r="T160" s="91">
        <f t="shared" si="2"/>
        <v>2.0765228225795881E-3</v>
      </c>
      <c r="U160" s="91">
        <f>R160/'סכום נכסי הקרן'!$C$42</f>
        <v>3.7790063353958426E-4</v>
      </c>
    </row>
    <row r="161" spans="2:21">
      <c r="B161" s="86" t="s">
        <v>526</v>
      </c>
      <c r="C161" s="110">
        <v>1166057</v>
      </c>
      <c r="D161" s="88" t="s">
        <v>117</v>
      </c>
      <c r="E161" s="88" t="s">
        <v>310</v>
      </c>
      <c r="F161" s="87" t="s">
        <v>527</v>
      </c>
      <c r="G161" s="88" t="s">
        <v>344</v>
      </c>
      <c r="H161" s="87" t="s">
        <v>528</v>
      </c>
      <c r="I161" s="87" t="s">
        <v>314</v>
      </c>
      <c r="J161" s="101"/>
      <c r="K161" s="90">
        <v>3.9699999999968503</v>
      </c>
      <c r="L161" s="88" t="s">
        <v>130</v>
      </c>
      <c r="M161" s="89">
        <v>2.75E-2</v>
      </c>
      <c r="N161" s="89">
        <v>3.7799999999968692E-2</v>
      </c>
      <c r="O161" s="90">
        <v>496231.84123899997</v>
      </c>
      <c r="P161" s="102">
        <v>104.28</v>
      </c>
      <c r="Q161" s="90"/>
      <c r="R161" s="90">
        <v>517.47056307899993</v>
      </c>
      <c r="S161" s="91">
        <v>5.4953724224369007E-4</v>
      </c>
      <c r="T161" s="91">
        <f t="shared" si="2"/>
        <v>3.5004547677594281E-3</v>
      </c>
      <c r="U161" s="91">
        <f>R161/'סכום נכסי הקרן'!$C$42</f>
        <v>6.3703806191238986E-4</v>
      </c>
    </row>
    <row r="162" spans="2:21">
      <c r="B162" s="86" t="s">
        <v>529</v>
      </c>
      <c r="C162" s="110">
        <v>1180355</v>
      </c>
      <c r="D162" s="88" t="s">
        <v>117</v>
      </c>
      <c r="E162" s="88" t="s">
        <v>310</v>
      </c>
      <c r="F162" s="87" t="s">
        <v>527</v>
      </c>
      <c r="G162" s="88" t="s">
        <v>344</v>
      </c>
      <c r="H162" s="87" t="s">
        <v>528</v>
      </c>
      <c r="I162" s="87" t="s">
        <v>314</v>
      </c>
      <c r="J162" s="101"/>
      <c r="K162" s="90">
        <v>4.2099999999631397</v>
      </c>
      <c r="L162" s="88" t="s">
        <v>130</v>
      </c>
      <c r="M162" s="89">
        <v>2.5000000000000001E-2</v>
      </c>
      <c r="N162" s="89">
        <v>6.1399999999210614E-2</v>
      </c>
      <c r="O162" s="90">
        <v>35519.723222000001</v>
      </c>
      <c r="P162" s="102">
        <v>86.31</v>
      </c>
      <c r="Q162" s="90"/>
      <c r="R162" s="90">
        <v>30.657069853000003</v>
      </c>
      <c r="S162" s="91">
        <v>4.1750236224489193E-5</v>
      </c>
      <c r="T162" s="91">
        <f t="shared" si="2"/>
        <v>2.0738123864271792E-4</v>
      </c>
      <c r="U162" s="91">
        <f>R162/'סכום נכסי הקרן'!$C$42</f>
        <v>3.7740736877599664E-5</v>
      </c>
    </row>
    <row r="163" spans="2:21">
      <c r="B163" s="86" t="s">
        <v>530</v>
      </c>
      <c r="C163" s="110">
        <v>1260603</v>
      </c>
      <c r="D163" s="88" t="s">
        <v>117</v>
      </c>
      <c r="E163" s="88" t="s">
        <v>310</v>
      </c>
      <c r="F163" s="87" t="s">
        <v>519</v>
      </c>
      <c r="G163" s="88" t="s">
        <v>507</v>
      </c>
      <c r="H163" s="87" t="s">
        <v>531</v>
      </c>
      <c r="I163" s="87" t="s">
        <v>128</v>
      </c>
      <c r="J163" s="101"/>
      <c r="K163" s="90">
        <v>2.4600000000023443</v>
      </c>
      <c r="L163" s="88" t="s">
        <v>130</v>
      </c>
      <c r="M163" s="89">
        <v>0.04</v>
      </c>
      <c r="N163" s="89">
        <v>0.13530000000008852</v>
      </c>
      <c r="O163" s="90">
        <v>562351.62730499997</v>
      </c>
      <c r="P163" s="102">
        <v>87.99</v>
      </c>
      <c r="Q163" s="90"/>
      <c r="R163" s="90">
        <v>494.813201354</v>
      </c>
      <c r="S163" s="91">
        <v>1.9428638077251826E-4</v>
      </c>
      <c r="T163" s="91">
        <f t="shared" si="2"/>
        <v>3.3471879434530997E-3</v>
      </c>
      <c r="U163" s="91">
        <f>R163/'סכום נכסי הקרן'!$C$42</f>
        <v>6.091454573254534E-4</v>
      </c>
    </row>
    <row r="164" spans="2:21">
      <c r="B164" s="86" t="s">
        <v>532</v>
      </c>
      <c r="C164" s="110">
        <v>1260652</v>
      </c>
      <c r="D164" s="88" t="s">
        <v>117</v>
      </c>
      <c r="E164" s="88" t="s">
        <v>310</v>
      </c>
      <c r="F164" s="87" t="s">
        <v>519</v>
      </c>
      <c r="G164" s="88" t="s">
        <v>507</v>
      </c>
      <c r="H164" s="87" t="s">
        <v>531</v>
      </c>
      <c r="I164" s="87" t="s">
        <v>128</v>
      </c>
      <c r="J164" s="101"/>
      <c r="K164" s="90">
        <v>3.1899999999983852</v>
      </c>
      <c r="L164" s="88" t="s">
        <v>130</v>
      </c>
      <c r="M164" s="89">
        <v>3.2799999999999996E-2</v>
      </c>
      <c r="N164" s="89">
        <v>0.12139999999994799</v>
      </c>
      <c r="O164" s="90">
        <v>525488.48379199998</v>
      </c>
      <c r="P164" s="102">
        <v>84.87</v>
      </c>
      <c r="Q164" s="90"/>
      <c r="R164" s="90">
        <v>445.98207268799996</v>
      </c>
      <c r="S164" s="91">
        <v>3.5021663435696901E-4</v>
      </c>
      <c r="T164" s="91">
        <f t="shared" si="2"/>
        <v>3.0168674008952449E-3</v>
      </c>
      <c r="U164" s="91">
        <f>R164/'סכום נכסי הקרן'!$C$42</f>
        <v>5.490313372462515E-4</v>
      </c>
    </row>
    <row r="165" spans="2:21">
      <c r="B165" s="86" t="s">
        <v>533</v>
      </c>
      <c r="C165" s="110">
        <v>1260736</v>
      </c>
      <c r="D165" s="88" t="s">
        <v>117</v>
      </c>
      <c r="E165" s="88" t="s">
        <v>310</v>
      </c>
      <c r="F165" s="87" t="s">
        <v>519</v>
      </c>
      <c r="G165" s="88" t="s">
        <v>507</v>
      </c>
      <c r="H165" s="87" t="s">
        <v>531</v>
      </c>
      <c r="I165" s="87" t="s">
        <v>128</v>
      </c>
      <c r="J165" s="101"/>
      <c r="K165" s="90">
        <v>4.0700000000041037</v>
      </c>
      <c r="L165" s="88" t="s">
        <v>130</v>
      </c>
      <c r="M165" s="89">
        <v>1.29E-2</v>
      </c>
      <c r="N165" s="89">
        <v>9.5000000000166368E-2</v>
      </c>
      <c r="O165" s="90">
        <v>230207.920419</v>
      </c>
      <c r="P165" s="102">
        <v>78.33</v>
      </c>
      <c r="Q165" s="90"/>
      <c r="R165" s="90">
        <v>180.32186341799999</v>
      </c>
      <c r="S165" s="91">
        <v>2.2338970430549589E-4</v>
      </c>
      <c r="T165" s="91">
        <f t="shared" si="2"/>
        <v>1.2197960069014375E-3</v>
      </c>
      <c r="U165" s="91">
        <f>R165/'סכום נכסי הקרן'!$C$42</f>
        <v>2.2198729471437859E-4</v>
      </c>
    </row>
    <row r="166" spans="2:21">
      <c r="B166" s="86" t="s">
        <v>534</v>
      </c>
      <c r="C166" s="110">
        <v>6120323</v>
      </c>
      <c r="D166" s="88" t="s">
        <v>117</v>
      </c>
      <c r="E166" s="88" t="s">
        <v>310</v>
      </c>
      <c r="F166" s="87" t="s">
        <v>521</v>
      </c>
      <c r="G166" s="88" t="s">
        <v>334</v>
      </c>
      <c r="H166" s="87" t="s">
        <v>528</v>
      </c>
      <c r="I166" s="87" t="s">
        <v>314</v>
      </c>
      <c r="J166" s="101"/>
      <c r="K166" s="90">
        <v>3.1900000000000168</v>
      </c>
      <c r="L166" s="88" t="s">
        <v>130</v>
      </c>
      <c r="M166" s="89">
        <v>3.3000000000000002E-2</v>
      </c>
      <c r="N166" s="89">
        <v>5.7600000000000665E-2</v>
      </c>
      <c r="O166" s="90">
        <v>598493.61566600006</v>
      </c>
      <c r="P166" s="102">
        <v>101.7</v>
      </c>
      <c r="Q166" s="90"/>
      <c r="R166" s="90">
        <v>608.66803352099998</v>
      </c>
      <c r="S166" s="91">
        <v>9.4789246598162165E-4</v>
      </c>
      <c r="T166" s="91">
        <f t="shared" si="2"/>
        <v>4.1173644878347761E-3</v>
      </c>
      <c r="U166" s="91">
        <f>R166/'סכום נכסי הקרן'!$C$42</f>
        <v>7.4930775214560009E-4</v>
      </c>
    </row>
    <row r="167" spans="2:21">
      <c r="B167" s="86" t="s">
        <v>535</v>
      </c>
      <c r="C167" s="110">
        <v>1168350</v>
      </c>
      <c r="D167" s="88" t="s">
        <v>117</v>
      </c>
      <c r="E167" s="88" t="s">
        <v>310</v>
      </c>
      <c r="F167" s="87" t="s">
        <v>536</v>
      </c>
      <c r="G167" s="88" t="s">
        <v>334</v>
      </c>
      <c r="H167" s="87" t="s">
        <v>528</v>
      </c>
      <c r="I167" s="87" t="s">
        <v>314</v>
      </c>
      <c r="J167" s="101"/>
      <c r="K167" s="90">
        <v>2.7499999999988112</v>
      </c>
      <c r="L167" s="88" t="s">
        <v>130</v>
      </c>
      <c r="M167" s="89">
        <v>1E-3</v>
      </c>
      <c r="N167" s="89">
        <v>3.2399999999972097E-2</v>
      </c>
      <c r="O167" s="90">
        <v>630049.84366400004</v>
      </c>
      <c r="P167" s="102">
        <v>100.12</v>
      </c>
      <c r="Q167" s="90"/>
      <c r="R167" s="90">
        <v>630.80592424899999</v>
      </c>
      <c r="S167" s="91">
        <v>1.1125529191856052E-3</v>
      </c>
      <c r="T167" s="91">
        <f t="shared" si="2"/>
        <v>4.267117325340887E-3</v>
      </c>
      <c r="U167" s="91">
        <f>R167/'סכום נכסי הקרן'!$C$42</f>
        <v>7.7656085601354003E-4</v>
      </c>
    </row>
    <row r="168" spans="2:21">
      <c r="B168" s="86" t="s">
        <v>537</v>
      </c>
      <c r="C168" s="110">
        <v>1175975</v>
      </c>
      <c r="D168" s="88" t="s">
        <v>117</v>
      </c>
      <c r="E168" s="88" t="s">
        <v>310</v>
      </c>
      <c r="F168" s="87" t="s">
        <v>536</v>
      </c>
      <c r="G168" s="88" t="s">
        <v>334</v>
      </c>
      <c r="H168" s="87" t="s">
        <v>528</v>
      </c>
      <c r="I168" s="87" t="s">
        <v>314</v>
      </c>
      <c r="J168" s="101"/>
      <c r="K168" s="90">
        <v>5.4600000000055378</v>
      </c>
      <c r="L168" s="88" t="s">
        <v>130</v>
      </c>
      <c r="M168" s="89">
        <v>3.0000000000000001E-3</v>
      </c>
      <c r="N168" s="89">
        <v>4.0200000000043937E-2</v>
      </c>
      <c r="O168" s="90">
        <v>355307.40228699998</v>
      </c>
      <c r="P168" s="102">
        <v>88.42</v>
      </c>
      <c r="Q168" s="90"/>
      <c r="R168" s="90">
        <v>314.162805031</v>
      </c>
      <c r="S168" s="91">
        <v>9.8207101910755836E-4</v>
      </c>
      <c r="T168" s="91">
        <f t="shared" si="2"/>
        <v>2.1251695597524285E-3</v>
      </c>
      <c r="U168" s="91">
        <f>R168/'סכום נכסי הקרן'!$C$42</f>
        <v>3.8675371841654835E-4</v>
      </c>
    </row>
    <row r="169" spans="2:21">
      <c r="B169" s="86" t="s">
        <v>538</v>
      </c>
      <c r="C169" s="110">
        <v>1185834</v>
      </c>
      <c r="D169" s="88" t="s">
        <v>117</v>
      </c>
      <c r="E169" s="88" t="s">
        <v>310</v>
      </c>
      <c r="F169" s="87" t="s">
        <v>536</v>
      </c>
      <c r="G169" s="88" t="s">
        <v>334</v>
      </c>
      <c r="H169" s="87" t="s">
        <v>528</v>
      </c>
      <c r="I169" s="87" t="s">
        <v>314</v>
      </c>
      <c r="J169" s="101"/>
      <c r="K169" s="90">
        <v>3.9799999999985194</v>
      </c>
      <c r="L169" s="88" t="s">
        <v>130</v>
      </c>
      <c r="M169" s="89">
        <v>3.0000000000000001E-3</v>
      </c>
      <c r="N169" s="89">
        <v>3.8499999999994705E-2</v>
      </c>
      <c r="O169" s="90">
        <v>516055.36884800001</v>
      </c>
      <c r="P169" s="102">
        <v>91.6</v>
      </c>
      <c r="Q169" s="90"/>
      <c r="R169" s="90">
        <v>472.70671896499999</v>
      </c>
      <c r="S169" s="91">
        <v>1.014658609610696E-3</v>
      </c>
      <c r="T169" s="91">
        <f t="shared" si="2"/>
        <v>3.1976475691822812E-3</v>
      </c>
      <c r="U169" s="91">
        <f>R169/'סכום נכסי הקרן'!$C$42</f>
        <v>5.8193101905287673E-4</v>
      </c>
    </row>
    <row r="170" spans="2:21">
      <c r="B170" s="86" t="s">
        <v>539</v>
      </c>
      <c r="C170" s="110">
        <v>1192129</v>
      </c>
      <c r="D170" s="88" t="s">
        <v>117</v>
      </c>
      <c r="E170" s="88" t="s">
        <v>310</v>
      </c>
      <c r="F170" s="87" t="s">
        <v>536</v>
      </c>
      <c r="G170" s="88" t="s">
        <v>334</v>
      </c>
      <c r="H170" s="87" t="s">
        <v>528</v>
      </c>
      <c r="I170" s="87" t="s">
        <v>314</v>
      </c>
      <c r="J170" s="101"/>
      <c r="K170" s="90">
        <v>3.4900000000053502</v>
      </c>
      <c r="L170" s="88" t="s">
        <v>130</v>
      </c>
      <c r="M170" s="89">
        <v>3.0000000000000001E-3</v>
      </c>
      <c r="N170" s="89">
        <v>3.2800000000046334E-2</v>
      </c>
      <c r="O170" s="90">
        <v>198636.148896</v>
      </c>
      <c r="P170" s="102">
        <v>91.26</v>
      </c>
      <c r="Q170" s="90"/>
      <c r="R170" s="90">
        <v>181.27534954700002</v>
      </c>
      <c r="S170" s="91">
        <v>7.9454459558399998E-4</v>
      </c>
      <c r="T170" s="91">
        <f t="shared" si="2"/>
        <v>1.226245910150796E-3</v>
      </c>
      <c r="U170" s="91">
        <f>R170/'סכום נכסי הקרן'!$C$42</f>
        <v>2.2316109473126148E-4</v>
      </c>
    </row>
    <row r="171" spans="2:21">
      <c r="B171" s="86" t="s">
        <v>540</v>
      </c>
      <c r="C171" s="110">
        <v>1188192</v>
      </c>
      <c r="D171" s="88" t="s">
        <v>117</v>
      </c>
      <c r="E171" s="88" t="s">
        <v>310</v>
      </c>
      <c r="F171" s="87" t="s">
        <v>541</v>
      </c>
      <c r="G171" s="88" t="s">
        <v>542</v>
      </c>
      <c r="H171" s="87" t="s">
        <v>531</v>
      </c>
      <c r="I171" s="87" t="s">
        <v>128</v>
      </c>
      <c r="J171" s="101"/>
      <c r="K171" s="90">
        <v>4.4099999999937287</v>
      </c>
      <c r="L171" s="88" t="s">
        <v>130</v>
      </c>
      <c r="M171" s="89">
        <v>3.2500000000000001E-2</v>
      </c>
      <c r="N171" s="89">
        <v>5.5599999999874583E-2</v>
      </c>
      <c r="O171" s="90">
        <v>254597.04995400002</v>
      </c>
      <c r="P171" s="102">
        <v>93.95</v>
      </c>
      <c r="Q171" s="90"/>
      <c r="R171" s="90">
        <v>239.19393015</v>
      </c>
      <c r="S171" s="91">
        <v>9.792194229000001E-4</v>
      </c>
      <c r="T171" s="91">
        <f t="shared" si="2"/>
        <v>1.6180389628943168E-3</v>
      </c>
      <c r="U171" s="91">
        <f>R171/'סכום נכסי הקרן'!$C$42</f>
        <v>2.9446242657227452E-4</v>
      </c>
    </row>
    <row r="172" spans="2:21">
      <c r="B172" s="86" t="s">
        <v>547</v>
      </c>
      <c r="C172" s="110">
        <v>3660156</v>
      </c>
      <c r="D172" s="88" t="s">
        <v>117</v>
      </c>
      <c r="E172" s="88" t="s">
        <v>310</v>
      </c>
      <c r="F172" s="87" t="s">
        <v>548</v>
      </c>
      <c r="G172" s="88" t="s">
        <v>334</v>
      </c>
      <c r="H172" s="87" t="s">
        <v>546</v>
      </c>
      <c r="I172" s="87"/>
      <c r="J172" s="101"/>
      <c r="K172" s="90">
        <v>3.6600000000006241</v>
      </c>
      <c r="L172" s="88" t="s">
        <v>130</v>
      </c>
      <c r="M172" s="89">
        <v>1.9E-2</v>
      </c>
      <c r="N172" s="89">
        <v>3.7000000000007797E-2</v>
      </c>
      <c r="O172" s="90">
        <v>517686.08</v>
      </c>
      <c r="P172" s="102">
        <v>98.09</v>
      </c>
      <c r="Q172" s="90">
        <v>5.1431410580000003</v>
      </c>
      <c r="R172" s="90">
        <v>512.941418548</v>
      </c>
      <c r="S172" s="91">
        <v>9.5195955947930441E-4</v>
      </c>
      <c r="T172" s="91">
        <f t="shared" si="2"/>
        <v>3.469817149509074E-3</v>
      </c>
      <c r="U172" s="91">
        <f>R172/'סכום נכסי הקרן'!$C$42</f>
        <v>6.3146240667708172E-4</v>
      </c>
    </row>
    <row r="173" spans="2:21">
      <c r="B173" s="86" t="s">
        <v>549</v>
      </c>
      <c r="C173" s="110">
        <v>1140581</v>
      </c>
      <c r="D173" s="88" t="s">
        <v>117</v>
      </c>
      <c r="E173" s="88" t="s">
        <v>310</v>
      </c>
      <c r="F173" s="87" t="s">
        <v>550</v>
      </c>
      <c r="G173" s="88" t="s">
        <v>334</v>
      </c>
      <c r="H173" s="87" t="s">
        <v>546</v>
      </c>
      <c r="I173" s="87"/>
      <c r="J173" s="101"/>
      <c r="K173" s="90">
        <v>9.9984412542426723E-3</v>
      </c>
      <c r="L173" s="88" t="s">
        <v>130</v>
      </c>
      <c r="M173" s="89">
        <v>2.1000000000000001E-2</v>
      </c>
      <c r="N173" s="89">
        <v>0.24750649186142251</v>
      </c>
      <c r="O173" s="90">
        <v>1.4107000000000001E-2</v>
      </c>
      <c r="P173" s="102">
        <v>111.53</v>
      </c>
      <c r="Q173" s="90"/>
      <c r="R173" s="90">
        <v>1.5789000000000001E-5</v>
      </c>
      <c r="S173" s="91">
        <v>6.919604952214161E-11</v>
      </c>
      <c r="T173" s="91">
        <f t="shared" si="2"/>
        <v>1.0680545768497366E-10</v>
      </c>
      <c r="U173" s="91">
        <f>R173/'סכום נכסי הקרן'!$C$42</f>
        <v>1.9437229240031544E-11</v>
      </c>
    </row>
    <row r="174" spans="2:21">
      <c r="B174" s="86" t="s">
        <v>551</v>
      </c>
      <c r="C174" s="110">
        <v>1155928</v>
      </c>
      <c r="D174" s="88" t="s">
        <v>117</v>
      </c>
      <c r="E174" s="88" t="s">
        <v>310</v>
      </c>
      <c r="F174" s="87" t="s">
        <v>550</v>
      </c>
      <c r="G174" s="88" t="s">
        <v>334</v>
      </c>
      <c r="H174" s="87" t="s">
        <v>546</v>
      </c>
      <c r="I174" s="87"/>
      <c r="J174" s="101"/>
      <c r="K174" s="90">
        <v>3.9399999999978808</v>
      </c>
      <c r="L174" s="88" t="s">
        <v>130</v>
      </c>
      <c r="M174" s="89">
        <v>2.75E-2</v>
      </c>
      <c r="N174" s="89">
        <v>3.4699999999980718E-2</v>
      </c>
      <c r="O174" s="90">
        <v>542207.00419300003</v>
      </c>
      <c r="P174" s="102">
        <v>106.19</v>
      </c>
      <c r="Q174" s="90"/>
      <c r="R174" s="90">
        <v>575.76961881300008</v>
      </c>
      <c r="S174" s="91">
        <v>1.0615428261645211E-3</v>
      </c>
      <c r="T174" s="91">
        <f t="shared" si="2"/>
        <v>3.8948215630138254E-3</v>
      </c>
      <c r="U174" s="91">
        <f>R174/'סכום נכסי הקרן'!$C$42</f>
        <v>7.0880778202000506E-4</v>
      </c>
    </row>
    <row r="175" spans="2:21">
      <c r="B175" s="86" t="s">
        <v>552</v>
      </c>
      <c r="C175" s="110">
        <v>1177658</v>
      </c>
      <c r="D175" s="88" t="s">
        <v>117</v>
      </c>
      <c r="E175" s="88" t="s">
        <v>310</v>
      </c>
      <c r="F175" s="87" t="s">
        <v>550</v>
      </c>
      <c r="G175" s="88" t="s">
        <v>334</v>
      </c>
      <c r="H175" s="87" t="s">
        <v>546</v>
      </c>
      <c r="I175" s="87"/>
      <c r="J175" s="101"/>
      <c r="K175" s="90">
        <v>5.649999999998701</v>
      </c>
      <c r="L175" s="88" t="s">
        <v>130</v>
      </c>
      <c r="M175" s="89">
        <v>8.5000000000000006E-3</v>
      </c>
      <c r="N175" s="89">
        <v>3.6299999999997404E-2</v>
      </c>
      <c r="O175" s="90">
        <v>417139.141749</v>
      </c>
      <c r="P175" s="102">
        <v>92.28</v>
      </c>
      <c r="Q175" s="90"/>
      <c r="R175" s="90">
        <v>384.93598857000001</v>
      </c>
      <c r="S175" s="91">
        <v>8.0668326245590834E-4</v>
      </c>
      <c r="T175" s="91">
        <f t="shared" si="2"/>
        <v>2.6039181986596133E-3</v>
      </c>
      <c r="U175" s="91">
        <f>R175/'סכום נכסי הקרן'!$C$42</f>
        <v>4.738798563919977E-4</v>
      </c>
    </row>
    <row r="176" spans="2:21">
      <c r="B176" s="86" t="s">
        <v>553</v>
      </c>
      <c r="C176" s="110">
        <v>1193929</v>
      </c>
      <c r="D176" s="88" t="s">
        <v>117</v>
      </c>
      <c r="E176" s="88" t="s">
        <v>310</v>
      </c>
      <c r="F176" s="87" t="s">
        <v>550</v>
      </c>
      <c r="G176" s="88" t="s">
        <v>334</v>
      </c>
      <c r="H176" s="87" t="s">
        <v>546</v>
      </c>
      <c r="I176" s="87"/>
      <c r="J176" s="101"/>
      <c r="K176" s="90">
        <v>6.9600000000182236</v>
      </c>
      <c r="L176" s="88" t="s">
        <v>130</v>
      </c>
      <c r="M176" s="89">
        <v>3.1800000000000002E-2</v>
      </c>
      <c r="N176" s="89">
        <v>3.8200000000119159E-2</v>
      </c>
      <c r="O176" s="90">
        <v>177288.06917199999</v>
      </c>
      <c r="P176" s="102">
        <v>96.57</v>
      </c>
      <c r="Q176" s="90"/>
      <c r="R176" s="90">
        <v>171.207083028</v>
      </c>
      <c r="S176" s="91">
        <v>9.0517752053507605E-4</v>
      </c>
      <c r="T176" s="91">
        <f t="shared" si="2"/>
        <v>1.1581386320675675E-3</v>
      </c>
      <c r="U176" s="91">
        <f>R176/'סכום נכסי הקרן'!$C$42</f>
        <v>2.1076643994758057E-4</v>
      </c>
    </row>
    <row r="177" spans="2:21">
      <c r="B177" s="86" t="s">
        <v>554</v>
      </c>
      <c r="C177" s="110">
        <v>1169531</v>
      </c>
      <c r="D177" s="88" t="s">
        <v>117</v>
      </c>
      <c r="E177" s="88" t="s">
        <v>310</v>
      </c>
      <c r="F177" s="87" t="s">
        <v>555</v>
      </c>
      <c r="G177" s="88" t="s">
        <v>344</v>
      </c>
      <c r="H177" s="87" t="s">
        <v>546</v>
      </c>
      <c r="I177" s="87"/>
      <c r="J177" s="101"/>
      <c r="K177" s="90">
        <v>2.7599999999958431</v>
      </c>
      <c r="L177" s="88" t="s">
        <v>130</v>
      </c>
      <c r="M177" s="89">
        <v>1.6399999999999998E-2</v>
      </c>
      <c r="N177" s="89">
        <v>3.409999999994804E-2</v>
      </c>
      <c r="O177" s="90">
        <v>231265.72126399996</v>
      </c>
      <c r="P177" s="102">
        <v>104.01</v>
      </c>
      <c r="Q177" s="90"/>
      <c r="R177" s="90">
        <v>240.53947612499996</v>
      </c>
      <c r="S177" s="91">
        <v>8.8686773376439815E-4</v>
      </c>
      <c r="T177" s="91">
        <f t="shared" si="2"/>
        <v>1.6271409740220668E-3</v>
      </c>
      <c r="U177" s="91">
        <f>R177/'סכום נכסי הקרן'!$C$42</f>
        <v>2.9611887635180937E-4</v>
      </c>
    </row>
    <row r="178" spans="2:21">
      <c r="B178" s="86" t="s">
        <v>556</v>
      </c>
      <c r="C178" s="110">
        <v>1179340</v>
      </c>
      <c r="D178" s="88" t="s">
        <v>117</v>
      </c>
      <c r="E178" s="88" t="s">
        <v>310</v>
      </c>
      <c r="F178" s="87" t="s">
        <v>557</v>
      </c>
      <c r="G178" s="88" t="s">
        <v>558</v>
      </c>
      <c r="H178" s="87" t="s">
        <v>546</v>
      </c>
      <c r="I178" s="87"/>
      <c r="J178" s="101"/>
      <c r="K178" s="90">
        <v>3.1299999999982027</v>
      </c>
      <c r="L178" s="88" t="s">
        <v>130</v>
      </c>
      <c r="M178" s="89">
        <v>1.4800000000000001E-2</v>
      </c>
      <c r="N178" s="89">
        <v>4.8299999999979748E-2</v>
      </c>
      <c r="O178" s="90">
        <v>907574.880076</v>
      </c>
      <c r="P178" s="102">
        <v>96.82</v>
      </c>
      <c r="Q178" s="90"/>
      <c r="R178" s="90">
        <v>878.71399196599998</v>
      </c>
      <c r="S178" s="91">
        <v>1.2657859848620302E-3</v>
      </c>
      <c r="T178" s="91">
        <f t="shared" si="2"/>
        <v>5.9441034952257199E-3</v>
      </c>
      <c r="U178" s="91">
        <f>R178/'סכום נכסי הקרן'!$C$42</f>
        <v>1.0817509214178463E-3</v>
      </c>
    </row>
    <row r="179" spans="2:21">
      <c r="B179" s="86" t="s">
        <v>559</v>
      </c>
      <c r="C179" s="110">
        <v>1113034</v>
      </c>
      <c r="D179" s="88" t="s">
        <v>117</v>
      </c>
      <c r="E179" s="88" t="s">
        <v>310</v>
      </c>
      <c r="F179" s="87" t="s">
        <v>560</v>
      </c>
      <c r="G179" s="88" t="s">
        <v>488</v>
      </c>
      <c r="H179" s="87" t="s">
        <v>546</v>
      </c>
      <c r="I179" s="87"/>
      <c r="J179" s="101"/>
      <c r="K179" s="90">
        <v>1.759999999995435</v>
      </c>
      <c r="L179" s="88" t="s">
        <v>130</v>
      </c>
      <c r="M179" s="89">
        <v>4.9000000000000002E-2</v>
      </c>
      <c r="N179" s="89">
        <v>0</v>
      </c>
      <c r="O179" s="90">
        <v>173840.93798799999</v>
      </c>
      <c r="P179" s="102">
        <v>25.2</v>
      </c>
      <c r="Q179" s="90"/>
      <c r="R179" s="90">
        <v>43.807912694999992</v>
      </c>
      <c r="S179" s="91">
        <v>3.8278706317943016E-4</v>
      </c>
      <c r="T179" s="91">
        <f t="shared" si="2"/>
        <v>2.9634075404476795E-4</v>
      </c>
      <c r="U179" s="91">
        <f>R179/'סכום נכסי הקרן'!$C$42</f>
        <v>5.3930232540376393E-5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47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4.110475433968789</v>
      </c>
      <c r="L181" s="81"/>
      <c r="M181" s="82"/>
      <c r="N181" s="82">
        <v>6.5000606384566978E-2</v>
      </c>
      <c r="O181" s="83"/>
      <c r="P181" s="100"/>
      <c r="Q181" s="83">
        <v>9.4195345499999998</v>
      </c>
      <c r="R181" s="83">
        <f>SUM(R182:R268)</f>
        <v>17993.468136967007</v>
      </c>
      <c r="S181" s="84"/>
      <c r="T181" s="84">
        <f t="shared" ref="T181:T202" si="3">IFERROR(R181/$R$11,0)</f>
        <v>0.12171768951223962</v>
      </c>
      <c r="U181" s="84">
        <f>R181/'סכום נכסי הקרן'!$C$42</f>
        <v>2.215106498204009E-2</v>
      </c>
    </row>
    <row r="182" spans="2:21">
      <c r="B182" s="86" t="s">
        <v>561</v>
      </c>
      <c r="C182" s="110">
        <v>7480163</v>
      </c>
      <c r="D182" s="88" t="s">
        <v>117</v>
      </c>
      <c r="E182" s="88" t="s">
        <v>310</v>
      </c>
      <c r="F182" s="87" t="s">
        <v>320</v>
      </c>
      <c r="G182" s="88" t="s">
        <v>317</v>
      </c>
      <c r="H182" s="87" t="s">
        <v>318</v>
      </c>
      <c r="I182" s="87" t="s">
        <v>128</v>
      </c>
      <c r="J182" s="101"/>
      <c r="K182" s="90">
        <v>3.8300031964432639</v>
      </c>
      <c r="L182" s="88" t="s">
        <v>130</v>
      </c>
      <c r="M182" s="89">
        <v>2.6800000000000001E-2</v>
      </c>
      <c r="N182" s="89">
        <v>4.5700918751852317E-2</v>
      </c>
      <c r="O182" s="90">
        <v>2.5172E-2</v>
      </c>
      <c r="P182" s="102">
        <v>93.96</v>
      </c>
      <c r="Q182" s="90"/>
      <c r="R182" s="90">
        <v>2.3619000000000005E-5</v>
      </c>
      <c r="S182" s="91">
        <v>9.6461009645585161E-12</v>
      </c>
      <c r="T182" s="91">
        <f t="shared" si="3"/>
        <v>1.5977187314341587E-10</v>
      </c>
      <c r="U182" s="91">
        <f>R182/'סכום נכסי הקרן'!$C$42</f>
        <v>2.9076440396497884E-11</v>
      </c>
    </row>
    <row r="183" spans="2:21">
      <c r="B183" s="86" t="s">
        <v>562</v>
      </c>
      <c r="C183" s="110">
        <v>1143585</v>
      </c>
      <c r="D183" s="88" t="s">
        <v>117</v>
      </c>
      <c r="E183" s="88" t="s">
        <v>310</v>
      </c>
      <c r="F183" s="87" t="s">
        <v>563</v>
      </c>
      <c r="G183" s="88" t="s">
        <v>334</v>
      </c>
      <c r="H183" s="87" t="s">
        <v>318</v>
      </c>
      <c r="I183" s="87" t="s">
        <v>128</v>
      </c>
      <c r="J183" s="101"/>
      <c r="K183" s="90">
        <v>2.63</v>
      </c>
      <c r="L183" s="88" t="s">
        <v>130</v>
      </c>
      <c r="M183" s="89">
        <v>1.44E-2</v>
      </c>
      <c r="N183" s="89">
        <v>4.5692212608158221E-2</v>
      </c>
      <c r="O183" s="90">
        <v>3.4939999999999997E-3</v>
      </c>
      <c r="P183" s="102">
        <v>92.24</v>
      </c>
      <c r="Q183" s="90"/>
      <c r="R183" s="90">
        <v>3.236E-6</v>
      </c>
      <c r="S183" s="91">
        <v>6.9879999999999997E-12</v>
      </c>
      <c r="T183" s="91">
        <f t="shared" si="3"/>
        <v>2.1890079236720168E-11</v>
      </c>
      <c r="U183" s="91">
        <f>R183/'סכום נכסי הקרן'!$C$42</f>
        <v>3.9837148534259335E-12</v>
      </c>
    </row>
    <row r="184" spans="2:21">
      <c r="B184" s="86" t="s">
        <v>564</v>
      </c>
      <c r="C184" s="110">
        <v>6620488</v>
      </c>
      <c r="D184" s="88" t="s">
        <v>117</v>
      </c>
      <c r="E184" s="88" t="s">
        <v>310</v>
      </c>
      <c r="F184" s="87" t="s">
        <v>337</v>
      </c>
      <c r="G184" s="88" t="s">
        <v>317</v>
      </c>
      <c r="H184" s="87" t="s">
        <v>318</v>
      </c>
      <c r="I184" s="87" t="s">
        <v>128</v>
      </c>
      <c r="J184" s="101"/>
      <c r="K184" s="90">
        <v>4.2599999999897626</v>
      </c>
      <c r="L184" s="88" t="s">
        <v>130</v>
      </c>
      <c r="M184" s="89">
        <v>2.5000000000000001E-2</v>
      </c>
      <c r="N184" s="89">
        <v>4.5299999999902966E-2</v>
      </c>
      <c r="O184" s="90">
        <v>141432.242145</v>
      </c>
      <c r="P184" s="102">
        <v>92.55</v>
      </c>
      <c r="Q184" s="90"/>
      <c r="R184" s="90">
        <v>130.895536959</v>
      </c>
      <c r="S184" s="91">
        <v>4.7668298527567363E-5</v>
      </c>
      <c r="T184" s="91">
        <f t="shared" si="3"/>
        <v>8.8544921995226925E-4</v>
      </c>
      <c r="U184" s="91">
        <f>R184/'סכום נכסי הקרן'!$C$42</f>
        <v>1.611404495768639E-4</v>
      </c>
    </row>
    <row r="185" spans="2:21">
      <c r="B185" s="86" t="s">
        <v>565</v>
      </c>
      <c r="C185" s="110">
        <v>6000202</v>
      </c>
      <c r="D185" s="88" t="s">
        <v>117</v>
      </c>
      <c r="E185" s="88" t="s">
        <v>310</v>
      </c>
      <c r="F185" s="87" t="s">
        <v>343</v>
      </c>
      <c r="G185" s="88" t="s">
        <v>344</v>
      </c>
      <c r="H185" s="87" t="s">
        <v>345</v>
      </c>
      <c r="I185" s="87" t="s">
        <v>128</v>
      </c>
      <c r="J185" s="101"/>
      <c r="K185" s="90">
        <v>0.52</v>
      </c>
      <c r="L185" s="88" t="s">
        <v>130</v>
      </c>
      <c r="M185" s="89">
        <v>4.8000000000000001E-2</v>
      </c>
      <c r="N185" s="89">
        <v>4.8602926025139104E-2</v>
      </c>
      <c r="O185" s="90">
        <v>4.7239999999999999E-3</v>
      </c>
      <c r="P185" s="102">
        <v>102.23</v>
      </c>
      <c r="Q185" s="90"/>
      <c r="R185" s="90">
        <v>4.853E-6</v>
      </c>
      <c r="S185" s="91">
        <v>6.9694080753663881E-12</v>
      </c>
      <c r="T185" s="91">
        <f t="shared" si="3"/>
        <v>3.2828354306490409E-11</v>
      </c>
      <c r="U185" s="91">
        <f>R185/'סכום נכסי הקרן'!$C$42</f>
        <v>5.9743412186885215E-12</v>
      </c>
    </row>
    <row r="186" spans="2:21">
      <c r="B186" s="86" t="s">
        <v>566</v>
      </c>
      <c r="C186" s="110">
        <v>7460389</v>
      </c>
      <c r="D186" s="88" t="s">
        <v>117</v>
      </c>
      <c r="E186" s="88" t="s">
        <v>310</v>
      </c>
      <c r="F186" s="87" t="s">
        <v>567</v>
      </c>
      <c r="G186" s="88" t="s">
        <v>568</v>
      </c>
      <c r="H186" s="87" t="s">
        <v>345</v>
      </c>
      <c r="I186" s="87" t="s">
        <v>128</v>
      </c>
      <c r="J186" s="101"/>
      <c r="K186" s="90">
        <v>2.4700000000000002</v>
      </c>
      <c r="L186" s="88" t="s">
        <v>130</v>
      </c>
      <c r="M186" s="89">
        <v>2.6099999999999998E-2</v>
      </c>
      <c r="N186" s="89">
        <v>4.76968119713728E-2</v>
      </c>
      <c r="O186" s="90">
        <v>6.3420000000000013E-3</v>
      </c>
      <c r="P186" s="102">
        <v>95.61</v>
      </c>
      <c r="Q186" s="90"/>
      <c r="R186" s="90">
        <v>6.1479999999999994E-6</v>
      </c>
      <c r="S186" s="91">
        <v>1.2371129194226341E-11</v>
      </c>
      <c r="T186" s="91">
        <f t="shared" si="3"/>
        <v>4.1588444730332376E-11</v>
      </c>
      <c r="U186" s="91">
        <f>R186/'סכום נכסי הקרן'!$C$42</f>
        <v>7.5685657969291214E-12</v>
      </c>
    </row>
    <row r="187" spans="2:21">
      <c r="B187" s="86" t="s">
        <v>569</v>
      </c>
      <c r="C187" s="110">
        <v>1133131</v>
      </c>
      <c r="D187" s="88" t="s">
        <v>117</v>
      </c>
      <c r="E187" s="88" t="s">
        <v>310</v>
      </c>
      <c r="F187" s="87" t="s">
        <v>570</v>
      </c>
      <c r="G187" s="88" t="s">
        <v>571</v>
      </c>
      <c r="H187" s="87" t="s">
        <v>354</v>
      </c>
      <c r="I187" s="87" t="s">
        <v>314</v>
      </c>
      <c r="J187" s="101"/>
      <c r="K187" s="90">
        <v>0.66000033941522995</v>
      </c>
      <c r="L187" s="88" t="s">
        <v>130</v>
      </c>
      <c r="M187" s="89">
        <v>5.2000000000000005E-2</v>
      </c>
      <c r="N187" s="89">
        <v>4.6000259358519931E-2</v>
      </c>
      <c r="O187" s="90">
        <v>4.5297999999999998E-2</v>
      </c>
      <c r="P187" s="102">
        <v>102.13</v>
      </c>
      <c r="Q187" s="90"/>
      <c r="R187" s="90">
        <v>4.6267999999999998E-5</v>
      </c>
      <c r="S187" s="91">
        <v>2.9328505169121517E-10</v>
      </c>
      <c r="T187" s="91">
        <f t="shared" si="3"/>
        <v>3.1298213415468747E-10</v>
      </c>
      <c r="U187" s="91">
        <f>R187/'סכום נכסי הקרן'!$C$42</f>
        <v>5.6958751186128277E-11</v>
      </c>
    </row>
    <row r="188" spans="2:21">
      <c r="B188" s="86" t="s">
        <v>572</v>
      </c>
      <c r="C188" s="110">
        <v>2810372</v>
      </c>
      <c r="D188" s="88" t="s">
        <v>117</v>
      </c>
      <c r="E188" s="88" t="s">
        <v>310</v>
      </c>
      <c r="F188" s="87" t="s">
        <v>573</v>
      </c>
      <c r="G188" s="88" t="s">
        <v>427</v>
      </c>
      <c r="H188" s="87" t="s">
        <v>368</v>
      </c>
      <c r="I188" s="87" t="s">
        <v>314</v>
      </c>
      <c r="J188" s="101"/>
      <c r="K188" s="90">
        <v>8.5699999999884078</v>
      </c>
      <c r="L188" s="88" t="s">
        <v>130</v>
      </c>
      <c r="M188" s="89">
        <v>2.4E-2</v>
      </c>
      <c r="N188" s="89">
        <v>5.1599999999934115E-2</v>
      </c>
      <c r="O188" s="90">
        <v>197966.159571</v>
      </c>
      <c r="P188" s="102">
        <v>79.739999999999995</v>
      </c>
      <c r="Q188" s="90"/>
      <c r="R188" s="90">
        <v>157.85821561899999</v>
      </c>
      <c r="S188" s="91">
        <v>2.6358845632857577E-4</v>
      </c>
      <c r="T188" s="91">
        <f t="shared" si="3"/>
        <v>1.067839569860064E-3</v>
      </c>
      <c r="U188" s="91">
        <f>R188/'סכום נכסי הקרן'!$C$42</f>
        <v>1.9433316387414216E-4</v>
      </c>
    </row>
    <row r="189" spans="2:21">
      <c r="B189" s="86" t="s">
        <v>574</v>
      </c>
      <c r="C189" s="110">
        <v>1138114</v>
      </c>
      <c r="D189" s="88" t="s">
        <v>117</v>
      </c>
      <c r="E189" s="88" t="s">
        <v>310</v>
      </c>
      <c r="F189" s="87" t="s">
        <v>362</v>
      </c>
      <c r="G189" s="88" t="s">
        <v>334</v>
      </c>
      <c r="H189" s="87" t="s">
        <v>363</v>
      </c>
      <c r="I189" s="87" t="s">
        <v>128</v>
      </c>
      <c r="J189" s="101"/>
      <c r="K189" s="90">
        <v>1.7099984220373756</v>
      </c>
      <c r="L189" s="88" t="s">
        <v>130</v>
      </c>
      <c r="M189" s="89">
        <v>3.39E-2</v>
      </c>
      <c r="N189" s="89">
        <v>5.4800325335502241E-2</v>
      </c>
      <c r="O189" s="90">
        <v>1.2683E-2</v>
      </c>
      <c r="P189" s="102">
        <v>97.37</v>
      </c>
      <c r="Q189" s="90"/>
      <c r="R189" s="90">
        <v>1.2295E-5</v>
      </c>
      <c r="S189" s="91">
        <v>1.9478512772317148E-11</v>
      </c>
      <c r="T189" s="91">
        <f t="shared" si="3"/>
        <v>8.3170124912074924E-11</v>
      </c>
      <c r="U189" s="91">
        <f>R189/'סכום נכסי הקרן'!$C$42</f>
        <v>1.5135900532407868E-11</v>
      </c>
    </row>
    <row r="190" spans="2:21">
      <c r="B190" s="86" t="s">
        <v>575</v>
      </c>
      <c r="C190" s="110">
        <v>1162866</v>
      </c>
      <c r="D190" s="88" t="s">
        <v>117</v>
      </c>
      <c r="E190" s="88" t="s">
        <v>310</v>
      </c>
      <c r="F190" s="87" t="s">
        <v>362</v>
      </c>
      <c r="G190" s="88" t="s">
        <v>334</v>
      </c>
      <c r="H190" s="87" t="s">
        <v>363</v>
      </c>
      <c r="I190" s="87" t="s">
        <v>128</v>
      </c>
      <c r="J190" s="101"/>
      <c r="K190" s="90">
        <v>6.6000000000325523</v>
      </c>
      <c r="L190" s="88" t="s">
        <v>130</v>
      </c>
      <c r="M190" s="89">
        <v>2.4399999999999998E-2</v>
      </c>
      <c r="N190" s="89">
        <v>5.5100000000286281E-2</v>
      </c>
      <c r="O190" s="90">
        <v>126459.34613499999</v>
      </c>
      <c r="P190" s="102">
        <v>82.59</v>
      </c>
      <c r="Q190" s="90"/>
      <c r="R190" s="90">
        <v>104.442772551</v>
      </c>
      <c r="S190" s="91">
        <v>1.1511604162532382E-4</v>
      </c>
      <c r="T190" s="91">
        <f t="shared" si="3"/>
        <v>7.0650820977878007E-4</v>
      </c>
      <c r="U190" s="91">
        <f>R190/'סכום נכסי הקרן'!$C$42</f>
        <v>1.2857547105822161E-4</v>
      </c>
    </row>
    <row r="191" spans="2:21">
      <c r="B191" s="86" t="s">
        <v>576</v>
      </c>
      <c r="C191" s="110">
        <v>1132521</v>
      </c>
      <c r="D191" s="88" t="s">
        <v>117</v>
      </c>
      <c r="E191" s="88" t="s">
        <v>310</v>
      </c>
      <c r="F191" s="87" t="s">
        <v>371</v>
      </c>
      <c r="G191" s="88" t="s">
        <v>334</v>
      </c>
      <c r="H191" s="87" t="s">
        <v>363</v>
      </c>
      <c r="I191" s="87" t="s">
        <v>128</v>
      </c>
      <c r="J191" s="101"/>
      <c r="K191" s="90">
        <v>0.25999999999758194</v>
      </c>
      <c r="L191" s="88" t="s">
        <v>130</v>
      </c>
      <c r="M191" s="89">
        <v>3.5000000000000003E-2</v>
      </c>
      <c r="N191" s="89">
        <v>3.1499999999939549E-2</v>
      </c>
      <c r="O191" s="90">
        <v>122908.724714</v>
      </c>
      <c r="P191" s="102">
        <v>100.94</v>
      </c>
      <c r="Q191" s="90"/>
      <c r="R191" s="90">
        <v>124.064061305</v>
      </c>
      <c r="S191" s="91">
        <v>1.0780805100914857E-3</v>
      </c>
      <c r="T191" s="91">
        <f t="shared" si="3"/>
        <v>8.3923737095048154E-4</v>
      </c>
      <c r="U191" s="91">
        <f>R191/'סכום נכסי הקרן'!$C$42</f>
        <v>1.5273048325002291E-4</v>
      </c>
    </row>
    <row r="192" spans="2:21">
      <c r="B192" s="86" t="s">
        <v>577</v>
      </c>
      <c r="C192" s="110">
        <v>7590151</v>
      </c>
      <c r="D192" s="88" t="s">
        <v>117</v>
      </c>
      <c r="E192" s="88" t="s">
        <v>310</v>
      </c>
      <c r="F192" s="87" t="s">
        <v>376</v>
      </c>
      <c r="G192" s="88" t="s">
        <v>334</v>
      </c>
      <c r="H192" s="87" t="s">
        <v>368</v>
      </c>
      <c r="I192" s="87" t="s">
        <v>314</v>
      </c>
      <c r="J192" s="101"/>
      <c r="K192" s="90">
        <v>5.9499999999969635</v>
      </c>
      <c r="L192" s="88" t="s">
        <v>130</v>
      </c>
      <c r="M192" s="89">
        <v>2.5499999999999998E-2</v>
      </c>
      <c r="N192" s="89">
        <v>5.4499999999974784E-2</v>
      </c>
      <c r="O192" s="90">
        <v>1143922.5245310001</v>
      </c>
      <c r="P192" s="102">
        <v>84.96</v>
      </c>
      <c r="Q192" s="90"/>
      <c r="R192" s="90">
        <v>971.87661488100002</v>
      </c>
      <c r="S192" s="91">
        <v>8.0936899667886767E-4</v>
      </c>
      <c r="T192" s="91">
        <f t="shared" si="3"/>
        <v>6.5743065846911187E-3</v>
      </c>
      <c r="U192" s="91">
        <f>R192/'סכום נכסי הקרן'!$C$42</f>
        <v>1.1964398351046834E-3</v>
      </c>
    </row>
    <row r="193" spans="2:21">
      <c r="B193" s="86" t="s">
        <v>578</v>
      </c>
      <c r="C193" s="110">
        <v>4160156</v>
      </c>
      <c r="D193" s="88" t="s">
        <v>117</v>
      </c>
      <c r="E193" s="88" t="s">
        <v>310</v>
      </c>
      <c r="F193" s="87" t="s">
        <v>579</v>
      </c>
      <c r="G193" s="88" t="s">
        <v>334</v>
      </c>
      <c r="H193" s="87" t="s">
        <v>368</v>
      </c>
      <c r="I193" s="87" t="s">
        <v>314</v>
      </c>
      <c r="J193" s="101"/>
      <c r="K193" s="90">
        <v>1.1000000000000001</v>
      </c>
      <c r="L193" s="88" t="s">
        <v>130</v>
      </c>
      <c r="M193" s="89">
        <v>2.5499999999999998E-2</v>
      </c>
      <c r="N193" s="89">
        <v>5.2299999999996495E-2</v>
      </c>
      <c r="O193" s="90">
        <v>291198.42</v>
      </c>
      <c r="P193" s="102">
        <v>97.85</v>
      </c>
      <c r="Q193" s="90"/>
      <c r="R193" s="90">
        <v>284.93765396999999</v>
      </c>
      <c r="S193" s="91">
        <v>9.6427788043154314E-4</v>
      </c>
      <c r="T193" s="91">
        <f t="shared" si="3"/>
        <v>1.9274746053548988E-3</v>
      </c>
      <c r="U193" s="91">
        <f>R193/'סכום נכסי הקרן'!$C$42</f>
        <v>3.5077576156385289E-4</v>
      </c>
    </row>
    <row r="194" spans="2:21">
      <c r="B194" s="86" t="s">
        <v>580</v>
      </c>
      <c r="C194" s="110">
        <v>2320232</v>
      </c>
      <c r="D194" s="88" t="s">
        <v>117</v>
      </c>
      <c r="E194" s="88" t="s">
        <v>310</v>
      </c>
      <c r="F194" s="87" t="s">
        <v>581</v>
      </c>
      <c r="G194" s="88" t="s">
        <v>124</v>
      </c>
      <c r="H194" s="87" t="s">
        <v>368</v>
      </c>
      <c r="I194" s="87" t="s">
        <v>314</v>
      </c>
      <c r="J194" s="101"/>
      <c r="K194" s="90">
        <v>4.0599999999871503</v>
      </c>
      <c r="L194" s="88" t="s">
        <v>130</v>
      </c>
      <c r="M194" s="89">
        <v>2.2400000000000003E-2</v>
      </c>
      <c r="N194" s="89">
        <v>4.9899999999847788E-2</v>
      </c>
      <c r="O194" s="90">
        <v>190703.92328399996</v>
      </c>
      <c r="P194" s="102">
        <v>90.6</v>
      </c>
      <c r="Q194" s="90"/>
      <c r="R194" s="90">
        <v>172.77774563700001</v>
      </c>
      <c r="S194" s="91">
        <v>5.7769335057431285E-4</v>
      </c>
      <c r="T194" s="91">
        <f t="shared" si="3"/>
        <v>1.1687634556043921E-3</v>
      </c>
      <c r="U194" s="91">
        <f>R194/'סכום נכסי הקרן'!$C$42</f>
        <v>2.1270002213707193E-4</v>
      </c>
    </row>
    <row r="195" spans="2:21">
      <c r="B195" s="86" t="s">
        <v>582</v>
      </c>
      <c r="C195" s="110">
        <v>1135920</v>
      </c>
      <c r="D195" s="88" t="s">
        <v>117</v>
      </c>
      <c r="E195" s="88" t="s">
        <v>310</v>
      </c>
      <c r="F195" s="87" t="s">
        <v>583</v>
      </c>
      <c r="G195" s="88" t="s">
        <v>450</v>
      </c>
      <c r="H195" s="87" t="s">
        <v>363</v>
      </c>
      <c r="I195" s="87" t="s">
        <v>128</v>
      </c>
      <c r="J195" s="101"/>
      <c r="K195" s="90">
        <v>1.2200000000001285</v>
      </c>
      <c r="L195" s="88" t="s">
        <v>130</v>
      </c>
      <c r="M195" s="89">
        <v>4.0999999999999995E-2</v>
      </c>
      <c r="N195" s="89">
        <v>4.9200000000046311E-2</v>
      </c>
      <c r="O195" s="90">
        <v>155305.82399999999</v>
      </c>
      <c r="P195" s="102">
        <v>100.08</v>
      </c>
      <c r="Q195" s="90"/>
      <c r="R195" s="90">
        <v>155.430068659</v>
      </c>
      <c r="S195" s="91">
        <v>5.1768607999999995E-4</v>
      </c>
      <c r="T195" s="91">
        <f t="shared" si="3"/>
        <v>1.0514142517658732E-3</v>
      </c>
      <c r="U195" s="91">
        <f>R195/'סכום נכסי הקרן'!$C$42</f>
        <v>1.9134396575583158E-4</v>
      </c>
    </row>
    <row r="196" spans="2:21">
      <c r="B196" s="86" t="s">
        <v>584</v>
      </c>
      <c r="C196" s="110">
        <v>7770209</v>
      </c>
      <c r="D196" s="88" t="s">
        <v>117</v>
      </c>
      <c r="E196" s="88" t="s">
        <v>310</v>
      </c>
      <c r="F196" s="87" t="s">
        <v>419</v>
      </c>
      <c r="G196" s="88" t="s">
        <v>420</v>
      </c>
      <c r="H196" s="87" t="s">
        <v>368</v>
      </c>
      <c r="I196" s="87" t="s">
        <v>314</v>
      </c>
      <c r="J196" s="101"/>
      <c r="K196" s="90">
        <v>3.17</v>
      </c>
      <c r="L196" s="88" t="s">
        <v>130</v>
      </c>
      <c r="M196" s="89">
        <v>5.0900000000000001E-2</v>
      </c>
      <c r="N196" s="89">
        <v>4.9102051691979752E-2</v>
      </c>
      <c r="O196" s="90">
        <v>3.689E-3</v>
      </c>
      <c r="P196" s="102">
        <v>102.93</v>
      </c>
      <c r="Q196" s="90"/>
      <c r="R196" s="90">
        <v>3.7529999999999999E-6</v>
      </c>
      <c r="S196" s="91">
        <v>5.1044563691838849E-12</v>
      </c>
      <c r="T196" s="91">
        <f t="shared" si="3"/>
        <v>2.5387350857667114E-11</v>
      </c>
      <c r="U196" s="91">
        <f>R196/'סכום נכסי הקרן'!$C$42</f>
        <v>4.6201736232717953E-12</v>
      </c>
    </row>
    <row r="197" spans="2:21">
      <c r="B197" s="86" t="s">
        <v>585</v>
      </c>
      <c r="C197" s="110">
        <v>7770258</v>
      </c>
      <c r="D197" s="88" t="s">
        <v>117</v>
      </c>
      <c r="E197" s="88" t="s">
        <v>310</v>
      </c>
      <c r="F197" s="87" t="s">
        <v>419</v>
      </c>
      <c r="G197" s="88" t="s">
        <v>420</v>
      </c>
      <c r="H197" s="87" t="s">
        <v>368</v>
      </c>
      <c r="I197" s="87" t="s">
        <v>314</v>
      </c>
      <c r="J197" s="101"/>
      <c r="K197" s="90">
        <v>4.4100032031445489</v>
      </c>
      <c r="L197" s="88" t="s">
        <v>130</v>
      </c>
      <c r="M197" s="89">
        <v>3.5200000000000002E-2</v>
      </c>
      <c r="N197" s="89">
        <v>5.1099431574737925E-2</v>
      </c>
      <c r="O197" s="90">
        <v>3.7273000000000001E-2</v>
      </c>
      <c r="P197" s="102">
        <v>93.91</v>
      </c>
      <c r="Q197" s="90"/>
      <c r="R197" s="90">
        <v>3.5008999999999996E-5</v>
      </c>
      <c r="S197" s="91">
        <v>4.6380012234278978E-11</v>
      </c>
      <c r="T197" s="91">
        <f t="shared" si="3"/>
        <v>2.3682008158168613E-10</v>
      </c>
      <c r="U197" s="91">
        <f>R197/'סכום נכסי הקרן'!$C$42</f>
        <v>4.3098230316312888E-11</v>
      </c>
    </row>
    <row r="198" spans="2:21">
      <c r="B198" s="86" t="s">
        <v>586</v>
      </c>
      <c r="C198" s="110">
        <v>1410299</v>
      </c>
      <c r="D198" s="88" t="s">
        <v>117</v>
      </c>
      <c r="E198" s="88" t="s">
        <v>310</v>
      </c>
      <c r="F198" s="87" t="s">
        <v>422</v>
      </c>
      <c r="G198" s="88" t="s">
        <v>126</v>
      </c>
      <c r="H198" s="87" t="s">
        <v>368</v>
      </c>
      <c r="I198" s="87" t="s">
        <v>314</v>
      </c>
      <c r="J198" s="101"/>
      <c r="K198" s="90">
        <v>1.6600000001007871</v>
      </c>
      <c r="L198" s="88" t="s">
        <v>130</v>
      </c>
      <c r="M198" s="89">
        <v>2.7000000000000003E-2</v>
      </c>
      <c r="N198" s="89">
        <v>5.3700000000959099E-2</v>
      </c>
      <c r="O198" s="90">
        <v>6413.2260690000003</v>
      </c>
      <c r="P198" s="102">
        <v>95.92</v>
      </c>
      <c r="Q198" s="90"/>
      <c r="R198" s="90">
        <v>6.1515664930000007</v>
      </c>
      <c r="S198" s="91">
        <v>3.1543817717216658E-5</v>
      </c>
      <c r="T198" s="91">
        <f t="shared" si="3"/>
        <v>4.1612570445526211E-5</v>
      </c>
      <c r="U198" s="91">
        <f>R198/'סכום נכסי הקרן'!$C$42</f>
        <v>7.5729563689744693E-6</v>
      </c>
    </row>
    <row r="199" spans="2:21">
      <c r="B199" s="86" t="s">
        <v>587</v>
      </c>
      <c r="C199" s="110">
        <v>1192731</v>
      </c>
      <c r="D199" s="88" t="s">
        <v>117</v>
      </c>
      <c r="E199" s="88" t="s">
        <v>310</v>
      </c>
      <c r="F199" s="87" t="s">
        <v>422</v>
      </c>
      <c r="G199" s="88" t="s">
        <v>126</v>
      </c>
      <c r="H199" s="87" t="s">
        <v>368</v>
      </c>
      <c r="I199" s="87" t="s">
        <v>314</v>
      </c>
      <c r="J199" s="101"/>
      <c r="K199" s="90">
        <v>3.9000000000054547</v>
      </c>
      <c r="L199" s="88" t="s">
        <v>130</v>
      </c>
      <c r="M199" s="89">
        <v>4.5599999999999995E-2</v>
      </c>
      <c r="N199" s="89">
        <v>5.540000000005791E-2</v>
      </c>
      <c r="O199" s="90">
        <v>246217.27139499999</v>
      </c>
      <c r="P199" s="102">
        <v>96.8</v>
      </c>
      <c r="Q199" s="90"/>
      <c r="R199" s="90">
        <v>238.33831050299997</v>
      </c>
      <c r="S199" s="91">
        <v>8.5164520429749726E-4</v>
      </c>
      <c r="T199" s="91">
        <f t="shared" si="3"/>
        <v>1.6122510822177639E-3</v>
      </c>
      <c r="U199" s="91">
        <f>R199/'סכום נכסי הקרן'!$C$42</f>
        <v>2.93409106208666E-4</v>
      </c>
    </row>
    <row r="200" spans="2:21">
      <c r="B200" s="86" t="s">
        <v>588</v>
      </c>
      <c r="C200" s="110">
        <v>2300309</v>
      </c>
      <c r="D200" s="88" t="s">
        <v>117</v>
      </c>
      <c r="E200" s="88" t="s">
        <v>310</v>
      </c>
      <c r="F200" s="87" t="s">
        <v>430</v>
      </c>
      <c r="G200" s="88" t="s">
        <v>153</v>
      </c>
      <c r="H200" s="87" t="s">
        <v>431</v>
      </c>
      <c r="I200" s="87" t="s">
        <v>128</v>
      </c>
      <c r="J200" s="101"/>
      <c r="K200" s="90">
        <v>8.9399999999991238</v>
      </c>
      <c r="L200" s="88" t="s">
        <v>130</v>
      </c>
      <c r="M200" s="89">
        <v>2.7900000000000001E-2</v>
      </c>
      <c r="N200" s="89">
        <v>5.3900000000002189E-2</v>
      </c>
      <c r="O200" s="90">
        <v>226487.66</v>
      </c>
      <c r="P200" s="102">
        <v>80.540000000000006</v>
      </c>
      <c r="Q200" s="90"/>
      <c r="R200" s="90">
        <v>182.41316136399999</v>
      </c>
      <c r="S200" s="91">
        <v>5.26666496139894E-4</v>
      </c>
      <c r="T200" s="91">
        <f t="shared" si="3"/>
        <v>1.2339426934729857E-3</v>
      </c>
      <c r="U200" s="91">
        <f>R200/'סכום נכסי הקרן'!$C$42</f>
        <v>2.2456181099695565E-4</v>
      </c>
    </row>
    <row r="201" spans="2:21">
      <c r="B201" s="86" t="s">
        <v>589</v>
      </c>
      <c r="C201" s="110">
        <v>2300176</v>
      </c>
      <c r="D201" s="88" t="s">
        <v>117</v>
      </c>
      <c r="E201" s="88" t="s">
        <v>310</v>
      </c>
      <c r="F201" s="87" t="s">
        <v>430</v>
      </c>
      <c r="G201" s="88" t="s">
        <v>153</v>
      </c>
      <c r="H201" s="87" t="s">
        <v>431</v>
      </c>
      <c r="I201" s="87" t="s">
        <v>128</v>
      </c>
      <c r="J201" s="101"/>
      <c r="K201" s="90">
        <v>1.5999999999959</v>
      </c>
      <c r="L201" s="88" t="s">
        <v>130</v>
      </c>
      <c r="M201" s="89">
        <v>3.6499999999999998E-2</v>
      </c>
      <c r="N201" s="89">
        <v>5.1699999999961055E-2</v>
      </c>
      <c r="O201" s="90">
        <v>147970.26149100001</v>
      </c>
      <c r="P201" s="102">
        <v>98.9</v>
      </c>
      <c r="Q201" s="90"/>
      <c r="R201" s="90">
        <v>146.34258372100001</v>
      </c>
      <c r="S201" s="91">
        <v>9.2627802816693149E-5</v>
      </c>
      <c r="T201" s="91">
        <f t="shared" si="3"/>
        <v>9.89941518343339E-4</v>
      </c>
      <c r="U201" s="91">
        <f>R201/'סכום נכסי הקרן'!$C$42</f>
        <v>1.8015671336776143E-4</v>
      </c>
    </row>
    <row r="202" spans="2:21">
      <c r="B202" s="86" t="s">
        <v>590</v>
      </c>
      <c r="C202" s="110">
        <v>1185941</v>
      </c>
      <c r="D202" s="88" t="s">
        <v>117</v>
      </c>
      <c r="E202" s="88" t="s">
        <v>310</v>
      </c>
      <c r="F202" s="87" t="s">
        <v>591</v>
      </c>
      <c r="G202" s="88" t="s">
        <v>127</v>
      </c>
      <c r="H202" s="87" t="s">
        <v>431</v>
      </c>
      <c r="I202" s="87" t="s">
        <v>128</v>
      </c>
      <c r="J202" s="101"/>
      <c r="K202" s="90">
        <v>1.9600000000010662</v>
      </c>
      <c r="L202" s="88" t="s">
        <v>130</v>
      </c>
      <c r="M202" s="89">
        <v>5.5999999999999994E-2</v>
      </c>
      <c r="N202" s="89">
        <v>6.740000000004881E-2</v>
      </c>
      <c r="O202" s="90">
        <v>485330.7</v>
      </c>
      <c r="P202" s="102">
        <v>100.51</v>
      </c>
      <c r="Q202" s="90"/>
      <c r="R202" s="90">
        <v>487.8058757629999</v>
      </c>
      <c r="S202" s="91">
        <v>1.2599119960541004E-3</v>
      </c>
      <c r="T202" s="91">
        <f t="shared" si="3"/>
        <v>3.2997865490079548E-3</v>
      </c>
      <c r="U202" s="91">
        <f>R202/'סכום נכסי הקרן'!$C$42</f>
        <v>6.0051900892012006E-4</v>
      </c>
    </row>
    <row r="203" spans="2:21">
      <c r="B203" s="86" t="s">
        <v>592</v>
      </c>
      <c r="C203" s="110">
        <v>1143130</v>
      </c>
      <c r="D203" s="88" t="s">
        <v>117</v>
      </c>
      <c r="E203" s="88" t="s">
        <v>310</v>
      </c>
      <c r="F203" s="87" t="s">
        <v>452</v>
      </c>
      <c r="G203" s="88" t="s">
        <v>450</v>
      </c>
      <c r="H203" s="87" t="s">
        <v>431</v>
      </c>
      <c r="I203" s="87" t="s">
        <v>128</v>
      </c>
      <c r="J203" s="101"/>
      <c r="K203" s="90">
        <v>7.5699999999947103</v>
      </c>
      <c r="L203" s="88" t="s">
        <v>130</v>
      </c>
      <c r="M203" s="89">
        <v>3.0499999999999999E-2</v>
      </c>
      <c r="N203" s="89">
        <v>5.4899999999952979E-2</v>
      </c>
      <c r="O203" s="90">
        <v>403165.29316</v>
      </c>
      <c r="P203" s="102">
        <v>84.4</v>
      </c>
      <c r="Q203" s="90"/>
      <c r="R203" s="90">
        <v>340.27150743999999</v>
      </c>
      <c r="S203" s="91">
        <v>5.9057689939479702E-4</v>
      </c>
      <c r="T203" s="91">
        <f t="shared" ref="T203:T266" si="4">IFERROR(R203/$R$11,0)</f>
        <v>2.3017831458157652E-3</v>
      </c>
      <c r="U203" s="91">
        <f>R203/'סכום נכסי הקרן'!$C$42</f>
        <v>4.1889513547168142E-4</v>
      </c>
    </row>
    <row r="204" spans="2:21">
      <c r="B204" s="86" t="s">
        <v>593</v>
      </c>
      <c r="C204" s="110">
        <v>1157601</v>
      </c>
      <c r="D204" s="88" t="s">
        <v>117</v>
      </c>
      <c r="E204" s="88" t="s">
        <v>310</v>
      </c>
      <c r="F204" s="87" t="s">
        <v>452</v>
      </c>
      <c r="G204" s="88" t="s">
        <v>450</v>
      </c>
      <c r="H204" s="87" t="s">
        <v>431</v>
      </c>
      <c r="I204" s="87" t="s">
        <v>128</v>
      </c>
      <c r="J204" s="101"/>
      <c r="K204" s="90">
        <v>3.0999999999959686</v>
      </c>
      <c r="L204" s="88" t="s">
        <v>130</v>
      </c>
      <c r="M204" s="89">
        <v>2.9100000000000001E-2</v>
      </c>
      <c r="N204" s="89">
        <v>4.9999999999955212E-2</v>
      </c>
      <c r="O204" s="90">
        <v>235722.37078299999</v>
      </c>
      <c r="P204" s="102">
        <v>94.7</v>
      </c>
      <c r="Q204" s="90"/>
      <c r="R204" s="90">
        <v>223.229085099</v>
      </c>
      <c r="S204" s="91">
        <v>3.9287061797166665E-4</v>
      </c>
      <c r="T204" s="91">
        <f t="shared" si="4"/>
        <v>1.5100439928175708E-3</v>
      </c>
      <c r="U204" s="91">
        <f>R204/'סכום נכסי הקרן'!$C$42</f>
        <v>2.7480872126871698E-4</v>
      </c>
    </row>
    <row r="205" spans="2:21">
      <c r="B205" s="86" t="s">
        <v>594</v>
      </c>
      <c r="C205" s="110">
        <v>1138163</v>
      </c>
      <c r="D205" s="88" t="s">
        <v>117</v>
      </c>
      <c r="E205" s="88" t="s">
        <v>310</v>
      </c>
      <c r="F205" s="87" t="s">
        <v>452</v>
      </c>
      <c r="G205" s="88" t="s">
        <v>450</v>
      </c>
      <c r="H205" s="87" t="s">
        <v>431</v>
      </c>
      <c r="I205" s="87" t="s">
        <v>128</v>
      </c>
      <c r="J205" s="101"/>
      <c r="K205" s="90">
        <v>5.1399929856852378</v>
      </c>
      <c r="L205" s="88" t="s">
        <v>130</v>
      </c>
      <c r="M205" s="89">
        <v>3.95E-2</v>
      </c>
      <c r="N205" s="89">
        <v>5.0799352750809067E-2</v>
      </c>
      <c r="O205" s="90">
        <v>1.2942E-2</v>
      </c>
      <c r="P205" s="102">
        <v>95.66</v>
      </c>
      <c r="Q205" s="90"/>
      <c r="R205" s="90">
        <v>1.236E-5</v>
      </c>
      <c r="S205" s="91">
        <v>5.3922759284673558E-11</v>
      </c>
      <c r="T205" s="91">
        <f t="shared" si="4"/>
        <v>8.3609820570414479E-11</v>
      </c>
      <c r="U205" s="91">
        <f>R205/'סכום נכסי הקרן'!$C$42</f>
        <v>1.5215919526682491E-11</v>
      </c>
    </row>
    <row r="206" spans="2:21">
      <c r="B206" s="86" t="s">
        <v>595</v>
      </c>
      <c r="C206" s="110">
        <v>1143122</v>
      </c>
      <c r="D206" s="88" t="s">
        <v>117</v>
      </c>
      <c r="E206" s="88" t="s">
        <v>310</v>
      </c>
      <c r="F206" s="87" t="s">
        <v>452</v>
      </c>
      <c r="G206" s="88" t="s">
        <v>450</v>
      </c>
      <c r="H206" s="87" t="s">
        <v>431</v>
      </c>
      <c r="I206" s="87" t="s">
        <v>128</v>
      </c>
      <c r="J206" s="101"/>
      <c r="K206" s="90">
        <v>6.8199999999927661</v>
      </c>
      <c r="L206" s="88" t="s">
        <v>130</v>
      </c>
      <c r="M206" s="89">
        <v>3.0499999999999999E-2</v>
      </c>
      <c r="N206" s="89">
        <v>5.5299999999947468E-2</v>
      </c>
      <c r="O206" s="90">
        <v>542034.73942600004</v>
      </c>
      <c r="P206" s="102">
        <v>85.68</v>
      </c>
      <c r="Q206" s="90"/>
      <c r="R206" s="90">
        <v>464.415364748</v>
      </c>
      <c r="S206" s="91">
        <v>7.436629631231294E-4</v>
      </c>
      <c r="T206" s="91">
        <f t="shared" si="4"/>
        <v>3.1415603007058151E-3</v>
      </c>
      <c r="U206" s="91">
        <f>R206/'סכום נכסי הקרן'!$C$42</f>
        <v>5.7172385250489198E-4</v>
      </c>
    </row>
    <row r="207" spans="2:21">
      <c r="B207" s="86" t="s">
        <v>596</v>
      </c>
      <c r="C207" s="110">
        <v>1182666</v>
      </c>
      <c r="D207" s="88" t="s">
        <v>117</v>
      </c>
      <c r="E207" s="88" t="s">
        <v>310</v>
      </c>
      <c r="F207" s="87" t="s">
        <v>452</v>
      </c>
      <c r="G207" s="88" t="s">
        <v>450</v>
      </c>
      <c r="H207" s="87" t="s">
        <v>431</v>
      </c>
      <c r="I207" s="87" t="s">
        <v>128</v>
      </c>
      <c r="J207" s="101"/>
      <c r="K207" s="90">
        <v>8.4300000000006907</v>
      </c>
      <c r="L207" s="88" t="s">
        <v>130</v>
      </c>
      <c r="M207" s="89">
        <v>2.63E-2</v>
      </c>
      <c r="N207" s="89">
        <v>5.5E-2</v>
      </c>
      <c r="O207" s="90">
        <v>582396.84</v>
      </c>
      <c r="P207" s="102">
        <v>79.64</v>
      </c>
      <c r="Q207" s="90"/>
      <c r="R207" s="90">
        <v>463.82084337600003</v>
      </c>
      <c r="S207" s="91">
        <v>8.3956113087652734E-4</v>
      </c>
      <c r="T207" s="91">
        <f t="shared" si="4"/>
        <v>3.1375386319972233E-3</v>
      </c>
      <c r="U207" s="91">
        <f>R207/'סכום נכסי הקרן'!$C$42</f>
        <v>5.709919601623965E-4</v>
      </c>
    </row>
    <row r="208" spans="2:21">
      <c r="B208" s="86" t="s">
        <v>597</v>
      </c>
      <c r="C208" s="110">
        <v>1141647</v>
      </c>
      <c r="D208" s="88" t="s">
        <v>117</v>
      </c>
      <c r="E208" s="88" t="s">
        <v>310</v>
      </c>
      <c r="F208" s="87" t="s">
        <v>598</v>
      </c>
      <c r="G208" s="88" t="s">
        <v>125</v>
      </c>
      <c r="H208" s="87" t="s">
        <v>428</v>
      </c>
      <c r="I208" s="87" t="s">
        <v>314</v>
      </c>
      <c r="J208" s="101"/>
      <c r="K208" s="90">
        <v>0.23000000011776153</v>
      </c>
      <c r="L208" s="88" t="s">
        <v>130</v>
      </c>
      <c r="M208" s="89">
        <v>3.4000000000000002E-2</v>
      </c>
      <c r="N208" s="89">
        <v>5.95000000092527E-2</v>
      </c>
      <c r="O208" s="90">
        <v>2974.7858630000001</v>
      </c>
      <c r="P208" s="102">
        <v>99.91</v>
      </c>
      <c r="Q208" s="90"/>
      <c r="R208" s="90">
        <v>2.9721084549999999</v>
      </c>
      <c r="S208" s="91">
        <v>4.2487599697723604E-5</v>
      </c>
      <c r="T208" s="91">
        <f t="shared" si="4"/>
        <v>2.0104972058119886E-5</v>
      </c>
      <c r="U208" s="91">
        <f>R208/'סכום נכסי הקרן'!$C$42</f>
        <v>3.6588481452955201E-6</v>
      </c>
    </row>
    <row r="209" spans="2:21">
      <c r="B209" s="86" t="s">
        <v>599</v>
      </c>
      <c r="C209" s="110">
        <v>1136068</v>
      </c>
      <c r="D209" s="88" t="s">
        <v>117</v>
      </c>
      <c r="E209" s="88" t="s">
        <v>310</v>
      </c>
      <c r="F209" s="87" t="s">
        <v>458</v>
      </c>
      <c r="G209" s="88" t="s">
        <v>450</v>
      </c>
      <c r="H209" s="87" t="s">
        <v>431</v>
      </c>
      <c r="I209" s="87" t="s">
        <v>128</v>
      </c>
      <c r="J209" s="101"/>
      <c r="K209" s="90">
        <v>1.3099999999980958</v>
      </c>
      <c r="L209" s="88" t="s">
        <v>130</v>
      </c>
      <c r="M209" s="89">
        <v>3.9199999999999999E-2</v>
      </c>
      <c r="N209" s="89">
        <v>5.3400000000277469E-2</v>
      </c>
      <c r="O209" s="90">
        <v>37166.201086000001</v>
      </c>
      <c r="P209" s="102">
        <v>98.91</v>
      </c>
      <c r="Q209" s="90"/>
      <c r="R209" s="90">
        <v>36.761090697</v>
      </c>
      <c r="S209" s="91">
        <v>3.8720681568238502E-5</v>
      </c>
      <c r="T209" s="91">
        <f t="shared" si="4"/>
        <v>2.4867218423534814E-4</v>
      </c>
      <c r="U209" s="91">
        <f>R209/'סכום נכסי הקרן'!$C$42</f>
        <v>4.525516163095699E-5</v>
      </c>
    </row>
    <row r="210" spans="2:21">
      <c r="B210" s="86" t="s">
        <v>600</v>
      </c>
      <c r="C210" s="110">
        <v>1160647</v>
      </c>
      <c r="D210" s="88" t="s">
        <v>117</v>
      </c>
      <c r="E210" s="88" t="s">
        <v>310</v>
      </c>
      <c r="F210" s="87" t="s">
        <v>458</v>
      </c>
      <c r="G210" s="88" t="s">
        <v>450</v>
      </c>
      <c r="H210" s="87" t="s">
        <v>431</v>
      </c>
      <c r="I210" s="87" t="s">
        <v>128</v>
      </c>
      <c r="J210" s="101"/>
      <c r="K210" s="90">
        <v>6.3799999999987769</v>
      </c>
      <c r="L210" s="88" t="s">
        <v>130</v>
      </c>
      <c r="M210" s="89">
        <v>2.64E-2</v>
      </c>
      <c r="N210" s="89">
        <v>5.339999999999006E-2</v>
      </c>
      <c r="O210" s="90">
        <v>1234540.2504980001</v>
      </c>
      <c r="P210" s="102">
        <v>84.75</v>
      </c>
      <c r="Q210" s="90"/>
      <c r="R210" s="90">
        <v>1046.272862306</v>
      </c>
      <c r="S210" s="91">
        <v>7.5452950994054756E-4</v>
      </c>
      <c r="T210" s="91">
        <f t="shared" si="4"/>
        <v>7.0775636152992424E-3</v>
      </c>
      <c r="U210" s="91">
        <f>R210/'סכום נכסי הקרן'!$C$42</f>
        <v>1.2880261873624472E-3</v>
      </c>
    </row>
    <row r="211" spans="2:21">
      <c r="B211" s="86" t="s">
        <v>601</v>
      </c>
      <c r="C211" s="110">
        <v>1179928</v>
      </c>
      <c r="D211" s="88" t="s">
        <v>117</v>
      </c>
      <c r="E211" s="88" t="s">
        <v>310</v>
      </c>
      <c r="F211" s="87" t="s">
        <v>458</v>
      </c>
      <c r="G211" s="88" t="s">
        <v>450</v>
      </c>
      <c r="H211" s="87" t="s">
        <v>431</v>
      </c>
      <c r="I211" s="87" t="s">
        <v>128</v>
      </c>
      <c r="J211" s="101"/>
      <c r="K211" s="90">
        <v>7.9799999999997935</v>
      </c>
      <c r="L211" s="88" t="s">
        <v>130</v>
      </c>
      <c r="M211" s="89">
        <v>2.5000000000000001E-2</v>
      </c>
      <c r="N211" s="89">
        <v>5.5300000000003111E-2</v>
      </c>
      <c r="O211" s="90">
        <v>488069.919413</v>
      </c>
      <c r="P211" s="102">
        <v>79.150000000000006</v>
      </c>
      <c r="Q211" s="90"/>
      <c r="R211" s="90">
        <v>386.30734119599998</v>
      </c>
      <c r="S211" s="91">
        <v>3.6596626694673713E-4</v>
      </c>
      <c r="T211" s="91">
        <f t="shared" si="4"/>
        <v>2.6131947801319938E-3</v>
      </c>
      <c r="U211" s="91">
        <f>R211/'סכום נכסי הקרן'!$C$42</f>
        <v>4.7556807574474207E-4</v>
      </c>
    </row>
    <row r="212" spans="2:21">
      <c r="B212" s="86" t="s">
        <v>602</v>
      </c>
      <c r="C212" s="110">
        <v>1143411</v>
      </c>
      <c r="D212" s="88" t="s">
        <v>117</v>
      </c>
      <c r="E212" s="88" t="s">
        <v>310</v>
      </c>
      <c r="F212" s="87" t="s">
        <v>583</v>
      </c>
      <c r="G212" s="88" t="s">
        <v>450</v>
      </c>
      <c r="H212" s="87" t="s">
        <v>431</v>
      </c>
      <c r="I212" s="87" t="s">
        <v>128</v>
      </c>
      <c r="J212" s="101"/>
      <c r="K212" s="90">
        <v>5.5999999999989027</v>
      </c>
      <c r="L212" s="88" t="s">
        <v>130</v>
      </c>
      <c r="M212" s="89">
        <v>3.4300000000000004E-2</v>
      </c>
      <c r="N212" s="89">
        <v>5.2600000000004386E-2</v>
      </c>
      <c r="O212" s="90">
        <v>398461.76568499999</v>
      </c>
      <c r="P212" s="102">
        <v>91.5</v>
      </c>
      <c r="Q212" s="90"/>
      <c r="R212" s="90">
        <v>364.59251563399999</v>
      </c>
      <c r="S212" s="91">
        <v>1.3112470899203632E-3</v>
      </c>
      <c r="T212" s="91">
        <f t="shared" si="4"/>
        <v>2.4663037874979592E-3</v>
      </c>
      <c r="U212" s="91">
        <f>R212/'סכום נכסי הקרן'!$C$42</f>
        <v>4.4883579109366277E-4</v>
      </c>
    </row>
    <row r="213" spans="2:21">
      <c r="B213" s="86" t="s">
        <v>603</v>
      </c>
      <c r="C213" s="110">
        <v>1184191</v>
      </c>
      <c r="D213" s="88" t="s">
        <v>117</v>
      </c>
      <c r="E213" s="88" t="s">
        <v>310</v>
      </c>
      <c r="F213" s="87" t="s">
        <v>583</v>
      </c>
      <c r="G213" s="88" t="s">
        <v>450</v>
      </c>
      <c r="H213" s="87" t="s">
        <v>431</v>
      </c>
      <c r="I213" s="87" t="s">
        <v>128</v>
      </c>
      <c r="J213" s="101"/>
      <c r="K213" s="90">
        <v>6.8399999999955483</v>
      </c>
      <c r="L213" s="88" t="s">
        <v>130</v>
      </c>
      <c r="M213" s="89">
        <v>2.98E-2</v>
      </c>
      <c r="N213" s="89">
        <v>5.5099999999970312E-2</v>
      </c>
      <c r="O213" s="90">
        <v>316040.880764</v>
      </c>
      <c r="P213" s="102">
        <v>85.31</v>
      </c>
      <c r="Q213" s="90"/>
      <c r="R213" s="90">
        <v>269.61447538000004</v>
      </c>
      <c r="S213" s="91">
        <v>8.0511319116051557E-4</v>
      </c>
      <c r="T213" s="91">
        <f t="shared" si="4"/>
        <v>1.8238202192320579E-3</v>
      </c>
      <c r="U213" s="91">
        <f>R213/'סכום נכסי הקרן'!$C$42</f>
        <v>3.3191198710443351E-4</v>
      </c>
    </row>
    <row r="214" spans="2:21">
      <c r="B214" s="86" t="s">
        <v>604</v>
      </c>
      <c r="C214" s="110">
        <v>1139815</v>
      </c>
      <c r="D214" s="88" t="s">
        <v>117</v>
      </c>
      <c r="E214" s="88" t="s">
        <v>310</v>
      </c>
      <c r="F214" s="87" t="s">
        <v>470</v>
      </c>
      <c r="G214" s="88" t="s">
        <v>450</v>
      </c>
      <c r="H214" s="87" t="s">
        <v>431</v>
      </c>
      <c r="I214" s="87" t="s">
        <v>128</v>
      </c>
      <c r="J214" s="101"/>
      <c r="K214" s="90">
        <v>2.2500000000006235</v>
      </c>
      <c r="L214" s="88" t="s">
        <v>130</v>
      </c>
      <c r="M214" s="89">
        <v>3.61E-2</v>
      </c>
      <c r="N214" s="89">
        <v>4.950000000001871E-2</v>
      </c>
      <c r="O214" s="90">
        <v>820143.16275200015</v>
      </c>
      <c r="P214" s="102">
        <v>97.78</v>
      </c>
      <c r="Q214" s="90"/>
      <c r="R214" s="90">
        <v>801.93595720999997</v>
      </c>
      <c r="S214" s="91">
        <v>1.0685904400677525E-3</v>
      </c>
      <c r="T214" s="91">
        <f t="shared" si="4"/>
        <v>5.4247347484863819E-3</v>
      </c>
      <c r="U214" s="91">
        <f>R214/'סכום נכסי הקרן'!$C$42</f>
        <v>9.8723244259388775E-4</v>
      </c>
    </row>
    <row r="215" spans="2:21">
      <c r="B215" s="86" t="s">
        <v>605</v>
      </c>
      <c r="C215" s="110">
        <v>1155522</v>
      </c>
      <c r="D215" s="88" t="s">
        <v>117</v>
      </c>
      <c r="E215" s="88" t="s">
        <v>310</v>
      </c>
      <c r="F215" s="87" t="s">
        <v>470</v>
      </c>
      <c r="G215" s="88" t="s">
        <v>450</v>
      </c>
      <c r="H215" s="87" t="s">
        <v>431</v>
      </c>
      <c r="I215" s="87" t="s">
        <v>128</v>
      </c>
      <c r="J215" s="101"/>
      <c r="K215" s="90">
        <v>3.2500000000009588</v>
      </c>
      <c r="L215" s="88" t="s">
        <v>130</v>
      </c>
      <c r="M215" s="89">
        <v>3.3000000000000002E-2</v>
      </c>
      <c r="N215" s="89">
        <v>4.8700000000041037E-2</v>
      </c>
      <c r="O215" s="90">
        <v>272858.40701199998</v>
      </c>
      <c r="P215" s="102">
        <v>95.55</v>
      </c>
      <c r="Q215" s="90"/>
      <c r="R215" s="90">
        <v>260.71620793900001</v>
      </c>
      <c r="S215" s="91">
        <v>8.8491270172047541E-4</v>
      </c>
      <c r="T215" s="91">
        <f t="shared" si="4"/>
        <v>1.7636274567620278E-3</v>
      </c>
      <c r="U215" s="91">
        <f>R215/'סכום נכסי הקרן'!$C$42</f>
        <v>3.2095767308265723E-4</v>
      </c>
    </row>
    <row r="216" spans="2:21">
      <c r="B216" s="86" t="s">
        <v>606</v>
      </c>
      <c r="C216" s="110">
        <v>1159359</v>
      </c>
      <c r="D216" s="88" t="s">
        <v>117</v>
      </c>
      <c r="E216" s="88" t="s">
        <v>310</v>
      </c>
      <c r="F216" s="87" t="s">
        <v>470</v>
      </c>
      <c r="G216" s="88" t="s">
        <v>450</v>
      </c>
      <c r="H216" s="87" t="s">
        <v>431</v>
      </c>
      <c r="I216" s="87" t="s">
        <v>128</v>
      </c>
      <c r="J216" s="101"/>
      <c r="K216" s="90">
        <v>5.5599999999970731</v>
      </c>
      <c r="L216" s="88" t="s">
        <v>130</v>
      </c>
      <c r="M216" s="89">
        <v>2.6200000000000001E-2</v>
      </c>
      <c r="N216" s="89">
        <v>5.3299999999965951E-2</v>
      </c>
      <c r="O216" s="90">
        <v>765339.64599200001</v>
      </c>
      <c r="P216" s="102">
        <v>87.48</v>
      </c>
      <c r="Q216" s="90"/>
      <c r="R216" s="90">
        <v>669.519096816</v>
      </c>
      <c r="S216" s="91">
        <v>5.9174479978289123E-4</v>
      </c>
      <c r="T216" s="91">
        <f t="shared" si="4"/>
        <v>4.5289944622371944E-3</v>
      </c>
      <c r="U216" s="91">
        <f>R216/'סכום נכסי הקרן'!$C$42</f>
        <v>8.242191503826375E-4</v>
      </c>
    </row>
    <row r="217" spans="2:21">
      <c r="B217" s="86" t="s">
        <v>607</v>
      </c>
      <c r="C217" s="110">
        <v>1141829</v>
      </c>
      <c r="D217" s="88" t="s">
        <v>117</v>
      </c>
      <c r="E217" s="88" t="s">
        <v>310</v>
      </c>
      <c r="F217" s="87" t="s">
        <v>608</v>
      </c>
      <c r="G217" s="88" t="s">
        <v>125</v>
      </c>
      <c r="H217" s="87" t="s">
        <v>428</v>
      </c>
      <c r="I217" s="87" t="s">
        <v>314</v>
      </c>
      <c r="J217" s="101"/>
      <c r="K217" s="90">
        <v>2.5499999999996961</v>
      </c>
      <c r="L217" s="88" t="s">
        <v>130</v>
      </c>
      <c r="M217" s="89">
        <v>2.3E-2</v>
      </c>
      <c r="N217" s="89">
        <v>5.720000000002308E-2</v>
      </c>
      <c r="O217" s="90">
        <v>357593.79191500001</v>
      </c>
      <c r="P217" s="102">
        <v>92.03</v>
      </c>
      <c r="Q217" s="90"/>
      <c r="R217" s="90">
        <v>329.09355874200003</v>
      </c>
      <c r="S217" s="91">
        <v>4.3802815092761549E-4</v>
      </c>
      <c r="T217" s="91">
        <f t="shared" si="4"/>
        <v>2.2261693687134127E-3</v>
      </c>
      <c r="U217" s="91">
        <f>R217/'סכום נכסי הקרן'!$C$42</f>
        <v>4.0513439373526133E-4</v>
      </c>
    </row>
    <row r="218" spans="2:21">
      <c r="B218" s="86" t="s">
        <v>609</v>
      </c>
      <c r="C218" s="110">
        <v>1173566</v>
      </c>
      <c r="D218" s="88" t="s">
        <v>117</v>
      </c>
      <c r="E218" s="88" t="s">
        <v>310</v>
      </c>
      <c r="F218" s="87" t="s">
        <v>608</v>
      </c>
      <c r="G218" s="88" t="s">
        <v>125</v>
      </c>
      <c r="H218" s="87" t="s">
        <v>428</v>
      </c>
      <c r="I218" s="87" t="s">
        <v>314</v>
      </c>
      <c r="J218" s="101"/>
      <c r="K218" s="90">
        <v>2.6900000000017585</v>
      </c>
      <c r="L218" s="88" t="s">
        <v>130</v>
      </c>
      <c r="M218" s="89">
        <v>2.1499999999999998E-2</v>
      </c>
      <c r="N218" s="89">
        <v>6.0200000000112316E-2</v>
      </c>
      <c r="O218" s="90">
        <v>184654.84892799999</v>
      </c>
      <c r="P218" s="102">
        <v>90.37</v>
      </c>
      <c r="Q218" s="90">
        <v>9.4195342259999997</v>
      </c>
      <c r="R218" s="90">
        <v>176.29212120100001</v>
      </c>
      <c r="S218" s="91">
        <v>3.2904428449301418E-4</v>
      </c>
      <c r="T218" s="91">
        <f t="shared" si="4"/>
        <v>1.1925366198700142E-3</v>
      </c>
      <c r="U218" s="91">
        <f>R218/'סכום נכסי הקרן'!$C$42</f>
        <v>2.1702643441606575E-4</v>
      </c>
    </row>
    <row r="219" spans="2:21">
      <c r="B219" s="86" t="s">
        <v>610</v>
      </c>
      <c r="C219" s="110">
        <v>1136464</v>
      </c>
      <c r="D219" s="88" t="s">
        <v>117</v>
      </c>
      <c r="E219" s="88" t="s">
        <v>310</v>
      </c>
      <c r="F219" s="87" t="s">
        <v>608</v>
      </c>
      <c r="G219" s="88" t="s">
        <v>125</v>
      </c>
      <c r="H219" s="87" t="s">
        <v>428</v>
      </c>
      <c r="I219" s="87" t="s">
        <v>314</v>
      </c>
      <c r="J219" s="101"/>
      <c r="K219" s="90">
        <v>1.8400000000030996</v>
      </c>
      <c r="L219" s="88" t="s">
        <v>130</v>
      </c>
      <c r="M219" s="89">
        <v>2.75E-2</v>
      </c>
      <c r="N219" s="89">
        <v>5.9700000000151104E-2</v>
      </c>
      <c r="O219" s="90">
        <v>190858.61293199996</v>
      </c>
      <c r="P219" s="102">
        <v>94.66</v>
      </c>
      <c r="Q219" s="90"/>
      <c r="R219" s="90">
        <v>180.66675669099999</v>
      </c>
      <c r="S219" s="91">
        <v>6.0630788402776423E-4</v>
      </c>
      <c r="T219" s="91">
        <f t="shared" si="4"/>
        <v>1.2221290542049547E-3</v>
      </c>
      <c r="U219" s="91">
        <f>R219/'סכום נכסי הקרן'!$C$42</f>
        <v>2.2241187952726387E-4</v>
      </c>
    </row>
    <row r="220" spans="2:21">
      <c r="B220" s="86" t="s">
        <v>611</v>
      </c>
      <c r="C220" s="110">
        <v>1139591</v>
      </c>
      <c r="D220" s="88" t="s">
        <v>117</v>
      </c>
      <c r="E220" s="88" t="s">
        <v>310</v>
      </c>
      <c r="F220" s="87" t="s">
        <v>608</v>
      </c>
      <c r="G220" s="88" t="s">
        <v>125</v>
      </c>
      <c r="H220" s="87" t="s">
        <v>428</v>
      </c>
      <c r="I220" s="87" t="s">
        <v>314</v>
      </c>
      <c r="J220" s="101"/>
      <c r="K220" s="90">
        <v>0.66000000000768877</v>
      </c>
      <c r="L220" s="88" t="s">
        <v>130</v>
      </c>
      <c r="M220" s="89">
        <v>2.4E-2</v>
      </c>
      <c r="N220" s="89">
        <v>5.9299999999726072E-2</v>
      </c>
      <c r="O220" s="90">
        <v>42485.877109000001</v>
      </c>
      <c r="P220" s="102">
        <v>97.96</v>
      </c>
      <c r="Q220" s="90"/>
      <c r="R220" s="90">
        <v>41.619165198000005</v>
      </c>
      <c r="S220" s="91">
        <v>3.6501523821458559E-4</v>
      </c>
      <c r="T220" s="91">
        <f t="shared" si="4"/>
        <v>2.8153486525042226E-4</v>
      </c>
      <c r="U220" s="91">
        <f>R220/'סכום נכסי הקרן'!$C$42</f>
        <v>5.1235749872206525E-5</v>
      </c>
    </row>
    <row r="221" spans="2:21">
      <c r="B221" s="86" t="s">
        <v>612</v>
      </c>
      <c r="C221" s="110">
        <v>1158740</v>
      </c>
      <c r="D221" s="88" t="s">
        <v>117</v>
      </c>
      <c r="E221" s="88" t="s">
        <v>310</v>
      </c>
      <c r="F221" s="87" t="s">
        <v>474</v>
      </c>
      <c r="G221" s="88" t="s">
        <v>126</v>
      </c>
      <c r="H221" s="87" t="s">
        <v>475</v>
      </c>
      <c r="I221" s="87" t="s">
        <v>314</v>
      </c>
      <c r="J221" s="101"/>
      <c r="K221" s="90">
        <v>1.7999999999999996</v>
      </c>
      <c r="L221" s="88" t="s">
        <v>130</v>
      </c>
      <c r="M221" s="89">
        <v>3.2500000000000001E-2</v>
      </c>
      <c r="N221" s="89">
        <v>6.3400000004786239E-2</v>
      </c>
      <c r="O221" s="90">
        <v>3718.82384</v>
      </c>
      <c r="P221" s="102">
        <v>95.51</v>
      </c>
      <c r="Q221" s="90"/>
      <c r="R221" s="90">
        <v>3.5518485950000005</v>
      </c>
      <c r="S221" s="91">
        <v>8.9737873029040114E-6</v>
      </c>
      <c r="T221" s="91">
        <f t="shared" si="4"/>
        <v>2.4026652404630163E-5</v>
      </c>
      <c r="U221" s="91">
        <f>R221/'סכום נכסי הקרן'!$C$42</f>
        <v>4.3725438828867543E-6</v>
      </c>
    </row>
    <row r="222" spans="2:21">
      <c r="B222" s="86" t="s">
        <v>613</v>
      </c>
      <c r="C222" s="110">
        <v>1191832</v>
      </c>
      <c r="D222" s="88" t="s">
        <v>117</v>
      </c>
      <c r="E222" s="88" t="s">
        <v>310</v>
      </c>
      <c r="F222" s="87" t="s">
        <v>474</v>
      </c>
      <c r="G222" s="88" t="s">
        <v>126</v>
      </c>
      <c r="H222" s="87" t="s">
        <v>475</v>
      </c>
      <c r="I222" s="87" t="s">
        <v>314</v>
      </c>
      <c r="J222" s="101"/>
      <c r="K222" s="90">
        <v>2.5800000000013688</v>
      </c>
      <c r="L222" s="88" t="s">
        <v>130</v>
      </c>
      <c r="M222" s="89">
        <v>5.7000000000000002E-2</v>
      </c>
      <c r="N222" s="89">
        <v>6.6500000000031256E-2</v>
      </c>
      <c r="O222" s="90">
        <v>342345.80470400001</v>
      </c>
      <c r="P222" s="102">
        <v>98.15</v>
      </c>
      <c r="Q222" s="90"/>
      <c r="R222" s="90">
        <v>336.01239586299999</v>
      </c>
      <c r="S222" s="91">
        <v>1.5964047447586361E-3</v>
      </c>
      <c r="T222" s="91">
        <f t="shared" si="4"/>
        <v>2.2729721786036014E-3</v>
      </c>
      <c r="U222" s="91">
        <f>R222/'סכום נכסי הקרן'!$C$42</f>
        <v>4.1365190739637452E-4</v>
      </c>
    </row>
    <row r="223" spans="2:21">
      <c r="B223" s="86" t="s">
        <v>614</v>
      </c>
      <c r="C223" s="110">
        <v>1161678</v>
      </c>
      <c r="D223" s="88" t="s">
        <v>117</v>
      </c>
      <c r="E223" s="88" t="s">
        <v>310</v>
      </c>
      <c r="F223" s="87" t="s">
        <v>478</v>
      </c>
      <c r="G223" s="88" t="s">
        <v>126</v>
      </c>
      <c r="H223" s="87" t="s">
        <v>475</v>
      </c>
      <c r="I223" s="87" t="s">
        <v>314</v>
      </c>
      <c r="J223" s="101"/>
      <c r="K223" s="90">
        <v>2.1299999999971369</v>
      </c>
      <c r="L223" s="88" t="s">
        <v>130</v>
      </c>
      <c r="M223" s="89">
        <v>2.7999999999999997E-2</v>
      </c>
      <c r="N223" s="89">
        <v>6.1999999999977545E-2</v>
      </c>
      <c r="O223" s="90">
        <v>189649.35875399999</v>
      </c>
      <c r="P223" s="102">
        <v>93.93</v>
      </c>
      <c r="Q223" s="90"/>
      <c r="R223" s="90">
        <v>178.13763842699998</v>
      </c>
      <c r="S223" s="91">
        <v>5.4545771137486055E-4</v>
      </c>
      <c r="T223" s="91">
        <f t="shared" si="4"/>
        <v>1.2050207108186765E-3</v>
      </c>
      <c r="U223" s="91">
        <f>R223/'סכום נכסי הקרן'!$C$42</f>
        <v>2.192983795290044E-4</v>
      </c>
    </row>
    <row r="224" spans="2:21">
      <c r="B224" s="86" t="s">
        <v>615</v>
      </c>
      <c r="C224" s="110">
        <v>1192459</v>
      </c>
      <c r="D224" s="88" t="s">
        <v>117</v>
      </c>
      <c r="E224" s="88" t="s">
        <v>310</v>
      </c>
      <c r="F224" s="87" t="s">
        <v>478</v>
      </c>
      <c r="G224" s="88" t="s">
        <v>126</v>
      </c>
      <c r="H224" s="87" t="s">
        <v>475</v>
      </c>
      <c r="I224" s="87" t="s">
        <v>314</v>
      </c>
      <c r="J224" s="101"/>
      <c r="K224" s="90">
        <v>3.7399999999946871</v>
      </c>
      <c r="L224" s="88" t="s">
        <v>130</v>
      </c>
      <c r="M224" s="89">
        <v>5.6500000000000002E-2</v>
      </c>
      <c r="N224" s="89">
        <v>6.2999999999903397E-2</v>
      </c>
      <c r="O224" s="90">
        <v>334230.18886300002</v>
      </c>
      <c r="P224" s="102">
        <v>99.11</v>
      </c>
      <c r="Q224" s="90"/>
      <c r="R224" s="90">
        <v>331.255527374</v>
      </c>
      <c r="S224" s="91">
        <v>1.0959516698899557E-3</v>
      </c>
      <c r="T224" s="91">
        <f t="shared" si="4"/>
        <v>2.2407941105742849E-3</v>
      </c>
      <c r="U224" s="91">
        <f>R224/'סכום נכסי הקרן'!$C$42</f>
        <v>4.0779590997504477E-4</v>
      </c>
    </row>
    <row r="225" spans="2:21">
      <c r="B225" s="86" t="s">
        <v>616</v>
      </c>
      <c r="C225" s="110">
        <v>7390149</v>
      </c>
      <c r="D225" s="88" t="s">
        <v>117</v>
      </c>
      <c r="E225" s="88" t="s">
        <v>310</v>
      </c>
      <c r="F225" s="87" t="s">
        <v>617</v>
      </c>
      <c r="G225" s="88" t="s">
        <v>488</v>
      </c>
      <c r="H225" s="87" t="s">
        <v>483</v>
      </c>
      <c r="I225" s="87" t="s">
        <v>128</v>
      </c>
      <c r="J225" s="101"/>
      <c r="K225" s="90">
        <v>1.6600000001376429</v>
      </c>
      <c r="L225" s="88" t="s">
        <v>130</v>
      </c>
      <c r="M225" s="89">
        <v>0.04</v>
      </c>
      <c r="N225" s="89">
        <v>5.1700000003360114E-2</v>
      </c>
      <c r="O225" s="90">
        <v>7471.0038769999992</v>
      </c>
      <c r="P225" s="102">
        <v>99.19</v>
      </c>
      <c r="Q225" s="90"/>
      <c r="R225" s="90">
        <v>7.4104887029999995</v>
      </c>
      <c r="S225" s="91">
        <v>2.8351320658932163E-5</v>
      </c>
      <c r="T225" s="91">
        <f t="shared" si="4"/>
        <v>5.0128610905899149E-5</v>
      </c>
      <c r="U225" s="91">
        <f>R225/'סכום נכסי הקרן'!$C$42</f>
        <v>9.122766970731205E-6</v>
      </c>
    </row>
    <row r="226" spans="2:21">
      <c r="B226" s="86" t="s">
        <v>618</v>
      </c>
      <c r="C226" s="110">
        <v>7390222</v>
      </c>
      <c r="D226" s="88" t="s">
        <v>117</v>
      </c>
      <c r="E226" s="88" t="s">
        <v>310</v>
      </c>
      <c r="F226" s="87" t="s">
        <v>617</v>
      </c>
      <c r="G226" s="88" t="s">
        <v>488</v>
      </c>
      <c r="H226" s="87" t="s">
        <v>475</v>
      </c>
      <c r="I226" s="87" t="s">
        <v>314</v>
      </c>
      <c r="J226" s="101"/>
      <c r="K226" s="90">
        <v>3.8099999999910068</v>
      </c>
      <c r="L226" s="88" t="s">
        <v>130</v>
      </c>
      <c r="M226" s="89">
        <v>0.04</v>
      </c>
      <c r="N226" s="89">
        <v>5.1099999999781591E-2</v>
      </c>
      <c r="O226" s="90">
        <v>48156.977080999997</v>
      </c>
      <c r="P226" s="102">
        <v>96.98</v>
      </c>
      <c r="Q226" s="90"/>
      <c r="R226" s="90">
        <v>46.702635882000003</v>
      </c>
      <c r="S226" s="91">
        <v>6.2197186554254196E-5</v>
      </c>
      <c r="T226" s="91">
        <f t="shared" si="4"/>
        <v>3.1592224969736419E-4</v>
      </c>
      <c r="U226" s="91">
        <f>R226/'סכום נכסי הקרן'!$C$42</f>
        <v>5.7493814665409886E-5</v>
      </c>
    </row>
    <row r="227" spans="2:21">
      <c r="B227" s="86" t="s">
        <v>619</v>
      </c>
      <c r="C227" s="110">
        <v>2590388</v>
      </c>
      <c r="D227" s="88" t="s">
        <v>117</v>
      </c>
      <c r="E227" s="88" t="s">
        <v>310</v>
      </c>
      <c r="F227" s="87" t="s">
        <v>620</v>
      </c>
      <c r="G227" s="88" t="s">
        <v>344</v>
      </c>
      <c r="H227" s="87" t="s">
        <v>475</v>
      </c>
      <c r="I227" s="87" t="s">
        <v>314</v>
      </c>
      <c r="J227" s="101"/>
      <c r="K227" s="90">
        <v>0.73000000001019849</v>
      </c>
      <c r="L227" s="88" t="s">
        <v>130</v>
      </c>
      <c r="M227" s="89">
        <v>5.9000000000000004E-2</v>
      </c>
      <c r="N227" s="89">
        <v>6.1499999999872525E-2</v>
      </c>
      <c r="O227" s="90">
        <v>15479.742133</v>
      </c>
      <c r="P227" s="102">
        <v>101.35</v>
      </c>
      <c r="Q227" s="90"/>
      <c r="R227" s="90">
        <v>15.688718607999999</v>
      </c>
      <c r="S227" s="91">
        <v>2.9414994279362886E-5</v>
      </c>
      <c r="T227" s="91">
        <f t="shared" si="4"/>
        <v>1.0612709933613292E-4</v>
      </c>
      <c r="U227" s="91">
        <f>R227/'סכום נכסי הקרן'!$C$42</f>
        <v>1.9313776684150011E-5</v>
      </c>
    </row>
    <row r="228" spans="2:21">
      <c r="B228" s="86" t="s">
        <v>621</v>
      </c>
      <c r="C228" s="110">
        <v>2590511</v>
      </c>
      <c r="D228" s="88" t="s">
        <v>117</v>
      </c>
      <c r="E228" s="88" t="s">
        <v>310</v>
      </c>
      <c r="F228" s="87" t="s">
        <v>620</v>
      </c>
      <c r="G228" s="88" t="s">
        <v>344</v>
      </c>
      <c r="H228" s="87" t="s">
        <v>475</v>
      </c>
      <c r="I228" s="87" t="s">
        <v>314</v>
      </c>
      <c r="J228" s="101"/>
      <c r="K228" s="90">
        <v>3.4099984094293005</v>
      </c>
      <c r="L228" s="88" t="s">
        <v>130</v>
      </c>
      <c r="M228" s="89">
        <v>2.7000000000000003E-2</v>
      </c>
      <c r="N228" s="89">
        <v>6.6899918203646533E-2</v>
      </c>
      <c r="O228" s="90">
        <v>0.129745</v>
      </c>
      <c r="P228" s="102">
        <v>87.63</v>
      </c>
      <c r="Q228" s="90"/>
      <c r="R228" s="90">
        <v>1.1369699999999999E-4</v>
      </c>
      <c r="S228" s="91">
        <v>1.7352360875662896E-10</v>
      </c>
      <c r="T228" s="91">
        <f t="shared" si="4"/>
        <v>7.6910888101896556E-10</v>
      </c>
      <c r="U228" s="91">
        <f>R228/'סכום נכסי הקרן'!$C$42</f>
        <v>1.3996799372372323E-10</v>
      </c>
    </row>
    <row r="229" spans="2:21">
      <c r="B229" s="86" t="s">
        <v>622</v>
      </c>
      <c r="C229" s="110">
        <v>1137975</v>
      </c>
      <c r="D229" s="88" t="s">
        <v>117</v>
      </c>
      <c r="E229" s="88" t="s">
        <v>310</v>
      </c>
      <c r="F229" s="87" t="s">
        <v>623</v>
      </c>
      <c r="G229" s="88" t="s">
        <v>507</v>
      </c>
      <c r="H229" s="87" t="s">
        <v>475</v>
      </c>
      <c r="I229" s="87" t="s">
        <v>314</v>
      </c>
      <c r="J229" s="101"/>
      <c r="K229" s="90">
        <v>1.88</v>
      </c>
      <c r="L229" s="88" t="s">
        <v>130</v>
      </c>
      <c r="M229" s="89">
        <v>4.3499999999999997E-2</v>
      </c>
      <c r="N229" s="89">
        <v>0.23010677156504633</v>
      </c>
      <c r="O229" s="90">
        <v>4.7889999999999999E-3</v>
      </c>
      <c r="P229" s="102">
        <v>72.69</v>
      </c>
      <c r="Q229" s="90"/>
      <c r="R229" s="90">
        <v>3.5590000000000001E-6</v>
      </c>
      <c r="S229" s="91">
        <v>4.5975104882952051E-12</v>
      </c>
      <c r="T229" s="91">
        <f t="shared" si="4"/>
        <v>2.407502843123828E-11</v>
      </c>
      <c r="U229" s="91">
        <f>R229/'סכום נכסי הקרן'!$C$42</f>
        <v>4.3813477018982999E-12</v>
      </c>
    </row>
    <row r="230" spans="2:21">
      <c r="B230" s="86" t="s">
        <v>624</v>
      </c>
      <c r="C230" s="110">
        <v>1141191</v>
      </c>
      <c r="D230" s="88" t="s">
        <v>117</v>
      </c>
      <c r="E230" s="88" t="s">
        <v>310</v>
      </c>
      <c r="F230" s="87" t="s">
        <v>625</v>
      </c>
      <c r="G230" s="88" t="s">
        <v>516</v>
      </c>
      <c r="H230" s="87" t="s">
        <v>483</v>
      </c>
      <c r="I230" s="87" t="s">
        <v>128</v>
      </c>
      <c r="J230" s="101"/>
      <c r="K230" s="90">
        <v>1.0099999999875586</v>
      </c>
      <c r="L230" s="88" t="s">
        <v>130</v>
      </c>
      <c r="M230" s="89">
        <v>3.0499999999999999E-2</v>
      </c>
      <c r="N230" s="89">
        <v>6.2800000000145142E-2</v>
      </c>
      <c r="O230" s="90">
        <v>19752.770275999999</v>
      </c>
      <c r="P230" s="102">
        <v>97.66</v>
      </c>
      <c r="Q230" s="90"/>
      <c r="R230" s="90">
        <v>19.290555423999997</v>
      </c>
      <c r="S230" s="91">
        <v>1.7656502067979173E-4</v>
      </c>
      <c r="T230" s="91">
        <f t="shared" si="4"/>
        <v>1.3049189949063719E-4</v>
      </c>
      <c r="U230" s="91">
        <f>R230/'סכום נכסי הקרן'!$C$42</f>
        <v>2.3747859138882881E-5</v>
      </c>
    </row>
    <row r="231" spans="2:21">
      <c r="B231" s="86" t="s">
        <v>626</v>
      </c>
      <c r="C231" s="110">
        <v>1168368</v>
      </c>
      <c r="D231" s="88" t="s">
        <v>117</v>
      </c>
      <c r="E231" s="88" t="s">
        <v>310</v>
      </c>
      <c r="F231" s="87" t="s">
        <v>625</v>
      </c>
      <c r="G231" s="88" t="s">
        <v>516</v>
      </c>
      <c r="H231" s="87" t="s">
        <v>483</v>
      </c>
      <c r="I231" s="87" t="s">
        <v>128</v>
      </c>
      <c r="J231" s="101"/>
      <c r="K231" s="90">
        <v>3.1299999999904418</v>
      </c>
      <c r="L231" s="88" t="s">
        <v>130</v>
      </c>
      <c r="M231" s="89">
        <v>2.58E-2</v>
      </c>
      <c r="N231" s="89">
        <v>6.0999999999852464E-2</v>
      </c>
      <c r="O231" s="90">
        <v>172256.621992</v>
      </c>
      <c r="P231" s="102">
        <v>90.5</v>
      </c>
      <c r="Q231" s="90"/>
      <c r="R231" s="90">
        <v>155.89224287300001</v>
      </c>
      <c r="S231" s="91">
        <v>5.6937750009750934E-4</v>
      </c>
      <c r="T231" s="91">
        <f t="shared" si="4"/>
        <v>1.0545406516934471E-3</v>
      </c>
      <c r="U231" s="91">
        <f>R231/'סכום נכסי הקרן'!$C$42</f>
        <v>1.9191293061404614E-4</v>
      </c>
    </row>
    <row r="232" spans="2:21">
      <c r="B232" s="86" t="s">
        <v>627</v>
      </c>
      <c r="C232" s="110">
        <v>2380046</v>
      </c>
      <c r="D232" s="88" t="s">
        <v>117</v>
      </c>
      <c r="E232" s="88" t="s">
        <v>310</v>
      </c>
      <c r="F232" s="87" t="s">
        <v>628</v>
      </c>
      <c r="G232" s="88" t="s">
        <v>126</v>
      </c>
      <c r="H232" s="87" t="s">
        <v>475</v>
      </c>
      <c r="I232" s="87" t="s">
        <v>314</v>
      </c>
      <c r="J232" s="101"/>
      <c r="K232" s="90">
        <v>0.97999999999795018</v>
      </c>
      <c r="L232" s="88" t="s">
        <v>130</v>
      </c>
      <c r="M232" s="89">
        <v>2.9500000000000002E-2</v>
      </c>
      <c r="N232" s="89">
        <v>5.3699999999752911E-2</v>
      </c>
      <c r="O232" s="90">
        <v>89177.639448000002</v>
      </c>
      <c r="P232" s="102">
        <v>98.48</v>
      </c>
      <c r="Q232" s="90"/>
      <c r="R232" s="90">
        <v>87.822139340999996</v>
      </c>
      <c r="S232" s="91">
        <v>1.2468965282688141E-3</v>
      </c>
      <c r="T232" s="91">
        <f t="shared" si="4"/>
        <v>5.9407712883583722E-4</v>
      </c>
      <c r="U232" s="91">
        <f>R232/'סכום נכסי הקרן'!$C$42</f>
        <v>1.0811445023250425E-4</v>
      </c>
    </row>
    <row r="233" spans="2:21">
      <c r="B233" s="86" t="s">
        <v>629</v>
      </c>
      <c r="C233" s="110">
        <v>1147495</v>
      </c>
      <c r="D233" s="88" t="s">
        <v>117</v>
      </c>
      <c r="E233" s="88" t="s">
        <v>310</v>
      </c>
      <c r="F233" s="87" t="s">
        <v>630</v>
      </c>
      <c r="G233" s="88" t="s">
        <v>507</v>
      </c>
      <c r="H233" s="87" t="s">
        <v>475</v>
      </c>
      <c r="I233" s="87" t="s">
        <v>314</v>
      </c>
      <c r="J233" s="101"/>
      <c r="K233" s="90">
        <v>1.57</v>
      </c>
      <c r="L233" s="88" t="s">
        <v>130</v>
      </c>
      <c r="M233" s="89">
        <v>3.9E-2</v>
      </c>
      <c r="N233" s="89">
        <v>6.8502897617514491E-2</v>
      </c>
      <c r="O233" s="90">
        <v>3.1710000000000006E-3</v>
      </c>
      <c r="P233" s="102">
        <v>96.96</v>
      </c>
      <c r="Q233" s="90"/>
      <c r="R233" s="90">
        <v>3.106E-6</v>
      </c>
      <c r="S233" s="91">
        <v>7.8479531469029923E-12</v>
      </c>
      <c r="T233" s="91">
        <f t="shared" si="4"/>
        <v>2.1010687920041051E-11</v>
      </c>
      <c r="U233" s="91">
        <f>R233/'סכום נכסי הקרן'!$C$42</f>
        <v>3.8236768648766841E-12</v>
      </c>
    </row>
    <row r="234" spans="2:21">
      <c r="B234" s="86" t="s">
        <v>631</v>
      </c>
      <c r="C234" s="110">
        <v>1132505</v>
      </c>
      <c r="D234" s="88" t="s">
        <v>117</v>
      </c>
      <c r="E234" s="88" t="s">
        <v>310</v>
      </c>
      <c r="F234" s="87" t="s">
        <v>503</v>
      </c>
      <c r="G234" s="88" t="s">
        <v>344</v>
      </c>
      <c r="H234" s="87" t="s">
        <v>475</v>
      </c>
      <c r="I234" s="87" t="s">
        <v>314</v>
      </c>
      <c r="J234" s="101"/>
      <c r="K234" s="90">
        <v>1.1299990876996453</v>
      </c>
      <c r="L234" s="88" t="s">
        <v>130</v>
      </c>
      <c r="M234" s="89">
        <v>5.9000000000000004E-2</v>
      </c>
      <c r="N234" s="89">
        <v>5.2798775236819445E-2</v>
      </c>
      <c r="O234" s="90">
        <v>2.0577999999999999E-2</v>
      </c>
      <c r="P234" s="102">
        <v>101.28</v>
      </c>
      <c r="Q234" s="90"/>
      <c r="R234" s="90">
        <v>2.0901999999999997E-5</v>
      </c>
      <c r="S234" s="91">
        <v>2.9625770600082634E-11</v>
      </c>
      <c r="T234" s="91">
        <f t="shared" si="4"/>
        <v>1.4139259462482228E-10</v>
      </c>
      <c r="U234" s="91">
        <f>R234/'סכום נכסי הקרן'!$C$42</f>
        <v>2.573164643581856E-11</v>
      </c>
    </row>
    <row r="235" spans="2:21">
      <c r="B235" s="86" t="s">
        <v>632</v>
      </c>
      <c r="C235" s="110">
        <v>1162817</v>
      </c>
      <c r="D235" s="88" t="s">
        <v>117</v>
      </c>
      <c r="E235" s="88" t="s">
        <v>310</v>
      </c>
      <c r="F235" s="87" t="s">
        <v>503</v>
      </c>
      <c r="G235" s="88" t="s">
        <v>344</v>
      </c>
      <c r="H235" s="87" t="s">
        <v>475</v>
      </c>
      <c r="I235" s="87" t="s">
        <v>314</v>
      </c>
      <c r="J235" s="101"/>
      <c r="K235" s="90">
        <v>5.110000000003124</v>
      </c>
      <c r="L235" s="88" t="s">
        <v>130</v>
      </c>
      <c r="M235" s="89">
        <v>2.4300000000000002E-2</v>
      </c>
      <c r="N235" s="89">
        <v>5.3900000000035392E-2</v>
      </c>
      <c r="O235" s="90">
        <v>776043.4981020001</v>
      </c>
      <c r="P235" s="102">
        <v>87.04</v>
      </c>
      <c r="Q235" s="90"/>
      <c r="R235" s="90">
        <v>675.46826079899995</v>
      </c>
      <c r="S235" s="91">
        <v>5.2986177125183081E-4</v>
      </c>
      <c r="T235" s="91">
        <f t="shared" si="4"/>
        <v>4.5692378710691199E-3</v>
      </c>
      <c r="U235" s="91">
        <f>R235/'סכום נכסי הקרן'!$C$42</f>
        <v>8.3154293682409107E-4</v>
      </c>
    </row>
    <row r="236" spans="2:21">
      <c r="B236" s="86" t="s">
        <v>633</v>
      </c>
      <c r="C236" s="110">
        <v>1141415</v>
      </c>
      <c r="D236" s="88" t="s">
        <v>117</v>
      </c>
      <c r="E236" s="88" t="s">
        <v>310</v>
      </c>
      <c r="F236" s="87" t="s">
        <v>634</v>
      </c>
      <c r="G236" s="88" t="s">
        <v>153</v>
      </c>
      <c r="H236" s="87" t="s">
        <v>475</v>
      </c>
      <c r="I236" s="87" t="s">
        <v>314</v>
      </c>
      <c r="J236" s="101"/>
      <c r="K236" s="90">
        <v>0.71999999999845132</v>
      </c>
      <c r="L236" s="88" t="s">
        <v>130</v>
      </c>
      <c r="M236" s="89">
        <v>2.1600000000000001E-2</v>
      </c>
      <c r="N236" s="89">
        <v>4.9499999999978214E-2</v>
      </c>
      <c r="O236" s="90">
        <v>209503.96364</v>
      </c>
      <c r="P236" s="102">
        <v>98.63</v>
      </c>
      <c r="Q236" s="90"/>
      <c r="R236" s="90">
        <v>206.63375923100003</v>
      </c>
      <c r="S236" s="91">
        <v>8.1900506316942773E-4</v>
      </c>
      <c r="T236" s="91">
        <f t="shared" si="4"/>
        <v>1.397784104619267E-3</v>
      </c>
      <c r="U236" s="91">
        <f>R236/'סכום נכסי הקרן'!$C$42</f>
        <v>2.5437885533614738E-4</v>
      </c>
    </row>
    <row r="237" spans="2:21">
      <c r="B237" s="86" t="s">
        <v>635</v>
      </c>
      <c r="C237" s="110">
        <v>1156397</v>
      </c>
      <c r="D237" s="88" t="s">
        <v>117</v>
      </c>
      <c r="E237" s="88" t="s">
        <v>310</v>
      </c>
      <c r="F237" s="87" t="s">
        <v>634</v>
      </c>
      <c r="G237" s="88" t="s">
        <v>153</v>
      </c>
      <c r="H237" s="87" t="s">
        <v>475</v>
      </c>
      <c r="I237" s="87" t="s">
        <v>314</v>
      </c>
      <c r="J237" s="101"/>
      <c r="K237" s="90">
        <v>2.76000000000136</v>
      </c>
      <c r="L237" s="88" t="s">
        <v>130</v>
      </c>
      <c r="M237" s="89">
        <v>0.04</v>
      </c>
      <c r="N237" s="89">
        <v>5.1700000000044204E-2</v>
      </c>
      <c r="O237" s="90">
        <v>294433.95799999998</v>
      </c>
      <c r="P237" s="102">
        <v>99.89</v>
      </c>
      <c r="Q237" s="90"/>
      <c r="R237" s="90">
        <v>294.11007081000002</v>
      </c>
      <c r="S237" s="91">
        <v>3.8450345369384623E-4</v>
      </c>
      <c r="T237" s="91">
        <f t="shared" si="4"/>
        <v>1.98952186475534E-3</v>
      </c>
      <c r="U237" s="91">
        <f>R237/'סכום נכסי הקרן'!$C$42</f>
        <v>3.6206757034238263E-4</v>
      </c>
    </row>
    <row r="238" spans="2:21">
      <c r="B238" s="86" t="s">
        <v>636</v>
      </c>
      <c r="C238" s="110">
        <v>1136134</v>
      </c>
      <c r="D238" s="88" t="s">
        <v>117</v>
      </c>
      <c r="E238" s="88" t="s">
        <v>310</v>
      </c>
      <c r="F238" s="87" t="s">
        <v>637</v>
      </c>
      <c r="G238" s="88" t="s">
        <v>638</v>
      </c>
      <c r="H238" s="87" t="s">
        <v>475</v>
      </c>
      <c r="I238" s="87" t="s">
        <v>314</v>
      </c>
      <c r="J238" s="101"/>
      <c r="K238" s="90">
        <v>1.4600003756554756</v>
      </c>
      <c r="L238" s="88" t="s">
        <v>130</v>
      </c>
      <c r="M238" s="89">
        <v>3.3500000000000002E-2</v>
      </c>
      <c r="N238" s="89">
        <v>5.0299825444090764E-2</v>
      </c>
      <c r="O238" s="90">
        <v>1.9606999999999999E-2</v>
      </c>
      <c r="P238" s="102">
        <v>97.67</v>
      </c>
      <c r="Q238" s="90">
        <v>3.2399999999999994E-7</v>
      </c>
      <c r="R238" s="90">
        <v>1.9477999999999999E-5</v>
      </c>
      <c r="S238" s="91">
        <v>9.5109618358528377E-11</v>
      </c>
      <c r="T238" s="91">
        <f t="shared" si="4"/>
        <v>1.3175987743289103E-10</v>
      </c>
      <c r="U238" s="91">
        <f>R238/'סכום נכסי הקרן'!$C$42</f>
        <v>2.3978614930479091E-11</v>
      </c>
    </row>
    <row r="239" spans="2:21">
      <c r="B239" s="86" t="s">
        <v>639</v>
      </c>
      <c r="C239" s="110">
        <v>1141951</v>
      </c>
      <c r="D239" s="88" t="s">
        <v>117</v>
      </c>
      <c r="E239" s="88" t="s">
        <v>310</v>
      </c>
      <c r="F239" s="87" t="s">
        <v>637</v>
      </c>
      <c r="G239" s="88" t="s">
        <v>638</v>
      </c>
      <c r="H239" s="87" t="s">
        <v>475</v>
      </c>
      <c r="I239" s="87" t="s">
        <v>314</v>
      </c>
      <c r="J239" s="101"/>
      <c r="K239" s="90">
        <v>3.4100001263968065</v>
      </c>
      <c r="L239" s="88" t="s">
        <v>130</v>
      </c>
      <c r="M239" s="89">
        <v>2.6200000000000001E-2</v>
      </c>
      <c r="N239" s="89">
        <v>5.3900225858858029E-2</v>
      </c>
      <c r="O239" s="90">
        <v>2.7566999999999998E-2</v>
      </c>
      <c r="P239" s="102">
        <v>91.75</v>
      </c>
      <c r="Q239" s="90"/>
      <c r="R239" s="90">
        <v>2.5236999999999999E-5</v>
      </c>
      <c r="S239" s="91">
        <v>4.8218584957399158E-11</v>
      </c>
      <c r="T239" s="91">
        <f t="shared" si="4"/>
        <v>1.7071691276177591E-10</v>
      </c>
      <c r="U239" s="91">
        <f>R239/'סכום נכסי הקרן'!$C$42</f>
        <v>3.1068297823210845E-11</v>
      </c>
    </row>
    <row r="240" spans="2:21">
      <c r="B240" s="86" t="s">
        <v>640</v>
      </c>
      <c r="C240" s="110">
        <v>7150410</v>
      </c>
      <c r="D240" s="88" t="s">
        <v>117</v>
      </c>
      <c r="E240" s="88" t="s">
        <v>310</v>
      </c>
      <c r="F240" s="87" t="s">
        <v>641</v>
      </c>
      <c r="G240" s="88" t="s">
        <v>516</v>
      </c>
      <c r="H240" s="87" t="s">
        <v>508</v>
      </c>
      <c r="I240" s="87" t="s">
        <v>128</v>
      </c>
      <c r="J240" s="101"/>
      <c r="K240" s="90">
        <v>2.309999999997046</v>
      </c>
      <c r="L240" s="88" t="s">
        <v>130</v>
      </c>
      <c r="M240" s="89">
        <v>2.9500000000000002E-2</v>
      </c>
      <c r="N240" s="89">
        <v>6.059999999994499E-2</v>
      </c>
      <c r="O240" s="90">
        <v>417728.14743399998</v>
      </c>
      <c r="P240" s="102">
        <v>94</v>
      </c>
      <c r="Q240" s="90"/>
      <c r="R240" s="90">
        <v>392.66445863600001</v>
      </c>
      <c r="S240" s="91">
        <v>1.0578518809197853E-3</v>
      </c>
      <c r="T240" s="91">
        <f t="shared" si="4"/>
        <v>2.6561978099461894E-3</v>
      </c>
      <c r="U240" s="91">
        <f>R240/'סכום נכסי הקרן'!$C$42</f>
        <v>4.8339407796065714E-4</v>
      </c>
    </row>
    <row r="241" spans="2:21">
      <c r="B241" s="86" t="s">
        <v>642</v>
      </c>
      <c r="C241" s="110">
        <v>7150444</v>
      </c>
      <c r="D241" s="88" t="s">
        <v>117</v>
      </c>
      <c r="E241" s="88" t="s">
        <v>310</v>
      </c>
      <c r="F241" s="87" t="s">
        <v>641</v>
      </c>
      <c r="G241" s="88" t="s">
        <v>516</v>
      </c>
      <c r="H241" s="87" t="s">
        <v>508</v>
      </c>
      <c r="I241" s="87" t="s">
        <v>128</v>
      </c>
      <c r="J241" s="101"/>
      <c r="K241" s="90">
        <v>3.6299999999758548</v>
      </c>
      <c r="L241" s="88" t="s">
        <v>130</v>
      </c>
      <c r="M241" s="89">
        <v>2.5499999999999998E-2</v>
      </c>
      <c r="N241" s="89">
        <v>6.1699999999466418E-2</v>
      </c>
      <c r="O241" s="90">
        <v>37833.838238999997</v>
      </c>
      <c r="P241" s="102">
        <v>88.67</v>
      </c>
      <c r="Q241" s="90"/>
      <c r="R241" s="90">
        <v>33.547264387000006</v>
      </c>
      <c r="S241" s="91">
        <v>6.4974219442202329E-5</v>
      </c>
      <c r="T241" s="91">
        <f t="shared" si="4"/>
        <v>2.2693210000204904E-4</v>
      </c>
      <c r="U241" s="91">
        <f>R241/'סכום נכסי הקרן'!$C$42</f>
        <v>4.1298743952502714E-5</v>
      </c>
    </row>
    <row r="242" spans="2:21">
      <c r="B242" s="86" t="s">
        <v>643</v>
      </c>
      <c r="C242" s="110">
        <v>1155878</v>
      </c>
      <c r="D242" s="88" t="s">
        <v>117</v>
      </c>
      <c r="E242" s="88" t="s">
        <v>310</v>
      </c>
      <c r="F242" s="87" t="s">
        <v>644</v>
      </c>
      <c r="G242" s="88" t="s">
        <v>450</v>
      </c>
      <c r="H242" s="87" t="s">
        <v>508</v>
      </c>
      <c r="I242" s="87" t="s">
        <v>128</v>
      </c>
      <c r="J242" s="101"/>
      <c r="K242" s="90">
        <v>2.5099999999934774</v>
      </c>
      <c r="L242" s="88" t="s">
        <v>130</v>
      </c>
      <c r="M242" s="89">
        <v>3.27E-2</v>
      </c>
      <c r="N242" s="89">
        <v>5.5899999999839682E-2</v>
      </c>
      <c r="O242" s="90">
        <v>171311.92694899999</v>
      </c>
      <c r="P242" s="102">
        <v>95.76</v>
      </c>
      <c r="Q242" s="90"/>
      <c r="R242" s="90">
        <v>164.04830125700002</v>
      </c>
      <c r="S242" s="91">
        <v>5.4282549660163561E-4</v>
      </c>
      <c r="T242" s="91">
        <f t="shared" si="4"/>
        <v>1.1097127049335819E-3</v>
      </c>
      <c r="U242" s="91">
        <f>R242/'סכום נכסי הקרן'!$C$42</f>
        <v>2.0195353967762772E-4</v>
      </c>
    </row>
    <row r="243" spans="2:21">
      <c r="B243" s="86" t="s">
        <v>645</v>
      </c>
      <c r="C243" s="110">
        <v>7200249</v>
      </c>
      <c r="D243" s="88" t="s">
        <v>117</v>
      </c>
      <c r="E243" s="88" t="s">
        <v>310</v>
      </c>
      <c r="F243" s="87" t="s">
        <v>646</v>
      </c>
      <c r="G243" s="88" t="s">
        <v>558</v>
      </c>
      <c r="H243" s="87" t="s">
        <v>508</v>
      </c>
      <c r="I243" s="87" t="s">
        <v>128</v>
      </c>
      <c r="J243" s="101"/>
      <c r="K243" s="90">
        <v>5.3100000000037619</v>
      </c>
      <c r="L243" s="88" t="s">
        <v>130</v>
      </c>
      <c r="M243" s="89">
        <v>7.4999999999999997E-3</v>
      </c>
      <c r="N243" s="89">
        <v>5.1300000000029253E-2</v>
      </c>
      <c r="O243" s="90">
        <v>479700.86388000002</v>
      </c>
      <c r="P243" s="102">
        <v>79.8</v>
      </c>
      <c r="Q243" s="90"/>
      <c r="R243" s="90">
        <v>382.801289376</v>
      </c>
      <c r="S243" s="91">
        <v>9.0240068602645313E-4</v>
      </c>
      <c r="T243" s="91">
        <f t="shared" si="4"/>
        <v>2.5894779222371093E-3</v>
      </c>
      <c r="U243" s="91">
        <f>R243/'סכום נכסי הקרן'!$C$42</f>
        <v>4.7125191050610948E-4</v>
      </c>
    </row>
    <row r="244" spans="2:21">
      <c r="B244" s="86" t="s">
        <v>647</v>
      </c>
      <c r="C244" s="110">
        <v>7200173</v>
      </c>
      <c r="D244" s="88" t="s">
        <v>117</v>
      </c>
      <c r="E244" s="88" t="s">
        <v>310</v>
      </c>
      <c r="F244" s="87" t="s">
        <v>646</v>
      </c>
      <c r="G244" s="88" t="s">
        <v>558</v>
      </c>
      <c r="H244" s="87" t="s">
        <v>508</v>
      </c>
      <c r="I244" s="87" t="s">
        <v>128</v>
      </c>
      <c r="J244" s="101"/>
      <c r="K244" s="90">
        <v>2.6400000000007799</v>
      </c>
      <c r="L244" s="88" t="s">
        <v>130</v>
      </c>
      <c r="M244" s="89">
        <v>3.4500000000000003E-2</v>
      </c>
      <c r="N244" s="89">
        <v>5.5600000000031208E-2</v>
      </c>
      <c r="O244" s="90">
        <v>215682.66523200003</v>
      </c>
      <c r="P244" s="102">
        <v>95.1</v>
      </c>
      <c r="Q244" s="90"/>
      <c r="R244" s="90">
        <v>205.11420738099997</v>
      </c>
      <c r="S244" s="91">
        <v>4.9074279632811528E-4</v>
      </c>
      <c r="T244" s="91">
        <f t="shared" si="4"/>
        <v>1.3875050222951614E-3</v>
      </c>
      <c r="U244" s="91">
        <f>R244/'סכום נכסי הקרן'!$C$42</f>
        <v>2.5250819363176045E-4</v>
      </c>
    </row>
    <row r="245" spans="2:21">
      <c r="B245" s="86" t="s">
        <v>648</v>
      </c>
      <c r="C245" s="110">
        <v>1168483</v>
      </c>
      <c r="D245" s="88" t="s">
        <v>117</v>
      </c>
      <c r="E245" s="88" t="s">
        <v>310</v>
      </c>
      <c r="F245" s="87" t="s">
        <v>649</v>
      </c>
      <c r="G245" s="88" t="s">
        <v>558</v>
      </c>
      <c r="H245" s="87" t="s">
        <v>508</v>
      </c>
      <c r="I245" s="87" t="s">
        <v>128</v>
      </c>
      <c r="J245" s="101"/>
      <c r="K245" s="90">
        <v>4.3100000000051581</v>
      </c>
      <c r="L245" s="88" t="s">
        <v>130</v>
      </c>
      <c r="M245" s="89">
        <v>2.5000000000000001E-3</v>
      </c>
      <c r="N245" s="89">
        <v>5.7300000000101381E-2</v>
      </c>
      <c r="O245" s="90">
        <v>282887.80475399998</v>
      </c>
      <c r="P245" s="102">
        <v>79.5</v>
      </c>
      <c r="Q245" s="90"/>
      <c r="R245" s="90">
        <v>224.89579536399998</v>
      </c>
      <c r="S245" s="91">
        <v>4.9927074869838086E-4</v>
      </c>
      <c r="T245" s="91">
        <f t="shared" si="4"/>
        <v>1.5213185353903473E-3</v>
      </c>
      <c r="U245" s="91">
        <f>R245/'סכום נכסי הקרן'!$C$42</f>
        <v>2.7686054402490914E-4</v>
      </c>
    </row>
    <row r="246" spans="2:21">
      <c r="B246" s="86" t="s">
        <v>650</v>
      </c>
      <c r="C246" s="110">
        <v>1161751</v>
      </c>
      <c r="D246" s="88" t="s">
        <v>117</v>
      </c>
      <c r="E246" s="88" t="s">
        <v>310</v>
      </c>
      <c r="F246" s="87" t="s">
        <v>649</v>
      </c>
      <c r="G246" s="88" t="s">
        <v>558</v>
      </c>
      <c r="H246" s="87" t="s">
        <v>508</v>
      </c>
      <c r="I246" s="87" t="s">
        <v>128</v>
      </c>
      <c r="J246" s="101"/>
      <c r="K246" s="90">
        <v>3.499999999834555</v>
      </c>
      <c r="L246" s="88" t="s">
        <v>130</v>
      </c>
      <c r="M246" s="89">
        <v>2.0499999999999997E-2</v>
      </c>
      <c r="N246" s="89">
        <v>5.629999999569843E-2</v>
      </c>
      <c r="O246" s="90">
        <v>6813.5512259999996</v>
      </c>
      <c r="P246" s="102">
        <v>88.71</v>
      </c>
      <c r="Q246" s="90"/>
      <c r="R246" s="90">
        <v>6.04430142</v>
      </c>
      <c r="S246" s="91">
        <v>1.2195400397427989E-5</v>
      </c>
      <c r="T246" s="91">
        <f t="shared" si="4"/>
        <v>4.0886970647225039E-5</v>
      </c>
      <c r="U246" s="91">
        <f>R246/'סכום נכסי הקרן'!$C$42</f>
        <v>7.4409064726320966E-6</v>
      </c>
    </row>
    <row r="247" spans="2:21">
      <c r="B247" s="86" t="s">
        <v>651</v>
      </c>
      <c r="C247" s="110">
        <v>1162825</v>
      </c>
      <c r="D247" s="88" t="s">
        <v>117</v>
      </c>
      <c r="E247" s="88" t="s">
        <v>310</v>
      </c>
      <c r="F247" s="87" t="s">
        <v>652</v>
      </c>
      <c r="G247" s="88" t="s">
        <v>516</v>
      </c>
      <c r="H247" s="87" t="s">
        <v>508</v>
      </c>
      <c r="I247" s="87" t="s">
        <v>128</v>
      </c>
      <c r="J247" s="101"/>
      <c r="K247" s="90">
        <v>3.0800004981846265</v>
      </c>
      <c r="L247" s="88" t="s">
        <v>130</v>
      </c>
      <c r="M247" s="89">
        <v>2.4E-2</v>
      </c>
      <c r="N247" s="89">
        <v>6.0300017122868824E-2</v>
      </c>
      <c r="O247" s="90">
        <v>0.182031</v>
      </c>
      <c r="P247" s="102">
        <v>89.83</v>
      </c>
      <c r="Q247" s="90"/>
      <c r="R247" s="90">
        <v>1.6352400000000002E-4</v>
      </c>
      <c r="S247" s="91">
        <v>6.9848692056563196E-10</v>
      </c>
      <c r="T247" s="91">
        <f t="shared" si="4"/>
        <v>1.1061660436048916E-9</v>
      </c>
      <c r="U247" s="91">
        <f>R247/'סכום נכסי הקרן'!$C$42</f>
        <v>2.0130809261174983E-10</v>
      </c>
    </row>
    <row r="248" spans="2:21">
      <c r="B248" s="86" t="s">
        <v>653</v>
      </c>
      <c r="C248" s="110">
        <v>1140102</v>
      </c>
      <c r="D248" s="88" t="s">
        <v>117</v>
      </c>
      <c r="E248" s="88" t="s">
        <v>310</v>
      </c>
      <c r="F248" s="87" t="s">
        <v>515</v>
      </c>
      <c r="G248" s="88" t="s">
        <v>516</v>
      </c>
      <c r="H248" s="87" t="s">
        <v>517</v>
      </c>
      <c r="I248" s="87" t="s">
        <v>314</v>
      </c>
      <c r="J248" s="101"/>
      <c r="K248" s="90">
        <v>2.7499999999892126</v>
      </c>
      <c r="L248" s="88" t="s">
        <v>130</v>
      </c>
      <c r="M248" s="89">
        <v>4.2999999999999997E-2</v>
      </c>
      <c r="N248" s="89">
        <v>6.4199999999663429E-2</v>
      </c>
      <c r="O248" s="90">
        <v>97066.14</v>
      </c>
      <c r="P248" s="102">
        <v>95.5</v>
      </c>
      <c r="Q248" s="90"/>
      <c r="R248" s="90">
        <v>92.698166935999993</v>
      </c>
      <c r="S248" s="91">
        <v>1.0650040733499832E-4</v>
      </c>
      <c r="T248" s="91">
        <f t="shared" si="4"/>
        <v>6.2706125442761227E-4</v>
      </c>
      <c r="U248" s="91">
        <f>R248/'סכום נכסי הקרן'!$C$42</f>
        <v>1.141171398356922E-4</v>
      </c>
    </row>
    <row r="249" spans="2:21">
      <c r="B249" s="86" t="s">
        <v>654</v>
      </c>
      <c r="C249" s="110">
        <v>1132836</v>
      </c>
      <c r="D249" s="88" t="s">
        <v>117</v>
      </c>
      <c r="E249" s="88" t="s">
        <v>310</v>
      </c>
      <c r="F249" s="87" t="s">
        <v>525</v>
      </c>
      <c r="G249" s="88" t="s">
        <v>153</v>
      </c>
      <c r="H249" s="87" t="s">
        <v>517</v>
      </c>
      <c r="I249" s="87" t="s">
        <v>314</v>
      </c>
      <c r="J249" s="101"/>
      <c r="K249" s="90">
        <v>1.2099999999872315</v>
      </c>
      <c r="L249" s="88" t="s">
        <v>130</v>
      </c>
      <c r="M249" s="89">
        <v>4.1399999999999999E-2</v>
      </c>
      <c r="N249" s="89">
        <v>5.389999999927645E-2</v>
      </c>
      <c r="O249" s="90">
        <v>35398.580796000002</v>
      </c>
      <c r="P249" s="102">
        <v>99.56</v>
      </c>
      <c r="Q249" s="90"/>
      <c r="R249" s="90">
        <v>35.242827044999999</v>
      </c>
      <c r="S249" s="91">
        <v>1.0482748189028206E-4</v>
      </c>
      <c r="T249" s="91">
        <f t="shared" si="4"/>
        <v>2.3840181598920718E-4</v>
      </c>
      <c r="U249" s="91">
        <f>R249/'סכום נכסי הקרן'!$C$42</f>
        <v>4.3386085777468388E-5</v>
      </c>
    </row>
    <row r="250" spans="2:21">
      <c r="B250" s="86" t="s">
        <v>655</v>
      </c>
      <c r="C250" s="110">
        <v>1139252</v>
      </c>
      <c r="D250" s="88" t="s">
        <v>117</v>
      </c>
      <c r="E250" s="88" t="s">
        <v>310</v>
      </c>
      <c r="F250" s="87" t="s">
        <v>525</v>
      </c>
      <c r="G250" s="88" t="s">
        <v>153</v>
      </c>
      <c r="H250" s="87" t="s">
        <v>517</v>
      </c>
      <c r="I250" s="87" t="s">
        <v>314</v>
      </c>
      <c r="J250" s="101"/>
      <c r="K250" s="90">
        <v>1.8000000000019809</v>
      </c>
      <c r="L250" s="88" t="s">
        <v>130</v>
      </c>
      <c r="M250" s="89">
        <v>3.5499999999999997E-2</v>
      </c>
      <c r="N250" s="89">
        <v>5.7300000000063883E-2</v>
      </c>
      <c r="O250" s="90">
        <v>207875.489798</v>
      </c>
      <c r="P250" s="102">
        <v>97.14</v>
      </c>
      <c r="Q250" s="90"/>
      <c r="R250" s="90">
        <v>201.93024152699999</v>
      </c>
      <c r="S250" s="91">
        <v>4.1788738707367544E-4</v>
      </c>
      <c r="T250" s="91">
        <f t="shared" si="4"/>
        <v>1.3659669305673891E-3</v>
      </c>
      <c r="U250" s="91">
        <f>R250/'סכום נכסי הקרן'!$C$42</f>
        <v>2.4858853600957857E-4</v>
      </c>
    </row>
    <row r="251" spans="2:21">
      <c r="B251" s="86" t="s">
        <v>656</v>
      </c>
      <c r="C251" s="110">
        <v>1143080</v>
      </c>
      <c r="D251" s="88" t="s">
        <v>117</v>
      </c>
      <c r="E251" s="88" t="s">
        <v>310</v>
      </c>
      <c r="F251" s="87" t="s">
        <v>525</v>
      </c>
      <c r="G251" s="88" t="s">
        <v>153</v>
      </c>
      <c r="H251" s="87" t="s">
        <v>517</v>
      </c>
      <c r="I251" s="87" t="s">
        <v>314</v>
      </c>
      <c r="J251" s="101"/>
      <c r="K251" s="90">
        <v>2.7700000000007834</v>
      </c>
      <c r="L251" s="88" t="s">
        <v>130</v>
      </c>
      <c r="M251" s="89">
        <v>2.5000000000000001E-2</v>
      </c>
      <c r="N251" s="89">
        <v>5.7900000000019096E-2</v>
      </c>
      <c r="O251" s="90">
        <v>790602.61959999998</v>
      </c>
      <c r="P251" s="102">
        <v>92.03</v>
      </c>
      <c r="Q251" s="90"/>
      <c r="R251" s="90">
        <v>727.59157325900003</v>
      </c>
      <c r="S251" s="91">
        <v>6.9935014045604019E-4</v>
      </c>
      <c r="T251" s="91">
        <f t="shared" si="4"/>
        <v>4.9218285508681693E-3</v>
      </c>
      <c r="U251" s="91">
        <f>R251/'סכום נכסי הקרן'!$C$42</f>
        <v>8.9570993745964828E-4</v>
      </c>
    </row>
    <row r="252" spans="2:21">
      <c r="B252" s="86" t="s">
        <v>657</v>
      </c>
      <c r="C252" s="110">
        <v>1189190</v>
      </c>
      <c r="D252" s="88" t="s">
        <v>117</v>
      </c>
      <c r="E252" s="88" t="s">
        <v>310</v>
      </c>
      <c r="F252" s="87" t="s">
        <v>525</v>
      </c>
      <c r="G252" s="88" t="s">
        <v>153</v>
      </c>
      <c r="H252" s="87" t="s">
        <v>517</v>
      </c>
      <c r="I252" s="87" t="s">
        <v>314</v>
      </c>
      <c r="J252" s="101"/>
      <c r="K252" s="90">
        <v>4.4699999999943536</v>
      </c>
      <c r="L252" s="88" t="s">
        <v>130</v>
      </c>
      <c r="M252" s="89">
        <v>4.7300000000000002E-2</v>
      </c>
      <c r="N252" s="89">
        <v>5.6299999999908215E-2</v>
      </c>
      <c r="O252" s="90">
        <v>325197.45330400002</v>
      </c>
      <c r="P252" s="102">
        <v>97.49</v>
      </c>
      <c r="Q252" s="90"/>
      <c r="R252" s="90">
        <v>317.03501165699998</v>
      </c>
      <c r="S252" s="91">
        <v>8.2346189256928709E-4</v>
      </c>
      <c r="T252" s="91">
        <f t="shared" si="4"/>
        <v>2.1445987410340641E-3</v>
      </c>
      <c r="U252" s="91">
        <f>R252/'סכום נכסי הקרן'!$C$42</f>
        <v>3.9028958127133959E-4</v>
      </c>
    </row>
    <row r="253" spans="2:21">
      <c r="B253" s="86" t="s">
        <v>658</v>
      </c>
      <c r="C253" s="110">
        <v>1137512</v>
      </c>
      <c r="D253" s="88" t="s">
        <v>117</v>
      </c>
      <c r="E253" s="88" t="s">
        <v>310</v>
      </c>
      <c r="F253" s="87" t="s">
        <v>659</v>
      </c>
      <c r="G253" s="88" t="s">
        <v>507</v>
      </c>
      <c r="H253" s="87" t="s">
        <v>508</v>
      </c>
      <c r="I253" s="87" t="s">
        <v>128</v>
      </c>
      <c r="J253" s="101"/>
      <c r="K253" s="90">
        <v>1.3299999999950942</v>
      </c>
      <c r="L253" s="88" t="s">
        <v>130</v>
      </c>
      <c r="M253" s="89">
        <v>3.5000000000000003E-2</v>
      </c>
      <c r="N253" s="89">
        <v>6.0799999999869181E-2</v>
      </c>
      <c r="O253" s="90">
        <v>188739.71591200001</v>
      </c>
      <c r="P253" s="102">
        <v>97.2</v>
      </c>
      <c r="Q253" s="90"/>
      <c r="R253" s="90">
        <v>183.45500802999999</v>
      </c>
      <c r="S253" s="91">
        <v>7.8756401382015448E-4</v>
      </c>
      <c r="T253" s="91">
        <f t="shared" si="4"/>
        <v>1.2409903158683048E-3</v>
      </c>
      <c r="U253" s="91">
        <f>R253/'סכום נכסי הקרן'!$C$42</f>
        <v>2.2584438826467397E-4</v>
      </c>
    </row>
    <row r="254" spans="2:21">
      <c r="B254" s="86" t="s">
        <v>660</v>
      </c>
      <c r="C254" s="110">
        <v>1141852</v>
      </c>
      <c r="D254" s="88" t="s">
        <v>117</v>
      </c>
      <c r="E254" s="88" t="s">
        <v>310</v>
      </c>
      <c r="F254" s="87" t="s">
        <v>659</v>
      </c>
      <c r="G254" s="88" t="s">
        <v>507</v>
      </c>
      <c r="H254" s="87" t="s">
        <v>508</v>
      </c>
      <c r="I254" s="87" t="s">
        <v>128</v>
      </c>
      <c r="J254" s="101"/>
      <c r="K254" s="90">
        <v>2.6500000000014929</v>
      </c>
      <c r="L254" s="88" t="s">
        <v>130</v>
      </c>
      <c r="M254" s="89">
        <v>2.6499999999999999E-2</v>
      </c>
      <c r="N254" s="89">
        <v>6.7700000000056729E-2</v>
      </c>
      <c r="O254" s="90">
        <v>74282.335586000001</v>
      </c>
      <c r="P254" s="102">
        <v>90.18</v>
      </c>
      <c r="Q254" s="90"/>
      <c r="R254" s="90">
        <v>66.987812706</v>
      </c>
      <c r="S254" s="91">
        <v>1.3580540490454866E-4</v>
      </c>
      <c r="T254" s="91">
        <f t="shared" si="4"/>
        <v>4.5314231397679543E-4</v>
      </c>
      <c r="U254" s="91">
        <f>R254/'סכום נכסי הקרן'!$C$42</f>
        <v>8.2466113867554606E-5</v>
      </c>
    </row>
    <row r="255" spans="2:21">
      <c r="B255" s="86" t="s">
        <v>661</v>
      </c>
      <c r="C255" s="110">
        <v>1168038</v>
      </c>
      <c r="D255" s="88" t="s">
        <v>117</v>
      </c>
      <c r="E255" s="88" t="s">
        <v>310</v>
      </c>
      <c r="F255" s="87" t="s">
        <v>659</v>
      </c>
      <c r="G255" s="88" t="s">
        <v>507</v>
      </c>
      <c r="H255" s="87" t="s">
        <v>508</v>
      </c>
      <c r="I255" s="87" t="s">
        <v>128</v>
      </c>
      <c r="J255" s="101"/>
      <c r="K255" s="90">
        <v>2.4199999999933968</v>
      </c>
      <c r="L255" s="88" t="s">
        <v>130</v>
      </c>
      <c r="M255" s="89">
        <v>4.99E-2</v>
      </c>
      <c r="N255" s="89">
        <v>5.3999999999779877E-2</v>
      </c>
      <c r="O255" s="90">
        <v>109934.696453</v>
      </c>
      <c r="P255" s="102">
        <v>99.18</v>
      </c>
      <c r="Q255" s="90"/>
      <c r="R255" s="90">
        <v>109.03323311600001</v>
      </c>
      <c r="S255" s="91">
        <v>5.1733974801411768E-4</v>
      </c>
      <c r="T255" s="91">
        <f t="shared" si="4"/>
        <v>7.3756060332046396E-4</v>
      </c>
      <c r="U255" s="91">
        <f>R255/'סכום נכסי הקרן'!$C$42</f>
        <v>1.342266100992774E-4</v>
      </c>
    </row>
    <row r="256" spans="2:21">
      <c r="B256" s="86" t="s">
        <v>662</v>
      </c>
      <c r="C256" s="110">
        <v>1190008</v>
      </c>
      <c r="D256" s="88" t="s">
        <v>117</v>
      </c>
      <c r="E256" s="88" t="s">
        <v>310</v>
      </c>
      <c r="F256" s="87" t="s">
        <v>663</v>
      </c>
      <c r="G256" s="88" t="s">
        <v>516</v>
      </c>
      <c r="H256" s="87" t="s">
        <v>517</v>
      </c>
      <c r="I256" s="87" t="s">
        <v>314</v>
      </c>
      <c r="J256" s="101"/>
      <c r="K256" s="90">
        <v>4.0100000000051823</v>
      </c>
      <c r="L256" s="88" t="s">
        <v>130</v>
      </c>
      <c r="M256" s="89">
        <v>5.3399999999999996E-2</v>
      </c>
      <c r="N256" s="89">
        <v>6.6200000000084691E-2</v>
      </c>
      <c r="O256" s="90">
        <v>322720.97898999997</v>
      </c>
      <c r="P256" s="102">
        <v>98.05</v>
      </c>
      <c r="Q256" s="90"/>
      <c r="R256" s="90">
        <v>316.42790533600004</v>
      </c>
      <c r="S256" s="91">
        <v>1.29088391596E-3</v>
      </c>
      <c r="T256" s="91">
        <f t="shared" si="4"/>
        <v>2.1404919408264615E-3</v>
      </c>
      <c r="U256" s="91">
        <f>R256/'סכום נכסי הקרן'!$C$42</f>
        <v>3.8954219608327526E-4</v>
      </c>
    </row>
    <row r="257" spans="2:21">
      <c r="B257" s="86" t="s">
        <v>664</v>
      </c>
      <c r="C257" s="110">
        <v>1188572</v>
      </c>
      <c r="D257" s="88" t="s">
        <v>117</v>
      </c>
      <c r="E257" s="88" t="s">
        <v>310</v>
      </c>
      <c r="F257" s="87" t="s">
        <v>665</v>
      </c>
      <c r="G257" s="88" t="s">
        <v>516</v>
      </c>
      <c r="H257" s="87" t="s">
        <v>531</v>
      </c>
      <c r="I257" s="87" t="s">
        <v>128</v>
      </c>
      <c r="J257" s="101"/>
      <c r="K257" s="90">
        <v>3.5400000000008136</v>
      </c>
      <c r="L257" s="88" t="s">
        <v>130</v>
      </c>
      <c r="M257" s="89">
        <v>4.53E-2</v>
      </c>
      <c r="N257" s="89">
        <v>6.3800000000022075E-2</v>
      </c>
      <c r="O257" s="90">
        <v>904395.64043699997</v>
      </c>
      <c r="P257" s="102">
        <v>95.16</v>
      </c>
      <c r="Q257" s="90"/>
      <c r="R257" s="90">
        <v>860.62292159500009</v>
      </c>
      <c r="S257" s="91">
        <v>1.2919937720528572E-3</v>
      </c>
      <c r="T257" s="91">
        <f t="shared" si="4"/>
        <v>5.8217255706588871E-3</v>
      </c>
      <c r="U257" s="91">
        <f>R257/'סכום נכסי הקרן'!$C$42</f>
        <v>1.0594797020880176E-3</v>
      </c>
    </row>
    <row r="258" spans="2:21">
      <c r="B258" s="86" t="s">
        <v>666</v>
      </c>
      <c r="C258" s="110">
        <v>1150812</v>
      </c>
      <c r="D258" s="88" t="s">
        <v>117</v>
      </c>
      <c r="E258" s="88" t="s">
        <v>310</v>
      </c>
      <c r="F258" s="87" t="s">
        <v>541</v>
      </c>
      <c r="G258" s="88" t="s">
        <v>542</v>
      </c>
      <c r="H258" s="87" t="s">
        <v>531</v>
      </c>
      <c r="I258" s="87" t="s">
        <v>128</v>
      </c>
      <c r="J258" s="101"/>
      <c r="K258" s="90">
        <v>1.8800000000010304</v>
      </c>
      <c r="L258" s="88" t="s">
        <v>130</v>
      </c>
      <c r="M258" s="89">
        <v>3.7499999999999999E-2</v>
      </c>
      <c r="N258" s="89">
        <v>5.9000000000025761E-2</v>
      </c>
      <c r="O258" s="90">
        <v>199864.12506200001</v>
      </c>
      <c r="P258" s="102">
        <v>97.13</v>
      </c>
      <c r="Q258" s="90"/>
      <c r="R258" s="90">
        <v>194.12802468499999</v>
      </c>
      <c r="S258" s="91">
        <v>4.732143321999659E-4</v>
      </c>
      <c r="T258" s="91">
        <f t="shared" si="4"/>
        <v>1.3131884556312171E-3</v>
      </c>
      <c r="U258" s="91">
        <f>R258/'סכום נכסי הקרן'!$C$42</f>
        <v>2.3898352762789579E-4</v>
      </c>
    </row>
    <row r="259" spans="2:21">
      <c r="B259" s="86" t="s">
        <v>667</v>
      </c>
      <c r="C259" s="110">
        <v>1161785</v>
      </c>
      <c r="D259" s="88" t="s">
        <v>117</v>
      </c>
      <c r="E259" s="88" t="s">
        <v>310</v>
      </c>
      <c r="F259" s="87" t="s">
        <v>541</v>
      </c>
      <c r="G259" s="88" t="s">
        <v>542</v>
      </c>
      <c r="H259" s="87" t="s">
        <v>531</v>
      </c>
      <c r="I259" s="87" t="s">
        <v>128</v>
      </c>
      <c r="J259" s="101"/>
      <c r="K259" s="90">
        <v>3.9000000000013397</v>
      </c>
      <c r="L259" s="88" t="s">
        <v>130</v>
      </c>
      <c r="M259" s="89">
        <v>2.6600000000000002E-2</v>
      </c>
      <c r="N259" s="89">
        <v>7.3100000000018137E-2</v>
      </c>
      <c r="O259" s="90">
        <v>978755.827727</v>
      </c>
      <c r="P259" s="102">
        <v>83.88</v>
      </c>
      <c r="Q259" s="90"/>
      <c r="R259" s="90">
        <v>820.98035562100006</v>
      </c>
      <c r="S259" s="91">
        <v>1.1892585515892791E-3</v>
      </c>
      <c r="T259" s="91">
        <f t="shared" si="4"/>
        <v>5.5535615069018515E-3</v>
      </c>
      <c r="U259" s="91">
        <f>R259/'סכום נכסי הקרן'!$C$42</f>
        <v>1.0106772673233262E-3</v>
      </c>
    </row>
    <row r="260" spans="2:21">
      <c r="B260" s="86" t="s">
        <v>668</v>
      </c>
      <c r="C260" s="110">
        <v>1169721</v>
      </c>
      <c r="D260" s="88" t="s">
        <v>117</v>
      </c>
      <c r="E260" s="88" t="s">
        <v>310</v>
      </c>
      <c r="F260" s="87" t="s">
        <v>541</v>
      </c>
      <c r="G260" s="88" t="s">
        <v>542</v>
      </c>
      <c r="H260" s="87" t="s">
        <v>531</v>
      </c>
      <c r="I260" s="87" t="s">
        <v>128</v>
      </c>
      <c r="J260" s="101"/>
      <c r="K260" s="90">
        <v>3.0300000000080418</v>
      </c>
      <c r="L260" s="88" t="s">
        <v>130</v>
      </c>
      <c r="M260" s="89">
        <v>0.04</v>
      </c>
      <c r="N260" s="89">
        <v>1.3700000000019214E-2</v>
      </c>
      <c r="O260" s="90">
        <v>128092.36099</v>
      </c>
      <c r="P260" s="102">
        <v>109.7</v>
      </c>
      <c r="Q260" s="90"/>
      <c r="R260" s="90">
        <v>140.51732142899999</v>
      </c>
      <c r="S260" s="91">
        <v>1.6080687254739201E-3</v>
      </c>
      <c r="T260" s="91">
        <f t="shared" si="4"/>
        <v>9.5053624852054592E-4</v>
      </c>
      <c r="U260" s="91">
        <f>R260/'סכום נכסי הקרן'!$C$42</f>
        <v>1.729854575217347E-4</v>
      </c>
    </row>
    <row r="261" spans="2:21">
      <c r="B261" s="86" t="s">
        <v>669</v>
      </c>
      <c r="C261" s="110">
        <v>1172725</v>
      </c>
      <c r="D261" s="88" t="s">
        <v>117</v>
      </c>
      <c r="E261" s="88" t="s">
        <v>310</v>
      </c>
      <c r="F261" s="87" t="s">
        <v>670</v>
      </c>
      <c r="G261" s="88" t="s">
        <v>516</v>
      </c>
      <c r="H261" s="87" t="s">
        <v>531</v>
      </c>
      <c r="I261" s="87" t="s">
        <v>128</v>
      </c>
      <c r="J261" s="101"/>
      <c r="K261" s="90">
        <v>3.6199999999933867</v>
      </c>
      <c r="L261" s="88" t="s">
        <v>130</v>
      </c>
      <c r="M261" s="89">
        <v>2.5000000000000001E-2</v>
      </c>
      <c r="N261" s="89">
        <v>6.3699999999916268E-2</v>
      </c>
      <c r="O261" s="90">
        <v>323553.8</v>
      </c>
      <c r="P261" s="102">
        <v>87.86</v>
      </c>
      <c r="Q261" s="90"/>
      <c r="R261" s="90">
        <v>284.27436117400003</v>
      </c>
      <c r="S261" s="91">
        <v>1.5341887008601882E-3</v>
      </c>
      <c r="T261" s="91">
        <f t="shared" si="4"/>
        <v>1.9229877290070667E-3</v>
      </c>
      <c r="U261" s="91">
        <f>R261/'סכום נכסי הקרן'!$C$42</f>
        <v>3.4995920737238337E-4</v>
      </c>
    </row>
    <row r="262" spans="2:21">
      <c r="B262" s="86" t="s">
        <v>671</v>
      </c>
      <c r="C262" s="110">
        <v>1137314</v>
      </c>
      <c r="D262" s="88" t="s">
        <v>117</v>
      </c>
      <c r="E262" s="88" t="s">
        <v>310</v>
      </c>
      <c r="F262" s="87" t="s">
        <v>672</v>
      </c>
      <c r="G262" s="88" t="s">
        <v>507</v>
      </c>
      <c r="H262" s="87" t="s">
        <v>673</v>
      </c>
      <c r="I262" s="87" t="s">
        <v>128</v>
      </c>
      <c r="J262" s="101"/>
      <c r="K262" s="90">
        <v>0.50000092606312052</v>
      </c>
      <c r="L262" s="88" t="s">
        <v>130</v>
      </c>
      <c r="M262" s="89">
        <v>4.8499999999999995E-2</v>
      </c>
      <c r="N262" s="89">
        <v>9.020382591262216E-2</v>
      </c>
      <c r="O262" s="90">
        <v>1.2229999999999998E-2</v>
      </c>
      <c r="P262" s="102">
        <v>98.06</v>
      </c>
      <c r="Q262" s="90"/>
      <c r="R262" s="90">
        <v>1.1971000000000001E-5</v>
      </c>
      <c r="S262" s="91">
        <v>5.5599684237436772E-11</v>
      </c>
      <c r="T262" s="91">
        <f t="shared" si="4"/>
        <v>8.0978411168966977E-11</v>
      </c>
      <c r="U262" s="91">
        <f>R262/'סכום נכסי הקרן'!$C$42</f>
        <v>1.4737036622485122E-11</v>
      </c>
    </row>
    <row r="263" spans="2:21">
      <c r="B263" s="86" t="s">
        <v>674</v>
      </c>
      <c r="C263" s="110">
        <v>1140136</v>
      </c>
      <c r="D263" s="88" t="s">
        <v>117</v>
      </c>
      <c r="E263" s="88" t="s">
        <v>310</v>
      </c>
      <c r="F263" s="87" t="s">
        <v>675</v>
      </c>
      <c r="G263" s="88" t="s">
        <v>507</v>
      </c>
      <c r="H263" s="87" t="s">
        <v>546</v>
      </c>
      <c r="I263" s="87"/>
      <c r="J263" s="101"/>
      <c r="K263" s="90">
        <v>0.89000000000020907</v>
      </c>
      <c r="L263" s="88" t="s">
        <v>130</v>
      </c>
      <c r="M263" s="89">
        <v>4.9500000000000002E-2</v>
      </c>
      <c r="N263" s="89">
        <v>0.79810000000000836</v>
      </c>
      <c r="O263" s="90">
        <v>308254.31751899997</v>
      </c>
      <c r="P263" s="102">
        <v>62.1</v>
      </c>
      <c r="Q263" s="90"/>
      <c r="R263" s="90">
        <v>191.38354616399999</v>
      </c>
      <c r="S263" s="91">
        <v>5.3207211572341693E-4</v>
      </c>
      <c r="T263" s="91">
        <f t="shared" si="4"/>
        <v>1.2946232973221421E-3</v>
      </c>
      <c r="U263" s="91">
        <f>R263/'סכום נכסי הקרן'!$C$42</f>
        <v>2.3560490591929996E-4</v>
      </c>
    </row>
    <row r="264" spans="2:21">
      <c r="B264" s="86" t="s">
        <v>676</v>
      </c>
      <c r="C264" s="110">
        <v>1143304</v>
      </c>
      <c r="D264" s="88" t="s">
        <v>117</v>
      </c>
      <c r="E264" s="88" t="s">
        <v>310</v>
      </c>
      <c r="F264" s="87" t="s">
        <v>675</v>
      </c>
      <c r="G264" s="88" t="s">
        <v>507</v>
      </c>
      <c r="H264" s="87" t="s">
        <v>546</v>
      </c>
      <c r="I264" s="87"/>
      <c r="J264" s="101"/>
      <c r="K264" s="90">
        <v>6.1799999993946377</v>
      </c>
      <c r="L264" s="88" t="s">
        <v>130</v>
      </c>
      <c r="M264" s="89">
        <v>0.04</v>
      </c>
      <c r="N264" s="89">
        <v>9.9899999979379839</v>
      </c>
      <c r="O264" s="90">
        <v>52860.864801000003</v>
      </c>
      <c r="P264" s="102">
        <v>1</v>
      </c>
      <c r="Q264" s="90"/>
      <c r="R264" s="90">
        <v>0.528608674</v>
      </c>
      <c r="S264" s="91">
        <v>6.4445685709896749E-4</v>
      </c>
      <c r="T264" s="91">
        <f t="shared" si="4"/>
        <v>3.5757990602835537E-6</v>
      </c>
      <c r="U264" s="91">
        <f>R264/'סכום נכסי הקרן'!$C$42</f>
        <v>6.5074976089727667E-7</v>
      </c>
    </row>
    <row r="265" spans="2:21">
      <c r="B265" s="86" t="s">
        <v>677</v>
      </c>
      <c r="C265" s="110">
        <v>1159375</v>
      </c>
      <c r="D265" s="88" t="s">
        <v>117</v>
      </c>
      <c r="E265" s="88" t="s">
        <v>310</v>
      </c>
      <c r="F265" s="87" t="s">
        <v>678</v>
      </c>
      <c r="G265" s="88" t="s">
        <v>558</v>
      </c>
      <c r="H265" s="87" t="s">
        <v>546</v>
      </c>
      <c r="I265" s="87"/>
      <c r="J265" s="101"/>
      <c r="K265" s="90">
        <v>1.3899999999879558</v>
      </c>
      <c r="L265" s="88" t="s">
        <v>130</v>
      </c>
      <c r="M265" s="89">
        <v>3.5499999999999997E-2</v>
      </c>
      <c r="N265" s="89">
        <v>7.1699999999496958E-2</v>
      </c>
      <c r="O265" s="90">
        <v>73367.364266000004</v>
      </c>
      <c r="P265" s="102">
        <v>96.19</v>
      </c>
      <c r="Q265" s="90"/>
      <c r="R265" s="90">
        <v>70.572068515000012</v>
      </c>
      <c r="S265" s="91">
        <v>2.0493505435987966E-4</v>
      </c>
      <c r="T265" s="91">
        <f t="shared" si="4"/>
        <v>4.7738818655519E-4</v>
      </c>
      <c r="U265" s="91">
        <f>R265/'סכום נכסי הקרן'!$C$42</f>
        <v>8.6878553022310946E-5</v>
      </c>
    </row>
    <row r="266" spans="2:21">
      <c r="B266" s="86" t="s">
        <v>679</v>
      </c>
      <c r="C266" s="110">
        <v>1193275</v>
      </c>
      <c r="D266" s="88" t="s">
        <v>117</v>
      </c>
      <c r="E266" s="88" t="s">
        <v>310</v>
      </c>
      <c r="F266" s="87" t="s">
        <v>678</v>
      </c>
      <c r="G266" s="88" t="s">
        <v>558</v>
      </c>
      <c r="H266" s="87" t="s">
        <v>546</v>
      </c>
      <c r="I266" s="87"/>
      <c r="J266" s="101"/>
      <c r="K266" s="90">
        <v>4.0000000000069864</v>
      </c>
      <c r="L266" s="88" t="s">
        <v>130</v>
      </c>
      <c r="M266" s="89">
        <v>6.0499999999999998E-2</v>
      </c>
      <c r="N266" s="89">
        <v>6.8800000000075454E-2</v>
      </c>
      <c r="O266" s="90">
        <v>294932.23085200001</v>
      </c>
      <c r="P266" s="102">
        <v>97.06</v>
      </c>
      <c r="Q266" s="90"/>
      <c r="R266" s="90">
        <v>286.26121019299995</v>
      </c>
      <c r="S266" s="91">
        <v>1.3406010493272728E-3</v>
      </c>
      <c r="T266" s="91">
        <f t="shared" si="4"/>
        <v>1.9364278657367662E-3</v>
      </c>
      <c r="U266" s="91">
        <f>R266/'סכום נכסי הקרן'!$C$42</f>
        <v>3.5240514060739717E-4</v>
      </c>
    </row>
    <row r="267" spans="2:21">
      <c r="B267" s="86" t="s">
        <v>680</v>
      </c>
      <c r="C267" s="110">
        <v>7200116</v>
      </c>
      <c r="D267" s="88" t="s">
        <v>117</v>
      </c>
      <c r="E267" s="88" t="s">
        <v>310</v>
      </c>
      <c r="F267" s="87" t="s">
        <v>646</v>
      </c>
      <c r="G267" s="88" t="s">
        <v>558</v>
      </c>
      <c r="H267" s="87" t="s">
        <v>546</v>
      </c>
      <c r="I267" s="87"/>
      <c r="J267" s="101"/>
      <c r="K267" s="90">
        <v>1.7099999999820705</v>
      </c>
      <c r="L267" s="88" t="s">
        <v>130</v>
      </c>
      <c r="M267" s="89">
        <v>4.2500000000000003E-2</v>
      </c>
      <c r="N267" s="89">
        <v>5.8499999999327666E-2</v>
      </c>
      <c r="O267" s="90">
        <v>27371.674412000004</v>
      </c>
      <c r="P267" s="102">
        <v>97.81</v>
      </c>
      <c r="Q267" s="90"/>
      <c r="R267" s="90">
        <v>26.772235088000002</v>
      </c>
      <c r="S267" s="91">
        <v>2.9598999093809143E-4</v>
      </c>
      <c r="T267" s="91">
        <f t="shared" ref="T267:T330" si="5">IFERROR(R267/$R$11,0)</f>
        <v>1.8110208511137825E-4</v>
      </c>
      <c r="U267" s="91">
        <f>R267/'סכום נכסי הקרן'!$C$42</f>
        <v>3.2958266557316616E-5</v>
      </c>
    </row>
    <row r="268" spans="2:21">
      <c r="B268" s="86" t="s">
        <v>681</v>
      </c>
      <c r="C268" s="110">
        <v>1183581</v>
      </c>
      <c r="D268" s="88" t="s">
        <v>117</v>
      </c>
      <c r="E268" s="88" t="s">
        <v>310</v>
      </c>
      <c r="F268" s="87" t="s">
        <v>682</v>
      </c>
      <c r="G268" s="88" t="s">
        <v>334</v>
      </c>
      <c r="H268" s="87" t="s">
        <v>546</v>
      </c>
      <c r="I268" s="87"/>
      <c r="J268" s="101"/>
      <c r="K268" s="90">
        <v>2.7199999999928663</v>
      </c>
      <c r="L268" s="88" t="s">
        <v>130</v>
      </c>
      <c r="M268" s="89">
        <v>0.01</v>
      </c>
      <c r="N268" s="89">
        <v>6.6399999999780898E-2</v>
      </c>
      <c r="O268" s="90">
        <v>90750.369823999994</v>
      </c>
      <c r="P268" s="102">
        <v>86.5</v>
      </c>
      <c r="Q268" s="90"/>
      <c r="R268" s="90">
        <v>78.499069898000002</v>
      </c>
      <c r="S268" s="91">
        <v>5.0416872124444442E-4</v>
      </c>
      <c r="T268" s="91">
        <f t="shared" si="5"/>
        <v>5.3101077258221722E-4</v>
      </c>
      <c r="U268" s="91">
        <f>R268/'סכום נכסי הקרן'!$C$42</f>
        <v>9.6637178842022006E-5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48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3.8177422427732055</v>
      </c>
      <c r="L270" s="81"/>
      <c r="M270" s="82"/>
      <c r="N270" s="82">
        <v>8.009971458627721E-2</v>
      </c>
      <c r="O270" s="83"/>
      <c r="P270" s="100"/>
      <c r="Q270" s="83"/>
      <c r="R270" s="83">
        <v>2207.0580134399997</v>
      </c>
      <c r="S270" s="84"/>
      <c r="T270" s="84">
        <f t="shared" si="5"/>
        <v>1.4929751172509208E-2</v>
      </c>
      <c r="U270" s="84">
        <f>R270/'סכום נכסי הקרן'!$C$42</f>
        <v>2.7170240390956926E-3</v>
      </c>
    </row>
    <row r="271" spans="2:21">
      <c r="B271" s="86" t="s">
        <v>683</v>
      </c>
      <c r="C271" s="110">
        <v>1178250</v>
      </c>
      <c r="D271" s="88" t="s">
        <v>117</v>
      </c>
      <c r="E271" s="88" t="s">
        <v>310</v>
      </c>
      <c r="F271" s="87" t="s">
        <v>684</v>
      </c>
      <c r="G271" s="88" t="s">
        <v>571</v>
      </c>
      <c r="H271" s="87" t="s">
        <v>368</v>
      </c>
      <c r="I271" s="87" t="s">
        <v>314</v>
      </c>
      <c r="J271" s="101"/>
      <c r="K271" s="90">
        <v>2.949999999998874</v>
      </c>
      <c r="L271" s="88" t="s">
        <v>130</v>
      </c>
      <c r="M271" s="89">
        <v>2.12E-2</v>
      </c>
      <c r="N271" s="89">
        <v>6.1199999999997E-2</v>
      </c>
      <c r="O271" s="90">
        <v>270803.04444000003</v>
      </c>
      <c r="P271" s="102">
        <v>98.4</v>
      </c>
      <c r="Q271" s="90"/>
      <c r="R271" s="90">
        <v>266.47018233400001</v>
      </c>
      <c r="S271" s="91">
        <v>1.5474459682285715E-3</v>
      </c>
      <c r="T271" s="91">
        <f t="shared" si="5"/>
        <v>1.8025504961416967E-3</v>
      </c>
      <c r="U271" s="91">
        <f>R271/'סכום נכסי הקרן'!$C$42</f>
        <v>3.2804116914680865E-4</v>
      </c>
    </row>
    <row r="272" spans="2:21">
      <c r="B272" s="86" t="s">
        <v>685</v>
      </c>
      <c r="C272" s="110">
        <v>1178268</v>
      </c>
      <c r="D272" s="88" t="s">
        <v>117</v>
      </c>
      <c r="E272" s="88" t="s">
        <v>310</v>
      </c>
      <c r="F272" s="87" t="s">
        <v>684</v>
      </c>
      <c r="G272" s="88" t="s">
        <v>571</v>
      </c>
      <c r="H272" s="87" t="s">
        <v>368</v>
      </c>
      <c r="I272" s="87" t="s">
        <v>314</v>
      </c>
      <c r="J272" s="101"/>
      <c r="K272" s="90">
        <v>5.1400000000420984</v>
      </c>
      <c r="L272" s="88" t="s">
        <v>130</v>
      </c>
      <c r="M272" s="89">
        <v>2.6699999999999998E-2</v>
      </c>
      <c r="N272" s="89">
        <v>6.3500000000635659E-2</v>
      </c>
      <c r="O272" s="90">
        <v>52380.811909999997</v>
      </c>
      <c r="P272" s="102">
        <v>91.66</v>
      </c>
      <c r="Q272" s="90"/>
      <c r="R272" s="90">
        <v>47.982558157</v>
      </c>
      <c r="S272" s="91">
        <v>2.8204184745853972E-4</v>
      </c>
      <c r="T272" s="91">
        <f t="shared" si="5"/>
        <v>3.245803461178194E-4</v>
      </c>
      <c r="U272" s="91">
        <f>R272/'סכום נכסי הקרן'!$C$42</f>
        <v>5.9069477637643575E-5</v>
      </c>
    </row>
    <row r="273" spans="2:21">
      <c r="B273" s="86" t="s">
        <v>686</v>
      </c>
      <c r="C273" s="110">
        <v>2320174</v>
      </c>
      <c r="D273" s="88" t="s">
        <v>117</v>
      </c>
      <c r="E273" s="88" t="s">
        <v>310</v>
      </c>
      <c r="F273" s="87" t="s">
        <v>581</v>
      </c>
      <c r="G273" s="88" t="s">
        <v>124</v>
      </c>
      <c r="H273" s="87" t="s">
        <v>368</v>
      </c>
      <c r="I273" s="87" t="s">
        <v>314</v>
      </c>
      <c r="J273" s="101"/>
      <c r="K273" s="90">
        <v>1.2099995213068828</v>
      </c>
      <c r="L273" s="88" t="s">
        <v>130</v>
      </c>
      <c r="M273" s="89">
        <v>3.49E-2</v>
      </c>
      <c r="N273" s="89">
        <v>7.1301062439634119E-2</v>
      </c>
      <c r="O273" s="90">
        <v>1.8119E-2</v>
      </c>
      <c r="P273" s="102">
        <v>97.15</v>
      </c>
      <c r="Q273" s="90"/>
      <c r="R273" s="90">
        <v>1.7601E-5</v>
      </c>
      <c r="S273" s="91">
        <v>1.7984327832005301E-11</v>
      </c>
      <c r="T273" s="91">
        <f t="shared" si="5"/>
        <v>1.1906281972976258E-10</v>
      </c>
      <c r="U273" s="91">
        <f>R273/'סכום נכסי הקרן'!$C$42</f>
        <v>2.1667912588118004E-11</v>
      </c>
    </row>
    <row r="274" spans="2:21">
      <c r="B274" s="86" t="s">
        <v>687</v>
      </c>
      <c r="C274" s="110">
        <v>2320224</v>
      </c>
      <c r="D274" s="88" t="s">
        <v>117</v>
      </c>
      <c r="E274" s="88" t="s">
        <v>310</v>
      </c>
      <c r="F274" s="87" t="s">
        <v>581</v>
      </c>
      <c r="G274" s="88" t="s">
        <v>124</v>
      </c>
      <c r="H274" s="87" t="s">
        <v>368</v>
      </c>
      <c r="I274" s="87" t="s">
        <v>314</v>
      </c>
      <c r="J274" s="101"/>
      <c r="K274" s="90">
        <v>3.8899986722574624</v>
      </c>
      <c r="L274" s="88" t="s">
        <v>130</v>
      </c>
      <c r="M274" s="89">
        <v>3.7699999999999997E-2</v>
      </c>
      <c r="N274" s="89">
        <v>6.4200011038136773E-2</v>
      </c>
      <c r="O274" s="90">
        <v>1.8637000000000001E-2</v>
      </c>
      <c r="P274" s="102">
        <v>97.32</v>
      </c>
      <c r="Q274" s="90"/>
      <c r="R274" s="90">
        <v>1.8119000000000001E-5</v>
      </c>
      <c r="S274" s="91">
        <v>1.5353338504660457E-10</v>
      </c>
      <c r="T274" s="91">
        <f t="shared" si="5"/>
        <v>1.2256685589929936E-10</v>
      </c>
      <c r="U274" s="91">
        <f>R274/'סכום נכסי הקרן'!$C$42</f>
        <v>2.2305602419414245E-11</v>
      </c>
    </row>
    <row r="275" spans="2:21">
      <c r="B275" s="86" t="s">
        <v>688</v>
      </c>
      <c r="C275" s="110">
        <v>2590396</v>
      </c>
      <c r="D275" s="88" t="s">
        <v>117</v>
      </c>
      <c r="E275" s="88" t="s">
        <v>310</v>
      </c>
      <c r="F275" s="87" t="s">
        <v>620</v>
      </c>
      <c r="G275" s="88" t="s">
        <v>344</v>
      </c>
      <c r="H275" s="87" t="s">
        <v>475</v>
      </c>
      <c r="I275" s="87" t="s">
        <v>314</v>
      </c>
      <c r="J275" s="101"/>
      <c r="K275" s="90">
        <v>0.25</v>
      </c>
      <c r="L275" s="88" t="s">
        <v>130</v>
      </c>
      <c r="M275" s="89">
        <v>6.7000000000000004E-2</v>
      </c>
      <c r="N275" s="89">
        <v>7.2599968137645382E-2</v>
      </c>
      <c r="O275" s="90">
        <v>6.6649999999999999E-3</v>
      </c>
      <c r="P275" s="102">
        <v>94.27</v>
      </c>
      <c r="Q275" s="90"/>
      <c r="R275" s="90">
        <v>6.2769999999999994E-6</v>
      </c>
      <c r="S275" s="91">
        <v>1.5812425957099573E-11</v>
      </c>
      <c r="T275" s="91">
        <f t="shared" si="5"/>
        <v>4.2461071498421658E-11</v>
      </c>
      <c r="U275" s="91">
        <f>R275/'סכום נכסי הקרן'!$C$42</f>
        <v>7.7273727240279933E-12</v>
      </c>
    </row>
    <row r="276" spans="2:21">
      <c r="B276" s="86" t="s">
        <v>689</v>
      </c>
      <c r="C276" s="110">
        <v>2590461</v>
      </c>
      <c r="D276" s="88" t="s">
        <v>117</v>
      </c>
      <c r="E276" s="88" t="s">
        <v>310</v>
      </c>
      <c r="F276" s="87" t="s">
        <v>620</v>
      </c>
      <c r="G276" s="88" t="s">
        <v>344</v>
      </c>
      <c r="H276" s="87" t="s">
        <v>475</v>
      </c>
      <c r="I276" s="87" t="s">
        <v>314</v>
      </c>
      <c r="J276" s="101"/>
      <c r="K276" s="90">
        <v>1.64</v>
      </c>
      <c r="L276" s="88" t="s">
        <v>130</v>
      </c>
      <c r="M276" s="89">
        <v>4.7E-2</v>
      </c>
      <c r="N276" s="89">
        <v>7.6101694915254245E-2</v>
      </c>
      <c r="O276" s="90">
        <v>2.1350000000000002E-3</v>
      </c>
      <c r="P276" s="102">
        <v>94.32</v>
      </c>
      <c r="Q276" s="90"/>
      <c r="R276" s="90">
        <v>2.0059999999999999E-6</v>
      </c>
      <c r="S276" s="91">
        <v>4.1785114909066006E-12</v>
      </c>
      <c r="T276" s="91">
        <f t="shared" si="5"/>
        <v>1.3569684471217755E-11</v>
      </c>
      <c r="U276" s="91">
        <f>R276/'סכום נכסי הקרן'!$C$42</f>
        <v>2.4695092694599575E-12</v>
      </c>
    </row>
    <row r="277" spans="2:21">
      <c r="B277" s="86" t="s">
        <v>690</v>
      </c>
      <c r="C277" s="110">
        <v>1141332</v>
      </c>
      <c r="D277" s="88" t="s">
        <v>117</v>
      </c>
      <c r="E277" s="88" t="s">
        <v>310</v>
      </c>
      <c r="F277" s="87" t="s">
        <v>691</v>
      </c>
      <c r="G277" s="88" t="s">
        <v>124</v>
      </c>
      <c r="H277" s="87" t="s">
        <v>483</v>
      </c>
      <c r="I277" s="87" t="s">
        <v>128</v>
      </c>
      <c r="J277" s="101"/>
      <c r="K277" s="90">
        <v>3.789999999997363</v>
      </c>
      <c r="L277" s="88" t="s">
        <v>130</v>
      </c>
      <c r="M277" s="89">
        <v>4.6900000000000004E-2</v>
      </c>
      <c r="N277" s="89">
        <v>8.4199999999936409E-2</v>
      </c>
      <c r="O277" s="90">
        <v>574392.923602</v>
      </c>
      <c r="P277" s="102">
        <v>89.8</v>
      </c>
      <c r="Q277" s="90"/>
      <c r="R277" s="90">
        <v>515.80954768399999</v>
      </c>
      <c r="S277" s="91">
        <v>3.7738050739728648E-4</v>
      </c>
      <c r="T277" s="91">
        <f t="shared" si="5"/>
        <v>3.48921874841148E-3</v>
      </c>
      <c r="U277" s="91">
        <f>R277/'סכום נכסי הקרן'!$C$42</f>
        <v>6.3499324989111966E-4</v>
      </c>
    </row>
    <row r="278" spans="2:21">
      <c r="B278" s="86" t="s">
        <v>692</v>
      </c>
      <c r="C278" s="110">
        <v>1143593</v>
      </c>
      <c r="D278" s="88" t="s">
        <v>117</v>
      </c>
      <c r="E278" s="88" t="s">
        <v>310</v>
      </c>
      <c r="F278" s="87" t="s">
        <v>691</v>
      </c>
      <c r="G278" s="88" t="s">
        <v>124</v>
      </c>
      <c r="H278" s="87" t="s">
        <v>483</v>
      </c>
      <c r="I278" s="87" t="s">
        <v>128</v>
      </c>
      <c r="J278" s="101"/>
      <c r="K278" s="90">
        <v>3.9500000000007991</v>
      </c>
      <c r="L278" s="88" t="s">
        <v>130</v>
      </c>
      <c r="M278" s="89">
        <v>4.6900000000000004E-2</v>
      </c>
      <c r="N278" s="89">
        <v>8.2800000000019178E-2</v>
      </c>
      <c r="O278" s="90">
        <v>1506011.468867</v>
      </c>
      <c r="P278" s="102">
        <v>91.42</v>
      </c>
      <c r="Q278" s="90"/>
      <c r="R278" s="90">
        <v>1376.795681262</v>
      </c>
      <c r="S278" s="91">
        <v>1.1735839819173874E-3</v>
      </c>
      <c r="T278" s="91">
        <f t="shared" si="5"/>
        <v>9.3134012841777827E-3</v>
      </c>
      <c r="U278" s="91">
        <f>R278/'סכום נכסי הקרן'!$C$42</f>
        <v>1.6949200882497241E-3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194</v>
      </c>
      <c r="C280" s="80"/>
      <c r="D280" s="81"/>
      <c r="E280" s="81"/>
      <c r="F280" s="80"/>
      <c r="G280" s="81"/>
      <c r="H280" s="80"/>
      <c r="I280" s="80"/>
      <c r="J280" s="99"/>
      <c r="K280" s="83">
        <v>5.2429621705348675</v>
      </c>
      <c r="L280" s="81"/>
      <c r="M280" s="82"/>
      <c r="N280" s="82">
        <v>6.9599407238151514E-2</v>
      </c>
      <c r="O280" s="83"/>
      <c r="P280" s="100"/>
      <c r="Q280" s="83"/>
      <c r="R280" s="83">
        <v>34879.060366885002</v>
      </c>
      <c r="S280" s="84"/>
      <c r="T280" s="84">
        <f t="shared" si="5"/>
        <v>0.23594109861973384</v>
      </c>
      <c r="U280" s="84">
        <f>R280/'סכום נכסי הקרן'!$C$42</f>
        <v>4.2938266643108645E-2</v>
      </c>
    </row>
    <row r="281" spans="2:21">
      <c r="B281" s="85" t="s">
        <v>65</v>
      </c>
      <c r="C281" s="80"/>
      <c r="D281" s="81"/>
      <c r="E281" s="81"/>
      <c r="F281" s="80"/>
      <c r="G281" s="81"/>
      <c r="H281" s="80"/>
      <c r="I281" s="80"/>
      <c r="J281" s="99"/>
      <c r="K281" s="83">
        <v>5.5534124963652198</v>
      </c>
      <c r="L281" s="81"/>
      <c r="M281" s="82"/>
      <c r="N281" s="82">
        <v>6.6478352467373061E-2</v>
      </c>
      <c r="O281" s="83"/>
      <c r="P281" s="100"/>
      <c r="Q281" s="83"/>
      <c r="R281" s="83">
        <v>5619.6809615689999</v>
      </c>
      <c r="S281" s="84"/>
      <c r="T281" s="84">
        <f t="shared" si="5"/>
        <v>3.8014604923928677E-2</v>
      </c>
      <c r="U281" s="84">
        <f>R281/'סכום נכסי הקרן'!$C$42</f>
        <v>6.9181725952155004E-3</v>
      </c>
    </row>
    <row r="282" spans="2:21">
      <c r="B282" s="86" t="s">
        <v>693</v>
      </c>
      <c r="C282" s="87" t="s">
        <v>694</v>
      </c>
      <c r="D282" s="88" t="s">
        <v>29</v>
      </c>
      <c r="E282" s="88" t="s">
        <v>695</v>
      </c>
      <c r="F282" s="87" t="s">
        <v>343</v>
      </c>
      <c r="G282" s="88" t="s">
        <v>344</v>
      </c>
      <c r="H282" s="87" t="s">
        <v>696</v>
      </c>
      <c r="I282" s="87" t="s">
        <v>697</v>
      </c>
      <c r="J282" s="101"/>
      <c r="K282" s="90">
        <v>7.4900000000019435</v>
      </c>
      <c r="L282" s="88" t="s">
        <v>129</v>
      </c>
      <c r="M282" s="89">
        <v>3.7499999999999999E-2</v>
      </c>
      <c r="N282" s="89">
        <v>5.5900000000021606E-2</v>
      </c>
      <c r="O282" s="90">
        <v>145397.55015</v>
      </c>
      <c r="P282" s="102">
        <v>87.170829999999995</v>
      </c>
      <c r="Q282" s="90"/>
      <c r="R282" s="90">
        <v>458.18048593899999</v>
      </c>
      <c r="S282" s="91">
        <v>2.9079510029999996E-4</v>
      </c>
      <c r="T282" s="91">
        <f t="shared" si="5"/>
        <v>3.099384160050575E-3</v>
      </c>
      <c r="U282" s="91">
        <f>R282/'סכום נכסי הקרן'!$C$42</f>
        <v>5.640483335553481E-4</v>
      </c>
    </row>
    <row r="283" spans="2:21">
      <c r="B283" s="86" t="s">
        <v>698</v>
      </c>
      <c r="C283" s="87" t="s">
        <v>699</v>
      </c>
      <c r="D283" s="88" t="s">
        <v>29</v>
      </c>
      <c r="E283" s="88" t="s">
        <v>695</v>
      </c>
      <c r="F283" s="87" t="s">
        <v>337</v>
      </c>
      <c r="G283" s="88" t="s">
        <v>317</v>
      </c>
      <c r="H283" s="87" t="s">
        <v>700</v>
      </c>
      <c r="I283" s="87" t="s">
        <v>308</v>
      </c>
      <c r="J283" s="101"/>
      <c r="K283" s="90">
        <v>3.3300000000026557</v>
      </c>
      <c r="L283" s="88" t="s">
        <v>129</v>
      </c>
      <c r="M283" s="89">
        <v>3.2549999999999996E-2</v>
      </c>
      <c r="N283" s="89">
        <v>8.7000000000053104E-2</v>
      </c>
      <c r="O283" s="90">
        <v>186457.97700000004</v>
      </c>
      <c r="P283" s="102">
        <v>83.785880000000006</v>
      </c>
      <c r="Q283" s="90"/>
      <c r="R283" s="90">
        <v>564.75499285000001</v>
      </c>
      <c r="S283" s="91">
        <v>1.8645797700000003E-4</v>
      </c>
      <c r="T283" s="91">
        <f t="shared" si="5"/>
        <v>3.820312590488205E-3</v>
      </c>
      <c r="U283" s="91">
        <f>R283/'סכום נכסי הקרן'!$C$42</f>
        <v>6.9524810060661373E-4</v>
      </c>
    </row>
    <row r="284" spans="2:21">
      <c r="B284" s="86" t="s">
        <v>701</v>
      </c>
      <c r="C284" s="87" t="s">
        <v>702</v>
      </c>
      <c r="D284" s="88" t="s">
        <v>29</v>
      </c>
      <c r="E284" s="88" t="s">
        <v>695</v>
      </c>
      <c r="F284" s="87" t="s">
        <v>322</v>
      </c>
      <c r="G284" s="88" t="s">
        <v>317</v>
      </c>
      <c r="H284" s="87" t="s">
        <v>700</v>
      </c>
      <c r="I284" s="87" t="s">
        <v>308</v>
      </c>
      <c r="J284" s="101"/>
      <c r="K284" s="90">
        <v>2.6900000000015152</v>
      </c>
      <c r="L284" s="88" t="s">
        <v>129</v>
      </c>
      <c r="M284" s="89">
        <v>3.2750000000000001E-2</v>
      </c>
      <c r="N284" s="89">
        <v>8.45000000000517E-2</v>
      </c>
      <c r="O284" s="90">
        <v>263929.282848</v>
      </c>
      <c r="P284" s="102">
        <v>87.174930000000003</v>
      </c>
      <c r="Q284" s="90"/>
      <c r="R284" s="90">
        <v>831.739811046</v>
      </c>
      <c r="S284" s="91">
        <v>3.5190571046399998E-4</v>
      </c>
      <c r="T284" s="91">
        <f t="shared" si="5"/>
        <v>5.6263443659244749E-3</v>
      </c>
      <c r="U284" s="91">
        <f>R284/'סכום נכסי הקרן'!$C$42</f>
        <v>1.023922818124113E-3</v>
      </c>
    </row>
    <row r="285" spans="2:21">
      <c r="B285" s="86" t="s">
        <v>703</v>
      </c>
      <c r="C285" s="87" t="s">
        <v>704</v>
      </c>
      <c r="D285" s="88" t="s">
        <v>29</v>
      </c>
      <c r="E285" s="88" t="s">
        <v>695</v>
      </c>
      <c r="F285" s="87" t="s">
        <v>322</v>
      </c>
      <c r="G285" s="88" t="s">
        <v>317</v>
      </c>
      <c r="H285" s="87" t="s">
        <v>700</v>
      </c>
      <c r="I285" s="87" t="s">
        <v>308</v>
      </c>
      <c r="J285" s="101"/>
      <c r="K285" s="90">
        <v>4.4199999999992912</v>
      </c>
      <c r="L285" s="88" t="s">
        <v>129</v>
      </c>
      <c r="M285" s="89">
        <v>7.1289999999999992E-2</v>
      </c>
      <c r="N285" s="89">
        <v>7.739999999998394E-2</v>
      </c>
      <c r="O285" s="90">
        <v>150753.258</v>
      </c>
      <c r="P285" s="102">
        <v>98.282799999999995</v>
      </c>
      <c r="Q285" s="90"/>
      <c r="R285" s="90">
        <v>535.61475083899995</v>
      </c>
      <c r="S285" s="91">
        <v>3.0150651599999999E-4</v>
      </c>
      <c r="T285" s="91">
        <f t="shared" si="5"/>
        <v>3.623192007485117E-3</v>
      </c>
      <c r="U285" s="91">
        <f>R285/'סכום נכסי הקרן'!$C$42</f>
        <v>6.5937467201216153E-4</v>
      </c>
    </row>
    <row r="286" spans="2:21">
      <c r="B286" s="86" t="s">
        <v>705</v>
      </c>
      <c r="C286" s="87" t="s">
        <v>706</v>
      </c>
      <c r="D286" s="88" t="s">
        <v>29</v>
      </c>
      <c r="E286" s="88" t="s">
        <v>695</v>
      </c>
      <c r="F286" s="87" t="s">
        <v>573</v>
      </c>
      <c r="G286" s="88" t="s">
        <v>427</v>
      </c>
      <c r="H286" s="87" t="s">
        <v>707</v>
      </c>
      <c r="I286" s="87" t="s">
        <v>308</v>
      </c>
      <c r="J286" s="101"/>
      <c r="K286" s="90">
        <v>9.7000000000019799</v>
      </c>
      <c r="L286" s="88" t="s">
        <v>129</v>
      </c>
      <c r="M286" s="89">
        <v>6.3750000000000001E-2</v>
      </c>
      <c r="N286" s="89">
        <v>6.4700000000013705E-2</v>
      </c>
      <c r="O286" s="90">
        <v>377279.86410000006</v>
      </c>
      <c r="P286" s="102">
        <v>100.011</v>
      </c>
      <c r="Q286" s="90"/>
      <c r="R286" s="90">
        <v>1364.0167340790001</v>
      </c>
      <c r="S286" s="91">
        <v>5.4433684042706689E-4</v>
      </c>
      <c r="T286" s="91">
        <f t="shared" si="5"/>
        <v>9.2269574750313884E-3</v>
      </c>
      <c r="U286" s="91">
        <f>R286/'סכום נכסי הקרן'!$C$42</f>
        <v>1.6791884189963056E-3</v>
      </c>
    </row>
    <row r="287" spans="2:21">
      <c r="B287" s="86" t="s">
        <v>708</v>
      </c>
      <c r="C287" s="87" t="s">
        <v>709</v>
      </c>
      <c r="D287" s="88" t="s">
        <v>29</v>
      </c>
      <c r="E287" s="88" t="s">
        <v>695</v>
      </c>
      <c r="F287" s="87" t="s">
        <v>710</v>
      </c>
      <c r="G287" s="88" t="s">
        <v>317</v>
      </c>
      <c r="H287" s="87" t="s">
        <v>707</v>
      </c>
      <c r="I287" s="87" t="s">
        <v>697</v>
      </c>
      <c r="J287" s="101"/>
      <c r="K287" s="90">
        <v>2.8800000000019992</v>
      </c>
      <c r="L287" s="88" t="s">
        <v>129</v>
      </c>
      <c r="M287" s="89">
        <v>3.0769999999999999E-2</v>
      </c>
      <c r="N287" s="89">
        <v>8.7500000000041656E-2</v>
      </c>
      <c r="O287" s="90">
        <v>211768.65557999999</v>
      </c>
      <c r="P287" s="102">
        <v>86.234669999999994</v>
      </c>
      <c r="Q287" s="90"/>
      <c r="R287" s="90">
        <v>660.16407051099998</v>
      </c>
      <c r="S287" s="91">
        <v>3.5294775929999998E-4</v>
      </c>
      <c r="T287" s="91">
        <f t="shared" si="5"/>
        <v>4.4657119322377963E-3</v>
      </c>
      <c r="U287" s="91">
        <f>R287/'סכום נכסי הקרן'!$C$42</f>
        <v>8.1270253813127196E-4</v>
      </c>
    </row>
    <row r="288" spans="2:21">
      <c r="B288" s="86" t="s">
        <v>711</v>
      </c>
      <c r="C288" s="87" t="s">
        <v>712</v>
      </c>
      <c r="D288" s="88" t="s">
        <v>29</v>
      </c>
      <c r="E288" s="88" t="s">
        <v>695</v>
      </c>
      <c r="F288" s="87" t="s">
        <v>713</v>
      </c>
      <c r="G288" s="88" t="s">
        <v>714</v>
      </c>
      <c r="H288" s="87" t="s">
        <v>715</v>
      </c>
      <c r="I288" s="87" t="s">
        <v>308</v>
      </c>
      <c r="J288" s="101"/>
      <c r="K288" s="90">
        <v>5.9600000000065743</v>
      </c>
      <c r="L288" s="88" t="s">
        <v>131</v>
      </c>
      <c r="M288" s="89">
        <v>4.3749999999999997E-2</v>
      </c>
      <c r="N288" s="89">
        <v>7.1200000000081864E-2</v>
      </c>
      <c r="O288" s="90">
        <v>95212.584000000003</v>
      </c>
      <c r="P288" s="102">
        <v>86.129540000000006</v>
      </c>
      <c r="Q288" s="90"/>
      <c r="R288" s="90">
        <v>322.46463100300002</v>
      </c>
      <c r="S288" s="91">
        <v>6.3475056000000005E-5</v>
      </c>
      <c r="T288" s="91">
        <f t="shared" si="5"/>
        <v>2.1813276649244131E-3</v>
      </c>
      <c r="U288" s="91">
        <f>R288/'סכום נכסי הקרן'!$C$42</f>
        <v>3.9697377633843143E-4</v>
      </c>
    </row>
    <row r="289" spans="2:21">
      <c r="B289" s="86" t="s">
        <v>716</v>
      </c>
      <c r="C289" s="87" t="s">
        <v>717</v>
      </c>
      <c r="D289" s="88" t="s">
        <v>29</v>
      </c>
      <c r="E289" s="88" t="s">
        <v>695</v>
      </c>
      <c r="F289" s="87" t="s">
        <v>713</v>
      </c>
      <c r="G289" s="88" t="s">
        <v>714</v>
      </c>
      <c r="H289" s="87" t="s">
        <v>715</v>
      </c>
      <c r="I289" s="87" t="s">
        <v>308</v>
      </c>
      <c r="J289" s="101"/>
      <c r="K289" s="90">
        <v>5.0700000000018459</v>
      </c>
      <c r="L289" s="88" t="s">
        <v>131</v>
      </c>
      <c r="M289" s="89">
        <v>7.3749999999999996E-2</v>
      </c>
      <c r="N289" s="89">
        <v>7.050000000003076E-2</v>
      </c>
      <c r="O289" s="90">
        <v>81327.415500000003</v>
      </c>
      <c r="P289" s="102">
        <v>101.65321</v>
      </c>
      <c r="Q289" s="90"/>
      <c r="R289" s="90">
        <v>325.08255181999999</v>
      </c>
      <c r="S289" s="91">
        <v>1.01659269375E-4</v>
      </c>
      <c r="T289" s="91">
        <f t="shared" si="5"/>
        <v>2.1990367174953614E-3</v>
      </c>
      <c r="U289" s="91">
        <f>R289/'סכום נכסי הקרן'!$C$42</f>
        <v>4.0019659773638438E-4</v>
      </c>
    </row>
    <row r="290" spans="2:21">
      <c r="B290" s="86" t="s">
        <v>718</v>
      </c>
      <c r="C290" s="87" t="s">
        <v>719</v>
      </c>
      <c r="D290" s="88" t="s">
        <v>29</v>
      </c>
      <c r="E290" s="88" t="s">
        <v>695</v>
      </c>
      <c r="F290" s="87" t="s">
        <v>713</v>
      </c>
      <c r="G290" s="88" t="s">
        <v>714</v>
      </c>
      <c r="H290" s="87" t="s">
        <v>715</v>
      </c>
      <c r="I290" s="87" t="s">
        <v>308</v>
      </c>
      <c r="J290" s="101"/>
      <c r="K290" s="90">
        <v>6.1700000000009432</v>
      </c>
      <c r="L290" s="88" t="s">
        <v>129</v>
      </c>
      <c r="M290" s="89">
        <v>8.1250000000000003E-2</v>
      </c>
      <c r="N290" s="89">
        <v>7.2700000000012907E-2</v>
      </c>
      <c r="O290" s="90">
        <v>75376.629000000001</v>
      </c>
      <c r="P290" s="102">
        <v>105.09396</v>
      </c>
      <c r="Q290" s="90"/>
      <c r="R290" s="90">
        <v>286.36686326900002</v>
      </c>
      <c r="S290" s="91">
        <v>1.50753258E-4</v>
      </c>
      <c r="T290" s="91">
        <f t="shared" si="5"/>
        <v>1.9371425611030347E-3</v>
      </c>
      <c r="U290" s="91">
        <f>R290/'סכום נכסי הקרן'!$C$42</f>
        <v>3.5253520603637482E-4</v>
      </c>
    </row>
    <row r="291" spans="2:21">
      <c r="B291" s="86" t="s">
        <v>720</v>
      </c>
      <c r="C291" s="87" t="s">
        <v>721</v>
      </c>
      <c r="D291" s="88" t="s">
        <v>29</v>
      </c>
      <c r="E291" s="88" t="s">
        <v>695</v>
      </c>
      <c r="F291" s="87" t="s">
        <v>722</v>
      </c>
      <c r="G291" s="88" t="s">
        <v>723</v>
      </c>
      <c r="H291" s="87" t="s">
        <v>546</v>
      </c>
      <c r="I291" s="87"/>
      <c r="J291" s="101"/>
      <c r="K291" s="90">
        <v>3.0299999999948759</v>
      </c>
      <c r="L291" s="88" t="s">
        <v>129</v>
      </c>
      <c r="M291" s="89">
        <v>0</v>
      </c>
      <c r="N291" s="89">
        <v>-9.4399999999826012E-2</v>
      </c>
      <c r="O291" s="90">
        <v>57896.163</v>
      </c>
      <c r="P291" s="102">
        <v>129.624</v>
      </c>
      <c r="Q291" s="90"/>
      <c r="R291" s="90">
        <v>271.29607021300001</v>
      </c>
      <c r="S291" s="91">
        <v>9.153543557312253E-5</v>
      </c>
      <c r="T291" s="91">
        <f t="shared" si="5"/>
        <v>1.8351954491883091E-3</v>
      </c>
      <c r="U291" s="91">
        <f>R291/'סכום נכסי הקרן'!$C$42</f>
        <v>3.3398213367849604E-4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2"/>
      <c r="Q292" s="87"/>
      <c r="R292" s="87"/>
      <c r="S292" s="87"/>
      <c r="T292" s="91"/>
      <c r="U292" s="87"/>
    </row>
    <row r="293" spans="2:21">
      <c r="B293" s="85" t="s">
        <v>64</v>
      </c>
      <c r="C293" s="80"/>
      <c r="D293" s="81"/>
      <c r="E293" s="81"/>
      <c r="F293" s="80"/>
      <c r="G293" s="81"/>
      <c r="H293" s="80"/>
      <c r="I293" s="80"/>
      <c r="J293" s="99"/>
      <c r="K293" s="83">
        <v>5.183335759413354</v>
      </c>
      <c r="L293" s="81"/>
      <c r="M293" s="82"/>
      <c r="N293" s="82">
        <v>7.0198850303310009E-2</v>
      </c>
      <c r="O293" s="83"/>
      <c r="P293" s="100"/>
      <c r="Q293" s="83"/>
      <c r="R293" s="83">
        <v>29259.379405315998</v>
      </c>
      <c r="S293" s="84"/>
      <c r="T293" s="84">
        <f t="shared" si="5"/>
        <v>0.19792649369580514</v>
      </c>
      <c r="U293" s="84">
        <f>R293/'סכום נכסי הקרן'!$C$42</f>
        <v>3.6020094047893143E-2</v>
      </c>
    </row>
    <row r="294" spans="2:21">
      <c r="B294" s="86" t="s">
        <v>724</v>
      </c>
      <c r="C294" s="87" t="s">
        <v>725</v>
      </c>
      <c r="D294" s="88" t="s">
        <v>29</v>
      </c>
      <c r="E294" s="88" t="s">
        <v>695</v>
      </c>
      <c r="F294" s="87"/>
      <c r="G294" s="88" t="s">
        <v>726</v>
      </c>
      <c r="H294" s="87" t="s">
        <v>727</v>
      </c>
      <c r="I294" s="87" t="s">
        <v>728</v>
      </c>
      <c r="J294" s="101"/>
      <c r="K294" s="90">
        <v>7.5200000000068812</v>
      </c>
      <c r="L294" s="88" t="s">
        <v>131</v>
      </c>
      <c r="M294" s="89">
        <v>4.2519999999999995E-2</v>
      </c>
      <c r="N294" s="89">
        <v>5.3300000000039142E-2</v>
      </c>
      <c r="O294" s="90">
        <v>79343.820000000007</v>
      </c>
      <c r="P294" s="102">
        <v>95.01267</v>
      </c>
      <c r="Q294" s="90"/>
      <c r="R294" s="90">
        <v>296.43549714799997</v>
      </c>
      <c r="S294" s="91">
        <v>6.3475056000000005E-5</v>
      </c>
      <c r="T294" s="91">
        <f t="shared" si="5"/>
        <v>2.0052523242108326E-3</v>
      </c>
      <c r="U294" s="91">
        <f>R294/'סכום נכסי הקרן'!$C$42</f>
        <v>3.6493031306279001E-4</v>
      </c>
    </row>
    <row r="295" spans="2:21">
      <c r="B295" s="86" t="s">
        <v>729</v>
      </c>
      <c r="C295" s="87" t="s">
        <v>730</v>
      </c>
      <c r="D295" s="88" t="s">
        <v>29</v>
      </c>
      <c r="E295" s="88" t="s">
        <v>695</v>
      </c>
      <c r="F295" s="87"/>
      <c r="G295" s="88" t="s">
        <v>726</v>
      </c>
      <c r="H295" s="87" t="s">
        <v>731</v>
      </c>
      <c r="I295" s="87" t="s">
        <v>697</v>
      </c>
      <c r="J295" s="101"/>
      <c r="K295" s="90">
        <v>1.3899999958854046</v>
      </c>
      <c r="L295" s="88" t="s">
        <v>129</v>
      </c>
      <c r="M295" s="89">
        <v>4.4999999999999998E-2</v>
      </c>
      <c r="N295" s="89">
        <v>8.6799999839864389E-2</v>
      </c>
      <c r="O295" s="90">
        <v>51.573483000000003</v>
      </c>
      <c r="P295" s="102">
        <v>96.465000000000003</v>
      </c>
      <c r="Q295" s="90"/>
      <c r="R295" s="90">
        <v>0.17984756600000001</v>
      </c>
      <c r="S295" s="91">
        <v>1.0314696600000001E-7</v>
      </c>
      <c r="T295" s="91">
        <f t="shared" si="5"/>
        <v>1.2165875989713412E-6</v>
      </c>
      <c r="U295" s="91">
        <f>R295/'סכום נכסי הקרן'!$C$42</f>
        <v>2.214034054470646E-7</v>
      </c>
    </row>
    <row r="296" spans="2:21">
      <c r="B296" s="86" t="s">
        <v>732</v>
      </c>
      <c r="C296" s="87" t="s">
        <v>733</v>
      </c>
      <c r="D296" s="88" t="s">
        <v>29</v>
      </c>
      <c r="E296" s="88" t="s">
        <v>695</v>
      </c>
      <c r="F296" s="87"/>
      <c r="G296" s="88" t="s">
        <v>726</v>
      </c>
      <c r="H296" s="87" t="s">
        <v>727</v>
      </c>
      <c r="I296" s="87" t="s">
        <v>728</v>
      </c>
      <c r="J296" s="101"/>
      <c r="K296" s="90">
        <v>6.8699999999948993</v>
      </c>
      <c r="L296" s="88" t="s">
        <v>129</v>
      </c>
      <c r="M296" s="89">
        <v>0.03</v>
      </c>
      <c r="N296" s="89">
        <v>6.9199999999950176E-2</v>
      </c>
      <c r="O296" s="90">
        <v>146786.06700000001</v>
      </c>
      <c r="P296" s="102">
        <v>78.692670000000007</v>
      </c>
      <c r="Q296" s="90"/>
      <c r="R296" s="90">
        <v>417.56818159900001</v>
      </c>
      <c r="S296" s="91">
        <v>8.3877752571428579E-5</v>
      </c>
      <c r="T296" s="91">
        <f t="shared" si="5"/>
        <v>2.8246602539973012E-3</v>
      </c>
      <c r="U296" s="91">
        <f>R296/'סכום נכסי הקרן'!$C$42</f>
        <v>5.1405209127132077E-4</v>
      </c>
    </row>
    <row r="297" spans="2:21">
      <c r="B297" s="86" t="s">
        <v>734</v>
      </c>
      <c r="C297" s="87" t="s">
        <v>735</v>
      </c>
      <c r="D297" s="88" t="s">
        <v>29</v>
      </c>
      <c r="E297" s="88" t="s">
        <v>695</v>
      </c>
      <c r="F297" s="87"/>
      <c r="G297" s="88" t="s">
        <v>726</v>
      </c>
      <c r="H297" s="87" t="s">
        <v>727</v>
      </c>
      <c r="I297" s="87" t="s">
        <v>728</v>
      </c>
      <c r="J297" s="101"/>
      <c r="K297" s="90">
        <v>7.4199999999821307</v>
      </c>
      <c r="L297" s="88" t="s">
        <v>129</v>
      </c>
      <c r="M297" s="89">
        <v>3.5000000000000003E-2</v>
      </c>
      <c r="N297" s="89">
        <v>7.0999999999811908E-2</v>
      </c>
      <c r="O297" s="90">
        <v>59507.864999999998</v>
      </c>
      <c r="P297" s="102">
        <v>79.081890000000001</v>
      </c>
      <c r="Q297" s="90"/>
      <c r="R297" s="90">
        <v>170.12169636199999</v>
      </c>
      <c r="S297" s="91">
        <v>1.1901572999999999E-4</v>
      </c>
      <c r="T297" s="91">
        <f t="shared" si="5"/>
        <v>1.1507964812266468E-3</v>
      </c>
      <c r="U297" s="91">
        <f>R297/'סכום נכסי הקרן'!$C$42</f>
        <v>2.0943026226431273E-4</v>
      </c>
    </row>
    <row r="298" spans="2:21">
      <c r="B298" s="86" t="s">
        <v>736</v>
      </c>
      <c r="C298" s="87" t="s">
        <v>737</v>
      </c>
      <c r="D298" s="88" t="s">
        <v>29</v>
      </c>
      <c r="E298" s="88" t="s">
        <v>695</v>
      </c>
      <c r="F298" s="87"/>
      <c r="G298" s="88" t="s">
        <v>738</v>
      </c>
      <c r="H298" s="87" t="s">
        <v>739</v>
      </c>
      <c r="I298" s="87" t="s">
        <v>697</v>
      </c>
      <c r="J298" s="101"/>
      <c r="K298" s="90">
        <v>3.8899999999912236</v>
      </c>
      <c r="L298" s="88" t="s">
        <v>129</v>
      </c>
      <c r="M298" s="89">
        <v>5.5480000000000002E-2</v>
      </c>
      <c r="N298" s="89">
        <v>5.9999999999899113E-2</v>
      </c>
      <c r="O298" s="90">
        <v>27770.337000000003</v>
      </c>
      <c r="P298" s="102">
        <v>98.737139999999997</v>
      </c>
      <c r="Q298" s="90"/>
      <c r="R298" s="90">
        <v>99.121990483000005</v>
      </c>
      <c r="S298" s="91">
        <v>5.5540674000000004E-5</v>
      </c>
      <c r="T298" s="91">
        <f t="shared" si="5"/>
        <v>6.7051552094384806E-4</v>
      </c>
      <c r="U298" s="91">
        <f>R298/'סכום נכסי הקרן'!$C$42</f>
        <v>1.2202526136843979E-4</v>
      </c>
    </row>
    <row r="299" spans="2:21">
      <c r="B299" s="86" t="s">
        <v>740</v>
      </c>
      <c r="C299" s="87" t="s">
        <v>741</v>
      </c>
      <c r="D299" s="88" t="s">
        <v>29</v>
      </c>
      <c r="E299" s="88" t="s">
        <v>695</v>
      </c>
      <c r="F299" s="87"/>
      <c r="G299" s="88" t="s">
        <v>726</v>
      </c>
      <c r="H299" s="87" t="s">
        <v>739</v>
      </c>
      <c r="I299" s="87" t="s">
        <v>308</v>
      </c>
      <c r="J299" s="101"/>
      <c r="K299" s="90">
        <v>7.8599999999960266</v>
      </c>
      <c r="L299" s="88" t="s">
        <v>131</v>
      </c>
      <c r="M299" s="89">
        <v>4.2500000000000003E-2</v>
      </c>
      <c r="N299" s="89">
        <v>5.4499999999974492E-2</v>
      </c>
      <c r="O299" s="90">
        <v>158687.64000000001</v>
      </c>
      <c r="P299" s="102">
        <v>91.161519999999996</v>
      </c>
      <c r="Q299" s="90"/>
      <c r="R299" s="90">
        <v>568.84017414100003</v>
      </c>
      <c r="S299" s="91">
        <v>1.2695011200000001E-4</v>
      </c>
      <c r="T299" s="91">
        <f t="shared" si="5"/>
        <v>3.8479469978294776E-3</v>
      </c>
      <c r="U299" s="91">
        <f>R299/'סכום נכסי הקרן'!$C$42</f>
        <v>7.0027720981177279E-4</v>
      </c>
    </row>
    <row r="300" spans="2:21">
      <c r="B300" s="86" t="s">
        <v>742</v>
      </c>
      <c r="C300" s="87" t="s">
        <v>743</v>
      </c>
      <c r="D300" s="88" t="s">
        <v>29</v>
      </c>
      <c r="E300" s="88" t="s">
        <v>695</v>
      </c>
      <c r="F300" s="87"/>
      <c r="G300" s="88" t="s">
        <v>744</v>
      </c>
      <c r="H300" s="87" t="s">
        <v>739</v>
      </c>
      <c r="I300" s="87" t="s">
        <v>308</v>
      </c>
      <c r="J300" s="101"/>
      <c r="K300" s="90">
        <v>3.880000000024717</v>
      </c>
      <c r="L300" s="88" t="s">
        <v>129</v>
      </c>
      <c r="M300" s="89">
        <v>4.2500000000000003E-2</v>
      </c>
      <c r="N300" s="89">
        <v>6.050000000030354E-2</v>
      </c>
      <c r="O300" s="90">
        <v>27228.478217000003</v>
      </c>
      <c r="P300" s="102">
        <v>93.713059999999999</v>
      </c>
      <c r="Q300" s="90"/>
      <c r="R300" s="90">
        <v>92.242649644000011</v>
      </c>
      <c r="S300" s="91">
        <v>6.7547509807447718E-5</v>
      </c>
      <c r="T300" s="91">
        <f t="shared" si="5"/>
        <v>6.239798855723664E-4</v>
      </c>
      <c r="U300" s="91">
        <f>R300/'סכום נכסי הקרן'!$C$42</f>
        <v>1.1355637005753006E-4</v>
      </c>
    </row>
    <row r="301" spans="2:21">
      <c r="B301" s="86" t="s">
        <v>745</v>
      </c>
      <c r="C301" s="87" t="s">
        <v>746</v>
      </c>
      <c r="D301" s="88" t="s">
        <v>29</v>
      </c>
      <c r="E301" s="88" t="s">
        <v>695</v>
      </c>
      <c r="F301" s="87"/>
      <c r="G301" s="88" t="s">
        <v>738</v>
      </c>
      <c r="H301" s="87" t="s">
        <v>739</v>
      </c>
      <c r="I301" s="87" t="s">
        <v>697</v>
      </c>
      <c r="J301" s="101"/>
      <c r="K301" s="90">
        <v>3.9800000000010112</v>
      </c>
      <c r="L301" s="88" t="s">
        <v>132</v>
      </c>
      <c r="M301" s="89">
        <v>4.6249999999999999E-2</v>
      </c>
      <c r="N301" s="89">
        <v>6.5600000000000006E-2</v>
      </c>
      <c r="O301" s="90">
        <v>119015.73</v>
      </c>
      <c r="P301" s="102">
        <v>92.972350000000006</v>
      </c>
      <c r="Q301" s="90"/>
      <c r="R301" s="90">
        <v>494.30335357500002</v>
      </c>
      <c r="S301" s="91">
        <v>2.3803145999999999E-4</v>
      </c>
      <c r="T301" s="91">
        <f t="shared" si="5"/>
        <v>3.3437390533786328E-3</v>
      </c>
      <c r="U301" s="91">
        <f>R301/'סכום נכסי הקרן'!$C$42</f>
        <v>6.0851780337916521E-4</v>
      </c>
    </row>
    <row r="302" spans="2:21">
      <c r="B302" s="86" t="s">
        <v>747</v>
      </c>
      <c r="C302" s="87" t="s">
        <v>748</v>
      </c>
      <c r="D302" s="88" t="s">
        <v>29</v>
      </c>
      <c r="E302" s="88" t="s">
        <v>695</v>
      </c>
      <c r="F302" s="87"/>
      <c r="G302" s="88" t="s">
        <v>726</v>
      </c>
      <c r="H302" s="87" t="s">
        <v>749</v>
      </c>
      <c r="I302" s="87" t="s">
        <v>728</v>
      </c>
      <c r="J302" s="101"/>
      <c r="K302" s="90">
        <v>4.1000000000002954</v>
      </c>
      <c r="L302" s="88" t="s">
        <v>129</v>
      </c>
      <c r="M302" s="89">
        <v>3.2000000000000001E-2</v>
      </c>
      <c r="N302" s="89">
        <v>0.11759999999998691</v>
      </c>
      <c r="O302" s="90">
        <v>126950.11199999999</v>
      </c>
      <c r="P302" s="102">
        <v>73.328329999999994</v>
      </c>
      <c r="Q302" s="90"/>
      <c r="R302" s="90">
        <v>336.52180071900005</v>
      </c>
      <c r="S302" s="91">
        <v>1.015600896E-4</v>
      </c>
      <c r="T302" s="91">
        <f t="shared" si="5"/>
        <v>2.276418072503914E-3</v>
      </c>
      <c r="U302" s="91">
        <f>R302/'סכום נכסי הקרן'!$C$42</f>
        <v>4.1427901607723198E-4</v>
      </c>
    </row>
    <row r="303" spans="2:21">
      <c r="B303" s="86" t="s">
        <v>750</v>
      </c>
      <c r="C303" s="87" t="s">
        <v>751</v>
      </c>
      <c r="D303" s="88" t="s">
        <v>29</v>
      </c>
      <c r="E303" s="88" t="s">
        <v>695</v>
      </c>
      <c r="F303" s="87"/>
      <c r="G303" s="88" t="s">
        <v>738</v>
      </c>
      <c r="H303" s="87" t="s">
        <v>696</v>
      </c>
      <c r="I303" s="87" t="s">
        <v>697</v>
      </c>
      <c r="J303" s="101"/>
      <c r="K303" s="90">
        <v>7.1700000000152597</v>
      </c>
      <c r="L303" s="88" t="s">
        <v>129</v>
      </c>
      <c r="M303" s="89">
        <v>6.7419999999999994E-2</v>
      </c>
      <c r="N303" s="89">
        <v>6.1600000000112586E-2</v>
      </c>
      <c r="O303" s="90">
        <v>59507.864999999998</v>
      </c>
      <c r="P303" s="102">
        <v>105.70751</v>
      </c>
      <c r="Q303" s="90"/>
      <c r="R303" s="90">
        <v>227.398983109</v>
      </c>
      <c r="S303" s="91">
        <v>4.7606291999999997E-5</v>
      </c>
      <c r="T303" s="91">
        <f t="shared" si="5"/>
        <v>1.5382514705208903E-3</v>
      </c>
      <c r="U303" s="91">
        <f>R303/'סכום נכסי הקרן'!$C$42</f>
        <v>2.7994212196083941E-4</v>
      </c>
    </row>
    <row r="304" spans="2:21">
      <c r="B304" s="86" t="s">
        <v>752</v>
      </c>
      <c r="C304" s="87" t="s">
        <v>753</v>
      </c>
      <c r="D304" s="88" t="s">
        <v>29</v>
      </c>
      <c r="E304" s="88" t="s">
        <v>695</v>
      </c>
      <c r="F304" s="87"/>
      <c r="G304" s="88" t="s">
        <v>738</v>
      </c>
      <c r="H304" s="87" t="s">
        <v>696</v>
      </c>
      <c r="I304" s="87" t="s">
        <v>697</v>
      </c>
      <c r="J304" s="101"/>
      <c r="K304" s="90">
        <v>5.5699999999995926</v>
      </c>
      <c r="L304" s="88" t="s">
        <v>129</v>
      </c>
      <c r="M304" s="89">
        <v>3.9329999999999997E-2</v>
      </c>
      <c r="N304" s="89">
        <v>6.359999999998267E-2</v>
      </c>
      <c r="O304" s="90">
        <v>123577.99965</v>
      </c>
      <c r="P304" s="102">
        <v>87.835650000000001</v>
      </c>
      <c r="Q304" s="90"/>
      <c r="R304" s="90">
        <v>392.39212448799998</v>
      </c>
      <c r="S304" s="91">
        <v>8.2385333099999994E-5</v>
      </c>
      <c r="T304" s="91">
        <f t="shared" si="5"/>
        <v>2.6543555923693707E-3</v>
      </c>
      <c r="U304" s="91">
        <f>R304/'סכום נכסי הקרן'!$C$42</f>
        <v>4.8305881788943253E-4</v>
      </c>
    </row>
    <row r="305" spans="2:21">
      <c r="B305" s="86" t="s">
        <v>754</v>
      </c>
      <c r="C305" s="87" t="s">
        <v>755</v>
      </c>
      <c r="D305" s="88" t="s">
        <v>29</v>
      </c>
      <c r="E305" s="88" t="s">
        <v>695</v>
      </c>
      <c r="F305" s="87"/>
      <c r="G305" s="88" t="s">
        <v>756</v>
      </c>
      <c r="H305" s="87" t="s">
        <v>696</v>
      </c>
      <c r="I305" s="87" t="s">
        <v>308</v>
      </c>
      <c r="J305" s="101"/>
      <c r="K305" s="90">
        <v>3.2199999999954807</v>
      </c>
      <c r="L305" s="88" t="s">
        <v>129</v>
      </c>
      <c r="M305" s="89">
        <v>4.7500000000000001E-2</v>
      </c>
      <c r="N305" s="89">
        <v>7.9199999999890719E-2</v>
      </c>
      <c r="O305" s="90">
        <v>91245.392999999982</v>
      </c>
      <c r="P305" s="102">
        <v>89.882170000000002</v>
      </c>
      <c r="Q305" s="90"/>
      <c r="R305" s="90">
        <v>296.47821034699996</v>
      </c>
      <c r="S305" s="91">
        <v>6.0830261999999989E-5</v>
      </c>
      <c r="T305" s="91">
        <f t="shared" si="5"/>
        <v>2.0055412597208954E-3</v>
      </c>
      <c r="U305" s="91">
        <f>R305/'סכום נכסי הקרן'!$C$42</f>
        <v>3.6498289563550128E-4</v>
      </c>
    </row>
    <row r="306" spans="2:21">
      <c r="B306" s="86" t="s">
        <v>757</v>
      </c>
      <c r="C306" s="87" t="s">
        <v>758</v>
      </c>
      <c r="D306" s="88" t="s">
        <v>29</v>
      </c>
      <c r="E306" s="88" t="s">
        <v>695</v>
      </c>
      <c r="F306" s="87"/>
      <c r="G306" s="88" t="s">
        <v>756</v>
      </c>
      <c r="H306" s="87" t="s">
        <v>696</v>
      </c>
      <c r="I306" s="87" t="s">
        <v>308</v>
      </c>
      <c r="J306" s="101"/>
      <c r="K306" s="90">
        <v>6.1700000000127213</v>
      </c>
      <c r="L306" s="88" t="s">
        <v>129</v>
      </c>
      <c r="M306" s="89">
        <v>5.1249999999999997E-2</v>
      </c>
      <c r="N306" s="89">
        <v>7.7900000000156372E-2</v>
      </c>
      <c r="O306" s="90">
        <v>65260.291950000006</v>
      </c>
      <c r="P306" s="102">
        <v>84.302419999999998</v>
      </c>
      <c r="Q306" s="90"/>
      <c r="R306" s="90">
        <v>198.88285169099998</v>
      </c>
      <c r="S306" s="91">
        <v>4.3506861300000003E-5</v>
      </c>
      <c r="T306" s="91">
        <f t="shared" si="5"/>
        <v>1.3453527139495845E-3</v>
      </c>
      <c r="U306" s="91">
        <f>R306/'סכום נכסי הקרן'!$C$42</f>
        <v>2.4483701185820265E-4</v>
      </c>
    </row>
    <row r="307" spans="2:21">
      <c r="B307" s="86" t="s">
        <v>759</v>
      </c>
      <c r="C307" s="87" t="s">
        <v>760</v>
      </c>
      <c r="D307" s="88" t="s">
        <v>29</v>
      </c>
      <c r="E307" s="88" t="s">
        <v>695</v>
      </c>
      <c r="F307" s="87"/>
      <c r="G307" s="88" t="s">
        <v>761</v>
      </c>
      <c r="H307" s="87" t="s">
        <v>700</v>
      </c>
      <c r="I307" s="87" t="s">
        <v>308</v>
      </c>
      <c r="J307" s="101"/>
      <c r="K307" s="90">
        <v>7.540000000005727</v>
      </c>
      <c r="L307" s="88" t="s">
        <v>129</v>
      </c>
      <c r="M307" s="89">
        <v>3.3000000000000002E-2</v>
      </c>
      <c r="N307" s="89">
        <v>5.8400000000051654E-2</v>
      </c>
      <c r="O307" s="90">
        <v>119015.73</v>
      </c>
      <c r="P307" s="102">
        <v>82.811999999999998</v>
      </c>
      <c r="Q307" s="90"/>
      <c r="R307" s="90">
        <v>356.29189237399993</v>
      </c>
      <c r="S307" s="91">
        <v>2.9753932499999999E-5</v>
      </c>
      <c r="T307" s="91">
        <f t="shared" si="5"/>
        <v>2.4101538181297379E-3</v>
      </c>
      <c r="U307" s="91">
        <f>R307/'סכום נכסי הקרן'!$C$42</f>
        <v>4.3861721378415876E-4</v>
      </c>
    </row>
    <row r="308" spans="2:21">
      <c r="B308" s="86" t="s">
        <v>762</v>
      </c>
      <c r="C308" s="87" t="s">
        <v>763</v>
      </c>
      <c r="D308" s="88" t="s">
        <v>29</v>
      </c>
      <c r="E308" s="88" t="s">
        <v>695</v>
      </c>
      <c r="F308" s="87"/>
      <c r="G308" s="88" t="s">
        <v>726</v>
      </c>
      <c r="H308" s="87" t="s">
        <v>700</v>
      </c>
      <c r="I308" s="87" t="s">
        <v>308</v>
      </c>
      <c r="J308" s="101"/>
      <c r="K308" s="90">
        <v>6.85000000001342</v>
      </c>
      <c r="L308" s="88" t="s">
        <v>131</v>
      </c>
      <c r="M308" s="89">
        <v>5.7999999999999996E-2</v>
      </c>
      <c r="N308" s="89">
        <v>5.3600000000102552E-2</v>
      </c>
      <c r="O308" s="90">
        <v>59507.864999999998</v>
      </c>
      <c r="P308" s="102">
        <v>106.67863</v>
      </c>
      <c r="Q308" s="90"/>
      <c r="R308" s="90">
        <v>249.62460932900001</v>
      </c>
      <c r="S308" s="91">
        <v>1.1901572999999999E-4</v>
      </c>
      <c r="T308" s="91">
        <f t="shared" si="5"/>
        <v>1.6885977990256881E-3</v>
      </c>
      <c r="U308" s="91">
        <f>R308/'סכום נכסי הקרן'!$C$42</f>
        <v>3.0730323361081064E-4</v>
      </c>
    </row>
    <row r="309" spans="2:21">
      <c r="B309" s="86" t="s">
        <v>764</v>
      </c>
      <c r="C309" s="87" t="s">
        <v>765</v>
      </c>
      <c r="D309" s="88" t="s">
        <v>29</v>
      </c>
      <c r="E309" s="88" t="s">
        <v>695</v>
      </c>
      <c r="F309" s="87"/>
      <c r="G309" s="88" t="s">
        <v>766</v>
      </c>
      <c r="H309" s="87" t="s">
        <v>700</v>
      </c>
      <c r="I309" s="87" t="s">
        <v>697</v>
      </c>
      <c r="J309" s="101"/>
      <c r="K309" s="90">
        <v>7.5899999999974384</v>
      </c>
      <c r="L309" s="88" t="s">
        <v>129</v>
      </c>
      <c r="M309" s="89">
        <v>5.5E-2</v>
      </c>
      <c r="N309" s="89">
        <v>5.5999999999986068E-2</v>
      </c>
      <c r="O309" s="90">
        <v>158687.64000000001</v>
      </c>
      <c r="P309" s="102">
        <v>100.00783</v>
      </c>
      <c r="Q309" s="90"/>
      <c r="R309" s="90">
        <v>573.70075493299998</v>
      </c>
      <c r="S309" s="91">
        <v>1.4426149090909093E-4</v>
      </c>
      <c r="T309" s="91">
        <f t="shared" si="5"/>
        <v>3.8808266327718011E-3</v>
      </c>
      <c r="U309" s="91">
        <f>R309/'סכום נכסי הקרן'!$C$42</f>
        <v>7.0626088345125573E-4</v>
      </c>
    </row>
    <row r="310" spans="2:21">
      <c r="B310" s="86" t="s">
        <v>767</v>
      </c>
      <c r="C310" s="87" t="s">
        <v>768</v>
      </c>
      <c r="D310" s="88" t="s">
        <v>29</v>
      </c>
      <c r="E310" s="88" t="s">
        <v>695</v>
      </c>
      <c r="F310" s="87"/>
      <c r="G310" s="88" t="s">
        <v>738</v>
      </c>
      <c r="H310" s="87" t="s">
        <v>700</v>
      </c>
      <c r="I310" s="87" t="s">
        <v>697</v>
      </c>
      <c r="J310" s="101"/>
      <c r="K310" s="90">
        <v>4.6000000000035453</v>
      </c>
      <c r="L310" s="88" t="s">
        <v>131</v>
      </c>
      <c r="M310" s="89">
        <v>4.1250000000000002E-2</v>
      </c>
      <c r="N310" s="89">
        <v>5.2000000000026587E-2</v>
      </c>
      <c r="O310" s="90">
        <v>117825.57269999999</v>
      </c>
      <c r="P310" s="102">
        <v>97.414000000000001</v>
      </c>
      <c r="Q310" s="90"/>
      <c r="R310" s="90">
        <v>451.33242429900002</v>
      </c>
      <c r="S310" s="91">
        <v>1.1782557269999999E-4</v>
      </c>
      <c r="T310" s="91">
        <f t="shared" si="5"/>
        <v>3.0530601143405802E-3</v>
      </c>
      <c r="U310" s="91">
        <f>R310/'סכום נכסי הקרן'!$C$42</f>
        <v>5.5561794886052607E-4</v>
      </c>
    </row>
    <row r="311" spans="2:21">
      <c r="B311" s="86" t="s">
        <v>769</v>
      </c>
      <c r="C311" s="87" t="s">
        <v>770</v>
      </c>
      <c r="D311" s="88" t="s">
        <v>29</v>
      </c>
      <c r="E311" s="88" t="s">
        <v>695</v>
      </c>
      <c r="F311" s="87"/>
      <c r="G311" s="88" t="s">
        <v>726</v>
      </c>
      <c r="H311" s="87" t="s">
        <v>700</v>
      </c>
      <c r="I311" s="87" t="s">
        <v>308</v>
      </c>
      <c r="J311" s="101"/>
      <c r="K311" s="90">
        <v>7.0600000000090679</v>
      </c>
      <c r="L311" s="88" t="s">
        <v>129</v>
      </c>
      <c r="M311" s="89">
        <v>0.06</v>
      </c>
      <c r="N311" s="89">
        <v>6.9100000000087689E-2</v>
      </c>
      <c r="O311" s="90">
        <v>99179.774999999994</v>
      </c>
      <c r="P311" s="102">
        <v>93.504329999999996</v>
      </c>
      <c r="Q311" s="90"/>
      <c r="R311" s="90">
        <v>335.24565546600002</v>
      </c>
      <c r="S311" s="91">
        <v>8.2649812499999993E-5</v>
      </c>
      <c r="T311" s="91">
        <f t="shared" si="5"/>
        <v>2.2677855259323021E-3</v>
      </c>
      <c r="U311" s="91">
        <f>R311/'סכום נכסי הקרן'!$C$42</f>
        <v>4.1270800285117965E-4</v>
      </c>
    </row>
    <row r="312" spans="2:21">
      <c r="B312" s="86" t="s">
        <v>771</v>
      </c>
      <c r="C312" s="87" t="s">
        <v>772</v>
      </c>
      <c r="D312" s="88" t="s">
        <v>29</v>
      </c>
      <c r="E312" s="88" t="s">
        <v>695</v>
      </c>
      <c r="F312" s="87"/>
      <c r="G312" s="88" t="s">
        <v>773</v>
      </c>
      <c r="H312" s="87" t="s">
        <v>700</v>
      </c>
      <c r="I312" s="87" t="s">
        <v>308</v>
      </c>
      <c r="J312" s="101"/>
      <c r="K312" s="90">
        <v>7.1299999999986579</v>
      </c>
      <c r="L312" s="88" t="s">
        <v>129</v>
      </c>
      <c r="M312" s="89">
        <v>6.3750000000000001E-2</v>
      </c>
      <c r="N312" s="89">
        <v>5.6499999999932847E-2</v>
      </c>
      <c r="O312" s="90">
        <v>33324.404399999999</v>
      </c>
      <c r="P312" s="102">
        <v>105.03675</v>
      </c>
      <c r="Q312" s="90"/>
      <c r="R312" s="90">
        <v>126.53537990899999</v>
      </c>
      <c r="S312" s="91">
        <v>4.7606291999999997E-5</v>
      </c>
      <c r="T312" s="91">
        <f t="shared" si="5"/>
        <v>8.5595472572821344E-4</v>
      </c>
      <c r="U312" s="91">
        <f>R312/'סכום נכסי הקרן'!$C$42</f>
        <v>1.5577282831501135E-4</v>
      </c>
    </row>
    <row r="313" spans="2:21">
      <c r="B313" s="86" t="s">
        <v>774</v>
      </c>
      <c r="C313" s="87" t="s">
        <v>775</v>
      </c>
      <c r="D313" s="88" t="s">
        <v>29</v>
      </c>
      <c r="E313" s="88" t="s">
        <v>695</v>
      </c>
      <c r="F313" s="87"/>
      <c r="G313" s="88" t="s">
        <v>738</v>
      </c>
      <c r="H313" s="87" t="s">
        <v>700</v>
      </c>
      <c r="I313" s="87" t="s">
        <v>697</v>
      </c>
      <c r="J313" s="101"/>
      <c r="K313" s="90">
        <v>3.8199999999978975</v>
      </c>
      <c r="L313" s="88" t="s">
        <v>129</v>
      </c>
      <c r="M313" s="89">
        <v>8.1250000000000003E-2</v>
      </c>
      <c r="N313" s="89">
        <v>7.6299999999988821E-2</v>
      </c>
      <c r="O313" s="90">
        <v>79343.820000000007</v>
      </c>
      <c r="P313" s="102">
        <v>102.81816999999999</v>
      </c>
      <c r="Q313" s="90"/>
      <c r="R313" s="90">
        <v>294.91119779100001</v>
      </c>
      <c r="S313" s="91">
        <v>4.5339325714285717E-5</v>
      </c>
      <c r="T313" s="91">
        <f t="shared" si="5"/>
        <v>1.9949411271449457E-3</v>
      </c>
      <c r="U313" s="91">
        <f>R313/'סכום נכסי הקרן'!$C$42</f>
        <v>3.6305380688555014E-4</v>
      </c>
    </row>
    <row r="314" spans="2:21">
      <c r="B314" s="86" t="s">
        <v>776</v>
      </c>
      <c r="C314" s="87" t="s">
        <v>777</v>
      </c>
      <c r="D314" s="88" t="s">
        <v>29</v>
      </c>
      <c r="E314" s="88" t="s">
        <v>695</v>
      </c>
      <c r="F314" s="87"/>
      <c r="G314" s="88" t="s">
        <v>738</v>
      </c>
      <c r="H314" s="87" t="s">
        <v>707</v>
      </c>
      <c r="I314" s="87" t="s">
        <v>697</v>
      </c>
      <c r="J314" s="101"/>
      <c r="K314" s="90">
        <v>4.5400000000008109</v>
      </c>
      <c r="L314" s="88" t="s">
        <v>131</v>
      </c>
      <c r="M314" s="89">
        <v>7.2499999999999995E-2</v>
      </c>
      <c r="N314" s="89">
        <v>7.7100000000010327E-2</v>
      </c>
      <c r="O314" s="90">
        <v>141628.7187</v>
      </c>
      <c r="P314" s="102">
        <v>97.38861</v>
      </c>
      <c r="Q314" s="90"/>
      <c r="R314" s="90">
        <v>542.36928436400001</v>
      </c>
      <c r="S314" s="91">
        <v>1.1330297496E-4</v>
      </c>
      <c r="T314" s="91">
        <f t="shared" si="5"/>
        <v>3.6688833777166791E-3</v>
      </c>
      <c r="U314" s="91">
        <f>R314/'סכום נכסי הקרן'!$C$42</f>
        <v>6.6768991785008062E-4</v>
      </c>
    </row>
    <row r="315" spans="2:21">
      <c r="B315" s="86" t="s">
        <v>778</v>
      </c>
      <c r="C315" s="87" t="s">
        <v>779</v>
      </c>
      <c r="D315" s="88" t="s">
        <v>29</v>
      </c>
      <c r="E315" s="88" t="s">
        <v>695</v>
      </c>
      <c r="F315" s="87"/>
      <c r="G315" s="88" t="s">
        <v>780</v>
      </c>
      <c r="H315" s="87" t="s">
        <v>707</v>
      </c>
      <c r="I315" s="87" t="s">
        <v>697</v>
      </c>
      <c r="J315" s="101"/>
      <c r="K315" s="90">
        <v>3.5</v>
      </c>
      <c r="L315" s="88" t="s">
        <v>129</v>
      </c>
      <c r="M315" s="89">
        <v>2.6249999999999999E-2</v>
      </c>
      <c r="N315" s="89">
        <v>7.6099999999997378E-2</v>
      </c>
      <c r="O315" s="90">
        <v>100588.127805</v>
      </c>
      <c r="P315" s="102">
        <v>84.22963</v>
      </c>
      <c r="Q315" s="90"/>
      <c r="R315" s="90">
        <v>306.28088532800001</v>
      </c>
      <c r="S315" s="91">
        <v>8.1010159522676263E-5</v>
      </c>
      <c r="T315" s="91">
        <f t="shared" si="5"/>
        <v>2.0718519309402732E-3</v>
      </c>
      <c r="U315" s="91">
        <f>R315/'סכום נכסי הקרן'!$C$42</f>
        <v>3.7705059091520357E-4</v>
      </c>
    </row>
    <row r="316" spans="2:21">
      <c r="B316" s="86" t="s">
        <v>781</v>
      </c>
      <c r="C316" s="87" t="s">
        <v>782</v>
      </c>
      <c r="D316" s="88" t="s">
        <v>29</v>
      </c>
      <c r="E316" s="88" t="s">
        <v>695</v>
      </c>
      <c r="F316" s="87"/>
      <c r="G316" s="88" t="s">
        <v>780</v>
      </c>
      <c r="H316" s="87" t="s">
        <v>707</v>
      </c>
      <c r="I316" s="87" t="s">
        <v>697</v>
      </c>
      <c r="J316" s="101"/>
      <c r="K316" s="90">
        <v>2.3200000000047769</v>
      </c>
      <c r="L316" s="88" t="s">
        <v>129</v>
      </c>
      <c r="M316" s="89">
        <v>7.0499999999999993E-2</v>
      </c>
      <c r="N316" s="89">
        <v>7.20000000000562E-2</v>
      </c>
      <c r="O316" s="90">
        <v>39671.910000000003</v>
      </c>
      <c r="P316" s="102">
        <v>99.263580000000005</v>
      </c>
      <c r="Q316" s="90"/>
      <c r="R316" s="90">
        <v>142.357830326</v>
      </c>
      <c r="S316" s="91">
        <v>4.9589887500000007E-5</v>
      </c>
      <c r="T316" s="91">
        <f t="shared" si="5"/>
        <v>9.6298646038433405E-4</v>
      </c>
      <c r="U316" s="91">
        <f>R316/'סכום נכסי הקרן'!$C$42</f>
        <v>1.7525123707391071E-4</v>
      </c>
    </row>
    <row r="317" spans="2:21">
      <c r="B317" s="86" t="s">
        <v>783</v>
      </c>
      <c r="C317" s="87" t="s">
        <v>784</v>
      </c>
      <c r="D317" s="88" t="s">
        <v>29</v>
      </c>
      <c r="E317" s="88" t="s">
        <v>695</v>
      </c>
      <c r="F317" s="87"/>
      <c r="G317" s="88" t="s">
        <v>785</v>
      </c>
      <c r="H317" s="87" t="s">
        <v>707</v>
      </c>
      <c r="I317" s="87" t="s">
        <v>697</v>
      </c>
      <c r="J317" s="101"/>
      <c r="K317" s="90">
        <v>5.4899999999962086</v>
      </c>
      <c r="L317" s="88" t="s">
        <v>129</v>
      </c>
      <c r="M317" s="89">
        <v>0.04</v>
      </c>
      <c r="N317" s="89">
        <v>5.6799999999948628E-2</v>
      </c>
      <c r="O317" s="90">
        <v>147777.86475000001</v>
      </c>
      <c r="P317" s="102">
        <v>91.793890000000005</v>
      </c>
      <c r="Q317" s="90"/>
      <c r="R317" s="90">
        <v>490.37854201399995</v>
      </c>
      <c r="S317" s="91">
        <v>2.9555572950000004E-4</v>
      </c>
      <c r="T317" s="91">
        <f t="shared" si="5"/>
        <v>3.3171894748682844E-3</v>
      </c>
      <c r="U317" s="91">
        <f>R317/'סכום נכסי הקרן'!$C$42</f>
        <v>6.0368611916641684E-4</v>
      </c>
    </row>
    <row r="318" spans="2:21">
      <c r="B318" s="86" t="s">
        <v>786</v>
      </c>
      <c r="C318" s="87" t="s">
        <v>787</v>
      </c>
      <c r="D318" s="88" t="s">
        <v>29</v>
      </c>
      <c r="E318" s="88" t="s">
        <v>695</v>
      </c>
      <c r="F318" s="87"/>
      <c r="G318" s="88" t="s">
        <v>788</v>
      </c>
      <c r="H318" s="87" t="s">
        <v>707</v>
      </c>
      <c r="I318" s="87" t="s">
        <v>308</v>
      </c>
      <c r="J318" s="101"/>
      <c r="K318" s="90">
        <v>3.7900000000091127</v>
      </c>
      <c r="L318" s="88" t="s">
        <v>129</v>
      </c>
      <c r="M318" s="89">
        <v>5.5E-2</v>
      </c>
      <c r="N318" s="89">
        <v>8.79000000000911E-2</v>
      </c>
      <c r="O318" s="90">
        <v>27770.337000000003</v>
      </c>
      <c r="P318" s="102">
        <v>88.544110000000003</v>
      </c>
      <c r="Q318" s="90"/>
      <c r="R318" s="90">
        <v>88.889227961000003</v>
      </c>
      <c r="S318" s="91">
        <v>2.7770337000000002E-5</v>
      </c>
      <c r="T318" s="91">
        <f t="shared" si="5"/>
        <v>6.0129550165549195E-4</v>
      </c>
      <c r="U318" s="91">
        <f>R318/'סכום נכסי הקרן'!$C$42</f>
        <v>1.0942810189672421E-4</v>
      </c>
    </row>
    <row r="319" spans="2:21">
      <c r="B319" s="86" t="s">
        <v>789</v>
      </c>
      <c r="C319" s="87" t="s">
        <v>790</v>
      </c>
      <c r="D319" s="88" t="s">
        <v>29</v>
      </c>
      <c r="E319" s="88" t="s">
        <v>695</v>
      </c>
      <c r="F319" s="87"/>
      <c r="G319" s="88" t="s">
        <v>788</v>
      </c>
      <c r="H319" s="87" t="s">
        <v>707</v>
      </c>
      <c r="I319" s="87" t="s">
        <v>308</v>
      </c>
      <c r="J319" s="101"/>
      <c r="K319" s="90">
        <v>3.3799999999997214</v>
      </c>
      <c r="L319" s="88" t="s">
        <v>129</v>
      </c>
      <c r="M319" s="89">
        <v>0.06</v>
      </c>
      <c r="N319" s="89">
        <v>8.3000000000006971E-2</v>
      </c>
      <c r="O319" s="90">
        <v>85334.278409999999</v>
      </c>
      <c r="P319" s="102">
        <v>93.00967</v>
      </c>
      <c r="Q319" s="90"/>
      <c r="R319" s="90">
        <v>286.919397366</v>
      </c>
      <c r="S319" s="91">
        <v>1.1377903788E-4</v>
      </c>
      <c r="T319" s="91">
        <f t="shared" si="5"/>
        <v>1.940880204849734E-3</v>
      </c>
      <c r="U319" s="91">
        <f>R319/'סכום נכסי הקרן'!$C$42</f>
        <v>3.5321540946321137E-4</v>
      </c>
    </row>
    <row r="320" spans="2:21">
      <c r="B320" s="86" t="s">
        <v>791</v>
      </c>
      <c r="C320" s="87" t="s">
        <v>792</v>
      </c>
      <c r="D320" s="88" t="s">
        <v>29</v>
      </c>
      <c r="E320" s="88" t="s">
        <v>695</v>
      </c>
      <c r="F320" s="87"/>
      <c r="G320" s="88" t="s">
        <v>793</v>
      </c>
      <c r="H320" s="87" t="s">
        <v>707</v>
      </c>
      <c r="I320" s="87" t="s">
        <v>308</v>
      </c>
      <c r="J320" s="101"/>
      <c r="K320" s="90">
        <v>6.3899999999957107</v>
      </c>
      <c r="L320" s="88" t="s">
        <v>131</v>
      </c>
      <c r="M320" s="89">
        <v>6.6250000000000003E-2</v>
      </c>
      <c r="N320" s="89">
        <v>6.459999999994942E-2</v>
      </c>
      <c r="O320" s="90">
        <v>158687.64000000001</v>
      </c>
      <c r="P320" s="102">
        <v>102.01015</v>
      </c>
      <c r="Q320" s="90"/>
      <c r="R320" s="90">
        <v>636.53470810700003</v>
      </c>
      <c r="S320" s="91">
        <v>2.1158352000000001E-4</v>
      </c>
      <c r="T320" s="91">
        <f t="shared" si="5"/>
        <v>4.3058699621090152E-3</v>
      </c>
      <c r="U320" s="91">
        <f>R320/'סכום נכסי הקרן'!$C$42</f>
        <v>7.8361334097867656E-4</v>
      </c>
    </row>
    <row r="321" spans="2:21">
      <c r="B321" s="86" t="s">
        <v>794</v>
      </c>
      <c r="C321" s="87" t="s">
        <v>795</v>
      </c>
      <c r="D321" s="88" t="s">
        <v>29</v>
      </c>
      <c r="E321" s="88" t="s">
        <v>695</v>
      </c>
      <c r="F321" s="87"/>
      <c r="G321" s="88" t="s">
        <v>796</v>
      </c>
      <c r="H321" s="87" t="s">
        <v>707</v>
      </c>
      <c r="I321" s="87" t="s">
        <v>308</v>
      </c>
      <c r="J321" s="101"/>
      <c r="K321" s="90">
        <v>6.1199999999931043</v>
      </c>
      <c r="L321" s="88" t="s">
        <v>129</v>
      </c>
      <c r="M321" s="89">
        <v>3.2500000000000001E-2</v>
      </c>
      <c r="N321" s="89">
        <v>5.5799999999920621E-2</v>
      </c>
      <c r="O321" s="90">
        <v>79343.820000000007</v>
      </c>
      <c r="P321" s="102">
        <v>86.956249999999997</v>
      </c>
      <c r="Q321" s="90"/>
      <c r="R321" s="90">
        <v>249.41479388099998</v>
      </c>
      <c r="S321" s="91">
        <v>6.3496390787304538E-5</v>
      </c>
      <c r="T321" s="91">
        <f t="shared" si="5"/>
        <v>1.6871784922327928E-3</v>
      </c>
      <c r="U321" s="91">
        <f>R321/'סכום נכסי הקרן'!$C$42</f>
        <v>3.0704493790108386E-4</v>
      </c>
    </row>
    <row r="322" spans="2:21">
      <c r="B322" s="86" t="s">
        <v>797</v>
      </c>
      <c r="C322" s="87" t="s">
        <v>798</v>
      </c>
      <c r="D322" s="88" t="s">
        <v>29</v>
      </c>
      <c r="E322" s="88" t="s">
        <v>695</v>
      </c>
      <c r="F322" s="87"/>
      <c r="G322" s="88" t="s">
        <v>780</v>
      </c>
      <c r="H322" s="87" t="s">
        <v>707</v>
      </c>
      <c r="I322" s="87" t="s">
        <v>308</v>
      </c>
      <c r="J322" s="101"/>
      <c r="K322" s="90">
        <v>1.8000000000006693</v>
      </c>
      <c r="L322" s="88" t="s">
        <v>129</v>
      </c>
      <c r="M322" s="89">
        <v>4.2500000000000003E-2</v>
      </c>
      <c r="N322" s="89">
        <v>7.6700000000091376E-2</v>
      </c>
      <c r="O322" s="90">
        <v>87278.202000000005</v>
      </c>
      <c r="P322" s="102">
        <v>94.699060000000003</v>
      </c>
      <c r="Q322" s="90"/>
      <c r="R322" s="90">
        <v>298.78565328099995</v>
      </c>
      <c r="S322" s="91">
        <v>1.8374358315789474E-4</v>
      </c>
      <c r="T322" s="91">
        <f t="shared" si="5"/>
        <v>2.0211500695662202E-3</v>
      </c>
      <c r="U322" s="91">
        <f>R322/'סכום נכסי הקרן'!$C$42</f>
        <v>3.6782349968049769E-4</v>
      </c>
    </row>
    <row r="323" spans="2:21">
      <c r="B323" s="86" t="s">
        <v>799</v>
      </c>
      <c r="C323" s="87" t="s">
        <v>800</v>
      </c>
      <c r="D323" s="88" t="s">
        <v>29</v>
      </c>
      <c r="E323" s="88" t="s">
        <v>695</v>
      </c>
      <c r="F323" s="87"/>
      <c r="G323" s="88" t="s">
        <v>780</v>
      </c>
      <c r="H323" s="87" t="s">
        <v>707</v>
      </c>
      <c r="I323" s="87" t="s">
        <v>308</v>
      </c>
      <c r="J323" s="101"/>
      <c r="K323" s="90">
        <v>4.9699999999993745</v>
      </c>
      <c r="L323" s="88" t="s">
        <v>129</v>
      </c>
      <c r="M323" s="89">
        <v>3.125E-2</v>
      </c>
      <c r="N323" s="89">
        <v>7.079999999997498E-2</v>
      </c>
      <c r="O323" s="90">
        <v>79343.820000000007</v>
      </c>
      <c r="P323" s="102">
        <v>83.658330000000007</v>
      </c>
      <c r="Q323" s="90"/>
      <c r="R323" s="90">
        <v>239.95544849500001</v>
      </c>
      <c r="S323" s="91">
        <v>1.0579176E-4</v>
      </c>
      <c r="T323" s="91">
        <f t="shared" si="5"/>
        <v>1.6231902907411235E-3</v>
      </c>
      <c r="U323" s="91">
        <f>R323/'סכום נכסי הקרן'!$C$42</f>
        <v>2.9539990245056031E-4</v>
      </c>
    </row>
    <row r="324" spans="2:21">
      <c r="B324" s="86" t="s">
        <v>801</v>
      </c>
      <c r="C324" s="87" t="s">
        <v>802</v>
      </c>
      <c r="D324" s="88" t="s">
        <v>29</v>
      </c>
      <c r="E324" s="88" t="s">
        <v>695</v>
      </c>
      <c r="F324" s="87"/>
      <c r="G324" s="88" t="s">
        <v>793</v>
      </c>
      <c r="H324" s="87" t="s">
        <v>707</v>
      </c>
      <c r="I324" s="87" t="s">
        <v>697</v>
      </c>
      <c r="J324" s="101"/>
      <c r="K324" s="90">
        <v>4.7499999999969944</v>
      </c>
      <c r="L324" s="88" t="s">
        <v>131</v>
      </c>
      <c r="M324" s="89">
        <v>4.8750000000000002E-2</v>
      </c>
      <c r="N324" s="89">
        <v>5.5799999999966821E-2</v>
      </c>
      <c r="O324" s="90">
        <v>108701.0334</v>
      </c>
      <c r="P324" s="102">
        <v>97.309150000000002</v>
      </c>
      <c r="Q324" s="90"/>
      <c r="R324" s="90">
        <v>415.93259321100004</v>
      </c>
      <c r="S324" s="91">
        <v>1.087010334E-4</v>
      </c>
      <c r="T324" s="91">
        <f t="shared" si="5"/>
        <v>2.8135962368736984E-3</v>
      </c>
      <c r="U324" s="91">
        <f>R324/'סכום נכסי הקרן'!$C$42</f>
        <v>5.120385814581667E-4</v>
      </c>
    </row>
    <row r="325" spans="2:21">
      <c r="B325" s="86" t="s">
        <v>803</v>
      </c>
      <c r="C325" s="87" t="s">
        <v>804</v>
      </c>
      <c r="D325" s="88" t="s">
        <v>29</v>
      </c>
      <c r="E325" s="88" t="s">
        <v>695</v>
      </c>
      <c r="F325" s="87"/>
      <c r="G325" s="88" t="s">
        <v>785</v>
      </c>
      <c r="H325" s="87" t="s">
        <v>707</v>
      </c>
      <c r="I325" s="87" t="s">
        <v>697</v>
      </c>
      <c r="J325" s="101"/>
      <c r="K325" s="90">
        <v>7.5900000000052712</v>
      </c>
      <c r="L325" s="88" t="s">
        <v>129</v>
      </c>
      <c r="M325" s="89">
        <v>5.9000000000000004E-2</v>
      </c>
      <c r="N325" s="89">
        <v>5.8600000000025229E-2</v>
      </c>
      <c r="O325" s="90">
        <v>111081.34800000001</v>
      </c>
      <c r="P325" s="102">
        <v>100.63411000000001</v>
      </c>
      <c r="Q325" s="90"/>
      <c r="R325" s="90">
        <v>404.10540369300003</v>
      </c>
      <c r="S325" s="91">
        <v>2.2216269600000002E-4</v>
      </c>
      <c r="T325" s="91">
        <f t="shared" si="5"/>
        <v>2.7335906386979484E-3</v>
      </c>
      <c r="U325" s="91">
        <f>R325/'סכום נכסי הקרן'!$C$42</f>
        <v>4.9747858437623217E-4</v>
      </c>
    </row>
    <row r="326" spans="2:21">
      <c r="B326" s="86" t="s">
        <v>805</v>
      </c>
      <c r="C326" s="87" t="s">
        <v>806</v>
      </c>
      <c r="D326" s="88" t="s">
        <v>29</v>
      </c>
      <c r="E326" s="88" t="s">
        <v>695</v>
      </c>
      <c r="F326" s="87"/>
      <c r="G326" s="88" t="s">
        <v>807</v>
      </c>
      <c r="H326" s="87" t="s">
        <v>707</v>
      </c>
      <c r="I326" s="87" t="s">
        <v>697</v>
      </c>
      <c r="J326" s="101"/>
      <c r="K326" s="90">
        <v>7.2399999999864431</v>
      </c>
      <c r="L326" s="88" t="s">
        <v>129</v>
      </c>
      <c r="M326" s="89">
        <v>3.15E-2</v>
      </c>
      <c r="N326" s="89">
        <v>6.7099999999859078E-2</v>
      </c>
      <c r="O326" s="90">
        <v>79343.820000000007</v>
      </c>
      <c r="P326" s="102">
        <v>78.185749999999999</v>
      </c>
      <c r="Q326" s="90"/>
      <c r="R326" s="90">
        <v>224.25855209600002</v>
      </c>
      <c r="S326" s="91">
        <v>1.2237485868343086E-4</v>
      </c>
      <c r="T326" s="91">
        <f t="shared" si="5"/>
        <v>1.5170078723404134E-3</v>
      </c>
      <c r="U326" s="91">
        <f>R326/'סכום נכסי הקרן'!$C$42</f>
        <v>2.7607605840316093E-4</v>
      </c>
    </row>
    <row r="327" spans="2:21">
      <c r="B327" s="86" t="s">
        <v>808</v>
      </c>
      <c r="C327" s="87" t="s">
        <v>809</v>
      </c>
      <c r="D327" s="88" t="s">
        <v>29</v>
      </c>
      <c r="E327" s="88" t="s">
        <v>695</v>
      </c>
      <c r="F327" s="87"/>
      <c r="G327" s="88" t="s">
        <v>780</v>
      </c>
      <c r="H327" s="87" t="s">
        <v>810</v>
      </c>
      <c r="I327" s="87" t="s">
        <v>728</v>
      </c>
      <c r="J327" s="101"/>
      <c r="K327" s="90">
        <v>7.2100000000030438</v>
      </c>
      <c r="L327" s="88" t="s">
        <v>129</v>
      </c>
      <c r="M327" s="89">
        <v>6.7979999999999999E-2</v>
      </c>
      <c r="N327" s="89">
        <v>6.7000000000029994E-2</v>
      </c>
      <c r="O327" s="90">
        <v>190425.16800000001</v>
      </c>
      <c r="P327" s="102">
        <v>101.7236</v>
      </c>
      <c r="Q327" s="90"/>
      <c r="R327" s="90">
        <v>700.25202034699987</v>
      </c>
      <c r="S327" s="91">
        <v>1.9042516800000001E-4</v>
      </c>
      <c r="T327" s="91">
        <f t="shared" si="5"/>
        <v>4.7368888167704602E-3</v>
      </c>
      <c r="U327" s="91">
        <f>R327/'סכום נכסי הקרן'!$C$42</f>
        <v>8.6205326779909225E-4</v>
      </c>
    </row>
    <row r="328" spans="2:21">
      <c r="B328" s="86" t="s">
        <v>811</v>
      </c>
      <c r="C328" s="87" t="s">
        <v>812</v>
      </c>
      <c r="D328" s="88" t="s">
        <v>29</v>
      </c>
      <c r="E328" s="88" t="s">
        <v>695</v>
      </c>
      <c r="F328" s="87"/>
      <c r="G328" s="88" t="s">
        <v>766</v>
      </c>
      <c r="H328" s="87" t="s">
        <v>707</v>
      </c>
      <c r="I328" s="87" t="s">
        <v>308</v>
      </c>
      <c r="J328" s="101"/>
      <c r="K328" s="90">
        <v>7.0099999999804892</v>
      </c>
      <c r="L328" s="88" t="s">
        <v>129</v>
      </c>
      <c r="M328" s="89">
        <v>5.5999999999999994E-2</v>
      </c>
      <c r="N328" s="89">
        <v>5.4599999999827578E-2</v>
      </c>
      <c r="O328" s="90">
        <v>29753.932499999999</v>
      </c>
      <c r="P328" s="102">
        <v>102.45411</v>
      </c>
      <c r="Q328" s="90"/>
      <c r="R328" s="90">
        <v>110.20011931500001</v>
      </c>
      <c r="S328" s="91">
        <v>4.95898875E-5</v>
      </c>
      <c r="T328" s="91">
        <f t="shared" si="5"/>
        <v>7.4545406171241252E-4</v>
      </c>
      <c r="U328" s="91">
        <f>R328/'סכום נכסי הקרן'!$C$42</f>
        <v>1.356631187158454E-4</v>
      </c>
    </row>
    <row r="329" spans="2:21">
      <c r="B329" s="86" t="s">
        <v>813</v>
      </c>
      <c r="C329" s="87" t="s">
        <v>814</v>
      </c>
      <c r="D329" s="88" t="s">
        <v>29</v>
      </c>
      <c r="E329" s="88" t="s">
        <v>695</v>
      </c>
      <c r="F329" s="87"/>
      <c r="G329" s="88" t="s">
        <v>761</v>
      </c>
      <c r="H329" s="87" t="s">
        <v>707</v>
      </c>
      <c r="I329" s="87" t="s">
        <v>308</v>
      </c>
      <c r="J329" s="101"/>
      <c r="K329" s="90">
        <v>4.7699999999972205</v>
      </c>
      <c r="L329" s="88" t="s">
        <v>129</v>
      </c>
      <c r="M329" s="89">
        <v>4.4999999999999998E-2</v>
      </c>
      <c r="N329" s="89">
        <v>6.1799999999975208E-2</v>
      </c>
      <c r="O329" s="90">
        <v>159310.48898699999</v>
      </c>
      <c r="P329" s="102">
        <v>92.473500000000001</v>
      </c>
      <c r="Q329" s="90"/>
      <c r="R329" s="90">
        <v>532.56174592400009</v>
      </c>
      <c r="S329" s="91">
        <v>2.6551748164499998E-4</v>
      </c>
      <c r="T329" s="91">
        <f t="shared" si="5"/>
        <v>3.6025398073925821E-3</v>
      </c>
      <c r="U329" s="91">
        <f>R329/'סכום נכסי הקרן'!$C$42</f>
        <v>6.5561623535348803E-4</v>
      </c>
    </row>
    <row r="330" spans="2:21">
      <c r="B330" s="86" t="s">
        <v>815</v>
      </c>
      <c r="C330" s="87" t="s">
        <v>816</v>
      </c>
      <c r="D330" s="88" t="s">
        <v>29</v>
      </c>
      <c r="E330" s="88" t="s">
        <v>695</v>
      </c>
      <c r="F330" s="87"/>
      <c r="G330" s="88" t="s">
        <v>788</v>
      </c>
      <c r="H330" s="87" t="s">
        <v>707</v>
      </c>
      <c r="I330" s="87" t="s">
        <v>308</v>
      </c>
      <c r="J330" s="101"/>
      <c r="K330" s="90">
        <v>7.3200000000115422</v>
      </c>
      <c r="L330" s="88" t="s">
        <v>129</v>
      </c>
      <c r="M330" s="89">
        <v>0.04</v>
      </c>
      <c r="N330" s="89">
        <v>5.7400000000073455E-2</v>
      </c>
      <c r="O330" s="90">
        <v>59507.864999999998</v>
      </c>
      <c r="P330" s="102">
        <v>88.599329999999995</v>
      </c>
      <c r="Q330" s="90"/>
      <c r="R330" s="90">
        <v>190.59571158999998</v>
      </c>
      <c r="S330" s="91">
        <v>5.9507864999999997E-5</v>
      </c>
      <c r="T330" s="91">
        <f t="shared" si="5"/>
        <v>1.2892939520655637E-3</v>
      </c>
      <c r="U330" s="91">
        <f>R330/'סכום נכסי הקרן'!$C$42</f>
        <v>2.3463503314597291E-4</v>
      </c>
    </row>
    <row r="331" spans="2:21">
      <c r="B331" s="86" t="s">
        <v>817</v>
      </c>
      <c r="C331" s="87" t="s">
        <v>818</v>
      </c>
      <c r="D331" s="88" t="s">
        <v>29</v>
      </c>
      <c r="E331" s="88" t="s">
        <v>695</v>
      </c>
      <c r="F331" s="87"/>
      <c r="G331" s="88" t="s">
        <v>788</v>
      </c>
      <c r="H331" s="87" t="s">
        <v>707</v>
      </c>
      <c r="I331" s="87" t="s">
        <v>308</v>
      </c>
      <c r="J331" s="101"/>
      <c r="K331" s="90">
        <v>3.3500000000025545</v>
      </c>
      <c r="L331" s="88" t="s">
        <v>129</v>
      </c>
      <c r="M331" s="89">
        <v>6.8750000000000006E-2</v>
      </c>
      <c r="N331" s="89">
        <v>6.1000000000045712E-2</v>
      </c>
      <c r="O331" s="90">
        <v>99179.774999999994</v>
      </c>
      <c r="P331" s="102">
        <v>103.71629</v>
      </c>
      <c r="Q331" s="90"/>
      <c r="R331" s="90">
        <v>371.85908880299996</v>
      </c>
      <c r="S331" s="91">
        <v>1.4599560010245327E-4</v>
      </c>
      <c r="T331" s="91">
        <f t="shared" ref="T331:T388" si="6">IFERROR(R331/$R$11,0)</f>
        <v>2.5154588747812825E-3</v>
      </c>
      <c r="U331" s="91">
        <f>R331/'סכום נכסי הקרן'!$C$42</f>
        <v>4.5778138919837588E-4</v>
      </c>
    </row>
    <row r="332" spans="2:21">
      <c r="B332" s="86" t="s">
        <v>819</v>
      </c>
      <c r="C332" s="87" t="s">
        <v>820</v>
      </c>
      <c r="D332" s="88" t="s">
        <v>29</v>
      </c>
      <c r="E332" s="88" t="s">
        <v>695</v>
      </c>
      <c r="F332" s="87"/>
      <c r="G332" s="88" t="s">
        <v>821</v>
      </c>
      <c r="H332" s="87" t="s">
        <v>810</v>
      </c>
      <c r="I332" s="87" t="s">
        <v>728</v>
      </c>
      <c r="J332" s="101"/>
      <c r="K332" s="90">
        <v>3.5199999999972729</v>
      </c>
      <c r="L332" s="88" t="s">
        <v>129</v>
      </c>
      <c r="M332" s="89">
        <v>4.7E-2</v>
      </c>
      <c r="N332" s="89">
        <v>7.3899999999979538E-2</v>
      </c>
      <c r="O332" s="90">
        <v>75376.629000000001</v>
      </c>
      <c r="P332" s="102">
        <v>91.508889999999994</v>
      </c>
      <c r="Q332" s="90"/>
      <c r="R332" s="90">
        <v>249.349381209</v>
      </c>
      <c r="S332" s="91">
        <v>1.5199965517241379E-4</v>
      </c>
      <c r="T332" s="91">
        <f t="shared" si="6"/>
        <v>1.6867360050346579E-3</v>
      </c>
      <c r="U332" s="91">
        <f>R332/'סכום נכסי הקרן'!$C$42</f>
        <v>3.069644108822184E-4</v>
      </c>
    </row>
    <row r="333" spans="2:21">
      <c r="B333" s="86" t="s">
        <v>822</v>
      </c>
      <c r="C333" s="87" t="s">
        <v>823</v>
      </c>
      <c r="D333" s="88" t="s">
        <v>29</v>
      </c>
      <c r="E333" s="88" t="s">
        <v>695</v>
      </c>
      <c r="F333" s="87"/>
      <c r="G333" s="88" t="s">
        <v>780</v>
      </c>
      <c r="H333" s="87" t="s">
        <v>707</v>
      </c>
      <c r="I333" s="87" t="s">
        <v>308</v>
      </c>
      <c r="J333" s="101"/>
      <c r="K333" s="90">
        <v>3.1000000000095933</v>
      </c>
      <c r="L333" s="88" t="s">
        <v>129</v>
      </c>
      <c r="M333" s="89">
        <v>3.4000000000000002E-2</v>
      </c>
      <c r="N333" s="89">
        <v>7.3700000000259017E-2</v>
      </c>
      <c r="O333" s="90">
        <v>35704.718999999997</v>
      </c>
      <c r="P333" s="102">
        <v>88.836330000000004</v>
      </c>
      <c r="Q333" s="90"/>
      <c r="R333" s="90">
        <v>114.66332891900001</v>
      </c>
      <c r="S333" s="91">
        <v>3.5704718999999996E-5</v>
      </c>
      <c r="T333" s="91">
        <f t="shared" si="6"/>
        <v>7.7564565994530819E-4</v>
      </c>
      <c r="U333" s="91">
        <f>R333/'סכום נכסי הקרן'!$C$42</f>
        <v>1.4115760400429039E-4</v>
      </c>
    </row>
    <row r="334" spans="2:21">
      <c r="B334" s="86" t="s">
        <v>824</v>
      </c>
      <c r="C334" s="87" t="s">
        <v>825</v>
      </c>
      <c r="D334" s="88" t="s">
        <v>29</v>
      </c>
      <c r="E334" s="88" t="s">
        <v>695</v>
      </c>
      <c r="F334" s="87"/>
      <c r="G334" s="88" t="s">
        <v>780</v>
      </c>
      <c r="H334" s="87" t="s">
        <v>707</v>
      </c>
      <c r="I334" s="87" t="s">
        <v>308</v>
      </c>
      <c r="J334" s="101"/>
      <c r="K334" s="90">
        <v>2.210000000013602</v>
      </c>
      <c r="L334" s="88" t="s">
        <v>129</v>
      </c>
      <c r="M334" s="89">
        <v>3.7499999999999999E-2</v>
      </c>
      <c r="N334" s="89">
        <v>7.6500000000403023E-2</v>
      </c>
      <c r="O334" s="90">
        <v>23803.146000000001</v>
      </c>
      <c r="P334" s="102">
        <v>92.273330000000001</v>
      </c>
      <c r="Q334" s="90"/>
      <c r="R334" s="90">
        <v>79.399701851999993</v>
      </c>
      <c r="S334" s="91">
        <v>4.7606292000000003E-5</v>
      </c>
      <c r="T334" s="91">
        <f t="shared" si="6"/>
        <v>5.3710314119661217E-4</v>
      </c>
      <c r="U334" s="91">
        <f>R334/'סכום נכסי הקרן'!$C$42</f>
        <v>9.7745912121570771E-5</v>
      </c>
    </row>
    <row r="335" spans="2:21">
      <c r="B335" s="86" t="s">
        <v>826</v>
      </c>
      <c r="C335" s="87" t="s">
        <v>827</v>
      </c>
      <c r="D335" s="88" t="s">
        <v>29</v>
      </c>
      <c r="E335" s="88" t="s">
        <v>695</v>
      </c>
      <c r="F335" s="87"/>
      <c r="G335" s="88" t="s">
        <v>738</v>
      </c>
      <c r="H335" s="87" t="s">
        <v>810</v>
      </c>
      <c r="I335" s="87" t="s">
        <v>728</v>
      </c>
      <c r="J335" s="101"/>
      <c r="K335" s="90">
        <v>3.6599999999993607</v>
      </c>
      <c r="L335" s="88" t="s">
        <v>129</v>
      </c>
      <c r="M335" s="89">
        <v>6.8750000000000006E-2</v>
      </c>
      <c r="N335" s="89">
        <v>8.7399999999963771E-2</v>
      </c>
      <c r="O335" s="90">
        <v>82517.572799999994</v>
      </c>
      <c r="P335" s="102">
        <v>94.403750000000002</v>
      </c>
      <c r="Q335" s="90"/>
      <c r="R335" s="90">
        <v>281.60735452300003</v>
      </c>
      <c r="S335" s="91">
        <v>1.650351456E-4</v>
      </c>
      <c r="T335" s="91">
        <f t="shared" si="6"/>
        <v>1.9049466329269524E-3</v>
      </c>
      <c r="U335" s="91">
        <f>R335/'סכום נכסי הקרן'!$C$42</f>
        <v>3.4667595829643327E-4</v>
      </c>
    </row>
    <row r="336" spans="2:21">
      <c r="B336" s="86" t="s">
        <v>828</v>
      </c>
      <c r="C336" s="87" t="s">
        <v>829</v>
      </c>
      <c r="D336" s="88" t="s">
        <v>29</v>
      </c>
      <c r="E336" s="88" t="s">
        <v>695</v>
      </c>
      <c r="F336" s="87"/>
      <c r="G336" s="88" t="s">
        <v>726</v>
      </c>
      <c r="H336" s="87" t="s">
        <v>707</v>
      </c>
      <c r="I336" s="87" t="s">
        <v>308</v>
      </c>
      <c r="J336" s="101"/>
      <c r="K336" s="90">
        <v>2.2000000000033473</v>
      </c>
      <c r="L336" s="88" t="s">
        <v>129</v>
      </c>
      <c r="M336" s="89">
        <v>5.7500000000000002E-2</v>
      </c>
      <c r="N336" s="89">
        <v>8.0400000000190791E-2</v>
      </c>
      <c r="O336" s="90">
        <v>33621.943724999997</v>
      </c>
      <c r="P336" s="102">
        <v>98.318719999999999</v>
      </c>
      <c r="Q336" s="90"/>
      <c r="R336" s="90">
        <v>119.49984564299999</v>
      </c>
      <c r="S336" s="91">
        <v>4.8031348178571425E-5</v>
      </c>
      <c r="T336" s="91">
        <f t="shared" si="6"/>
        <v>8.0836251233037666E-4</v>
      </c>
      <c r="U336" s="91">
        <f>R336/'סכום נכסי הקרן'!$C$42</f>
        <v>1.4711165329731935E-4</v>
      </c>
    </row>
    <row r="337" spans="2:21">
      <c r="B337" s="86" t="s">
        <v>830</v>
      </c>
      <c r="C337" s="87" t="s">
        <v>831</v>
      </c>
      <c r="D337" s="88" t="s">
        <v>29</v>
      </c>
      <c r="E337" s="88" t="s">
        <v>695</v>
      </c>
      <c r="F337" s="87"/>
      <c r="G337" s="88" t="s">
        <v>793</v>
      </c>
      <c r="H337" s="87" t="s">
        <v>707</v>
      </c>
      <c r="I337" s="87" t="s">
        <v>308</v>
      </c>
      <c r="J337" s="101"/>
      <c r="K337" s="90">
        <v>4.2600000000044904</v>
      </c>
      <c r="L337" s="88" t="s">
        <v>131</v>
      </c>
      <c r="M337" s="89">
        <v>0.04</v>
      </c>
      <c r="N337" s="89">
        <v>6.3300000000053716E-2</v>
      </c>
      <c r="O337" s="90">
        <v>95212.584000000003</v>
      </c>
      <c r="P337" s="102">
        <v>93.981669999999994</v>
      </c>
      <c r="Q337" s="90"/>
      <c r="R337" s="90">
        <v>351.862588367</v>
      </c>
      <c r="S337" s="91">
        <v>9.5212584000000007E-5</v>
      </c>
      <c r="T337" s="91">
        <f t="shared" si="6"/>
        <v>2.3801915759552169E-3</v>
      </c>
      <c r="U337" s="91">
        <f>R337/'סכום נכסי הקרן'!$C$42</f>
        <v>4.3316446836913258E-4</v>
      </c>
    </row>
    <row r="338" spans="2:21">
      <c r="B338" s="86" t="s">
        <v>832</v>
      </c>
      <c r="C338" s="87" t="s">
        <v>833</v>
      </c>
      <c r="D338" s="88" t="s">
        <v>29</v>
      </c>
      <c r="E338" s="88" t="s">
        <v>695</v>
      </c>
      <c r="F338" s="87"/>
      <c r="G338" s="88" t="s">
        <v>834</v>
      </c>
      <c r="H338" s="87" t="s">
        <v>707</v>
      </c>
      <c r="I338" s="87" t="s">
        <v>697</v>
      </c>
      <c r="J338" s="101"/>
      <c r="K338" s="90">
        <v>4.2500000000039497</v>
      </c>
      <c r="L338" s="88" t="s">
        <v>131</v>
      </c>
      <c r="M338" s="89">
        <v>4.6249999999999999E-2</v>
      </c>
      <c r="N338" s="89">
        <v>5.3400000000065083E-2</v>
      </c>
      <c r="O338" s="90">
        <v>81327.415500000003</v>
      </c>
      <c r="P338" s="102">
        <v>98.969210000000004</v>
      </c>
      <c r="Q338" s="90"/>
      <c r="R338" s="90">
        <v>316.499226991</v>
      </c>
      <c r="S338" s="91">
        <v>1.3554569250000002E-4</v>
      </c>
      <c r="T338" s="91">
        <f t="shared" si="6"/>
        <v>2.1409743996272162E-3</v>
      </c>
      <c r="U338" s="91">
        <f>R338/'סכום נכסי הקרן'!$C$42</f>
        <v>3.8962999742332292E-4</v>
      </c>
    </row>
    <row r="339" spans="2:21">
      <c r="B339" s="86" t="s">
        <v>835</v>
      </c>
      <c r="C339" s="87" t="s">
        <v>836</v>
      </c>
      <c r="D339" s="88" t="s">
        <v>29</v>
      </c>
      <c r="E339" s="88" t="s">
        <v>695</v>
      </c>
      <c r="F339" s="87"/>
      <c r="G339" s="88" t="s">
        <v>788</v>
      </c>
      <c r="H339" s="87" t="s">
        <v>707</v>
      </c>
      <c r="I339" s="87" t="s">
        <v>308</v>
      </c>
      <c r="J339" s="101"/>
      <c r="K339" s="90">
        <v>3.5700000000039598</v>
      </c>
      <c r="L339" s="88" t="s">
        <v>129</v>
      </c>
      <c r="M339" s="89">
        <v>5.2999999999999999E-2</v>
      </c>
      <c r="N339" s="89">
        <v>9.9800000000127051E-2</v>
      </c>
      <c r="O339" s="90">
        <v>114850.17945</v>
      </c>
      <c r="P339" s="102">
        <v>84.544830000000005</v>
      </c>
      <c r="Q339" s="90"/>
      <c r="R339" s="90">
        <v>351.01611247300002</v>
      </c>
      <c r="S339" s="91">
        <v>7.6566786300000003E-5</v>
      </c>
      <c r="T339" s="91">
        <f t="shared" si="6"/>
        <v>2.3744655486401265E-3</v>
      </c>
      <c r="U339" s="91">
        <f>R339/'סכום נכסי הקרן'!$C$42</f>
        <v>4.3212240452735428E-4</v>
      </c>
    </row>
    <row r="340" spans="2:21">
      <c r="B340" s="86" t="s">
        <v>837</v>
      </c>
      <c r="C340" s="87" t="s">
        <v>838</v>
      </c>
      <c r="D340" s="88" t="s">
        <v>29</v>
      </c>
      <c r="E340" s="88" t="s">
        <v>695</v>
      </c>
      <c r="F340" s="87"/>
      <c r="G340" s="88" t="s">
        <v>773</v>
      </c>
      <c r="H340" s="87" t="s">
        <v>707</v>
      </c>
      <c r="I340" s="87" t="s">
        <v>697</v>
      </c>
      <c r="J340" s="101"/>
      <c r="K340" s="90">
        <v>4.5699999999993963</v>
      </c>
      <c r="L340" s="88" t="s">
        <v>131</v>
      </c>
      <c r="M340" s="89">
        <v>4.6249999999999999E-2</v>
      </c>
      <c r="N340" s="89">
        <v>6.6099999999985448E-2</v>
      </c>
      <c r="O340" s="90">
        <v>75773.348100000003</v>
      </c>
      <c r="P340" s="102">
        <v>94.531930000000003</v>
      </c>
      <c r="Q340" s="90"/>
      <c r="R340" s="90">
        <v>281.66352348099997</v>
      </c>
      <c r="S340" s="91">
        <v>5.0515565399999999E-5</v>
      </c>
      <c r="T340" s="91">
        <f t="shared" si="6"/>
        <v>1.9053265905725836E-3</v>
      </c>
      <c r="U340" s="91">
        <f>R340/'סכום נכסי הקרן'!$C$42</f>
        <v>3.4674510573533496E-4</v>
      </c>
    </row>
    <row r="341" spans="2:21">
      <c r="B341" s="86" t="s">
        <v>839</v>
      </c>
      <c r="C341" s="87" t="s">
        <v>840</v>
      </c>
      <c r="D341" s="88" t="s">
        <v>29</v>
      </c>
      <c r="E341" s="88" t="s">
        <v>695</v>
      </c>
      <c r="F341" s="87"/>
      <c r="G341" s="88" t="s">
        <v>841</v>
      </c>
      <c r="H341" s="87" t="s">
        <v>707</v>
      </c>
      <c r="I341" s="87" t="s">
        <v>308</v>
      </c>
      <c r="J341" s="101"/>
      <c r="K341" s="90">
        <v>7.4100000000001156</v>
      </c>
      <c r="L341" s="88" t="s">
        <v>129</v>
      </c>
      <c r="M341" s="89">
        <v>4.2790000000000002E-2</v>
      </c>
      <c r="N341" s="89">
        <v>5.820000000000234E-2</v>
      </c>
      <c r="O341" s="90">
        <v>158687.64000000001</v>
      </c>
      <c r="P341" s="102">
        <v>89.266289999999998</v>
      </c>
      <c r="Q341" s="90"/>
      <c r="R341" s="90">
        <v>512.08127623400003</v>
      </c>
      <c r="S341" s="91">
        <v>3.1737528000000002E-5</v>
      </c>
      <c r="T341" s="91">
        <f t="shared" si="6"/>
        <v>3.4639986750318445E-3</v>
      </c>
      <c r="U341" s="91">
        <f>R341/'סכום נכסי הקרן'!$C$42</f>
        <v>6.3040351863247667E-4</v>
      </c>
    </row>
    <row r="342" spans="2:21">
      <c r="B342" s="86" t="s">
        <v>842</v>
      </c>
      <c r="C342" s="87" t="s">
        <v>843</v>
      </c>
      <c r="D342" s="88" t="s">
        <v>29</v>
      </c>
      <c r="E342" s="88" t="s">
        <v>695</v>
      </c>
      <c r="F342" s="87"/>
      <c r="G342" s="88" t="s">
        <v>761</v>
      </c>
      <c r="H342" s="87" t="s">
        <v>844</v>
      </c>
      <c r="I342" s="87" t="s">
        <v>308</v>
      </c>
      <c r="J342" s="101"/>
      <c r="K342" s="90">
        <v>2.0400000000049698</v>
      </c>
      <c r="L342" s="88" t="s">
        <v>129</v>
      </c>
      <c r="M342" s="89">
        <v>6.5000000000000002E-2</v>
      </c>
      <c r="N342" s="89">
        <v>9.4000000000131548E-2</v>
      </c>
      <c r="O342" s="90">
        <v>39671.910000000003</v>
      </c>
      <c r="P342" s="102">
        <v>95.410830000000004</v>
      </c>
      <c r="Q342" s="90"/>
      <c r="R342" s="90">
        <v>136.83244920800001</v>
      </c>
      <c r="S342" s="91">
        <v>7.9343820000000006E-5</v>
      </c>
      <c r="T342" s="91">
        <f t="shared" si="6"/>
        <v>9.2560975133424231E-4</v>
      </c>
      <c r="U342" s="91">
        <f>R342/'סכום נכסי הקרן'!$C$42</f>
        <v>1.6844915338088976E-4</v>
      </c>
    </row>
    <row r="343" spans="2:21">
      <c r="B343" s="86" t="s">
        <v>845</v>
      </c>
      <c r="C343" s="87" t="s">
        <v>846</v>
      </c>
      <c r="D343" s="88" t="s">
        <v>29</v>
      </c>
      <c r="E343" s="88" t="s">
        <v>695</v>
      </c>
      <c r="F343" s="87"/>
      <c r="G343" s="88" t="s">
        <v>793</v>
      </c>
      <c r="H343" s="87" t="s">
        <v>844</v>
      </c>
      <c r="I343" s="87" t="s">
        <v>308</v>
      </c>
      <c r="J343" s="101"/>
      <c r="K343" s="90">
        <v>4.6400000000021127</v>
      </c>
      <c r="L343" s="88" t="s">
        <v>129</v>
      </c>
      <c r="M343" s="89">
        <v>4.1250000000000002E-2</v>
      </c>
      <c r="N343" s="89">
        <v>5.9800000000010567E-2</v>
      </c>
      <c r="O343" s="90">
        <v>142025.43780000001</v>
      </c>
      <c r="P343" s="102">
        <v>92.195130000000006</v>
      </c>
      <c r="Q343" s="90"/>
      <c r="R343" s="90">
        <v>473.35001562500003</v>
      </c>
      <c r="S343" s="91">
        <v>3.5506359450000004E-4</v>
      </c>
      <c r="T343" s="91">
        <f t="shared" si="6"/>
        <v>3.2019991806965329E-3</v>
      </c>
      <c r="U343" s="91">
        <f>R343/'סכום נכסי הקרן'!$C$42</f>
        <v>5.8272295677216023E-4</v>
      </c>
    </row>
    <row r="344" spans="2:21">
      <c r="B344" s="86" t="s">
        <v>847</v>
      </c>
      <c r="C344" s="87" t="s">
        <v>848</v>
      </c>
      <c r="D344" s="88" t="s">
        <v>29</v>
      </c>
      <c r="E344" s="88" t="s">
        <v>695</v>
      </c>
      <c r="F344" s="87"/>
      <c r="G344" s="88" t="s">
        <v>849</v>
      </c>
      <c r="H344" s="87" t="s">
        <v>844</v>
      </c>
      <c r="I344" s="87" t="s">
        <v>697</v>
      </c>
      <c r="J344" s="101"/>
      <c r="K344" s="90">
        <v>4.2900000000047154</v>
      </c>
      <c r="L344" s="88" t="s">
        <v>131</v>
      </c>
      <c r="M344" s="89">
        <v>3.125E-2</v>
      </c>
      <c r="N344" s="89">
        <v>6.5000000000085503E-2</v>
      </c>
      <c r="O344" s="90">
        <v>119015.73</v>
      </c>
      <c r="P344" s="102">
        <v>87.472070000000002</v>
      </c>
      <c r="Q344" s="90"/>
      <c r="R344" s="90">
        <v>409.36372918299992</v>
      </c>
      <c r="S344" s="91">
        <v>1.5868763999999998E-4</v>
      </c>
      <c r="T344" s="91">
        <f t="shared" si="6"/>
        <v>2.7691608369762436E-3</v>
      </c>
      <c r="U344" s="91">
        <f>R344/'סכום נכסי הקרן'!$C$42</f>
        <v>5.0395190618051549E-4</v>
      </c>
    </row>
    <row r="345" spans="2:21">
      <c r="B345" s="86" t="s">
        <v>850</v>
      </c>
      <c r="C345" s="87" t="s">
        <v>851</v>
      </c>
      <c r="D345" s="88" t="s">
        <v>29</v>
      </c>
      <c r="E345" s="88" t="s">
        <v>695</v>
      </c>
      <c r="F345" s="87"/>
      <c r="G345" s="88" t="s">
        <v>738</v>
      </c>
      <c r="H345" s="87" t="s">
        <v>852</v>
      </c>
      <c r="I345" s="87" t="s">
        <v>728</v>
      </c>
      <c r="J345" s="101"/>
      <c r="K345" s="90">
        <v>5.1999999999954793</v>
      </c>
      <c r="L345" s="88" t="s">
        <v>131</v>
      </c>
      <c r="M345" s="89">
        <v>6.8750000000000006E-2</v>
      </c>
      <c r="N345" s="89">
        <v>8.1399999999953274E-2</v>
      </c>
      <c r="O345" s="90">
        <v>69822.561600000001</v>
      </c>
      <c r="P345" s="102">
        <v>96.660404999999997</v>
      </c>
      <c r="Q345" s="90"/>
      <c r="R345" s="90">
        <v>265.38720796600001</v>
      </c>
      <c r="S345" s="91">
        <v>6.9822561599999994E-5</v>
      </c>
      <c r="T345" s="91">
        <f t="shared" si="6"/>
        <v>1.7952246634078102E-3</v>
      </c>
      <c r="U345" s="91">
        <f>R345/'סכום נכסי הקרן'!$C$42</f>
        <v>3.2670796115061545E-4</v>
      </c>
    </row>
    <row r="346" spans="2:21">
      <c r="B346" s="86" t="s">
        <v>853</v>
      </c>
      <c r="C346" s="87" t="s">
        <v>854</v>
      </c>
      <c r="D346" s="88" t="s">
        <v>29</v>
      </c>
      <c r="E346" s="88" t="s">
        <v>695</v>
      </c>
      <c r="F346" s="87"/>
      <c r="G346" s="88" t="s">
        <v>738</v>
      </c>
      <c r="H346" s="87" t="s">
        <v>852</v>
      </c>
      <c r="I346" s="87" t="s">
        <v>728</v>
      </c>
      <c r="J346" s="101"/>
      <c r="K346" s="90">
        <v>5.0600000000033853</v>
      </c>
      <c r="L346" s="88" t="s">
        <v>129</v>
      </c>
      <c r="M346" s="89">
        <v>7.7499999999999999E-2</v>
      </c>
      <c r="N346" s="89">
        <v>8.6900000000071934E-2</v>
      </c>
      <c r="O346" s="90">
        <v>81910.592577000003</v>
      </c>
      <c r="P346" s="102">
        <v>95.760220000000004</v>
      </c>
      <c r="Q346" s="90"/>
      <c r="R346" s="90">
        <v>283.552522184</v>
      </c>
      <c r="S346" s="91">
        <v>4.0955296288500004E-5</v>
      </c>
      <c r="T346" s="91">
        <f t="shared" si="6"/>
        <v>1.9181048140851709E-3</v>
      </c>
      <c r="U346" s="91">
        <f>R346/'סכום נכסי הקרן'!$C$42</f>
        <v>3.4907057921841389E-4</v>
      </c>
    </row>
    <row r="347" spans="2:21">
      <c r="B347" s="86" t="s">
        <v>855</v>
      </c>
      <c r="C347" s="87" t="s">
        <v>856</v>
      </c>
      <c r="D347" s="88" t="s">
        <v>29</v>
      </c>
      <c r="E347" s="88" t="s">
        <v>695</v>
      </c>
      <c r="F347" s="87"/>
      <c r="G347" s="88" t="s">
        <v>766</v>
      </c>
      <c r="H347" s="87" t="s">
        <v>852</v>
      </c>
      <c r="I347" s="87" t="s">
        <v>728</v>
      </c>
      <c r="J347" s="101"/>
      <c r="K347" s="90">
        <v>5.319999999990058</v>
      </c>
      <c r="L347" s="88" t="s">
        <v>129</v>
      </c>
      <c r="M347" s="89">
        <v>3.2500000000000001E-2</v>
      </c>
      <c r="N347" s="89">
        <v>5.659999999992326E-2</v>
      </c>
      <c r="O347" s="90">
        <v>58309.773318</v>
      </c>
      <c r="P347" s="102">
        <v>87.801249999999996</v>
      </c>
      <c r="Q347" s="90"/>
      <c r="R347" s="90">
        <v>185.07610618700002</v>
      </c>
      <c r="S347" s="91">
        <v>8.3299676168571428E-5</v>
      </c>
      <c r="T347" s="91">
        <f t="shared" si="6"/>
        <v>1.2519563131202305E-3</v>
      </c>
      <c r="U347" s="91">
        <f>R347/'סכום נכסי הקרן'!$C$42</f>
        <v>2.2784005971303688E-4</v>
      </c>
    </row>
    <row r="348" spans="2:21">
      <c r="B348" s="86" t="s">
        <v>857</v>
      </c>
      <c r="C348" s="87" t="s">
        <v>858</v>
      </c>
      <c r="D348" s="88" t="s">
        <v>29</v>
      </c>
      <c r="E348" s="88" t="s">
        <v>695</v>
      </c>
      <c r="F348" s="87"/>
      <c r="G348" s="88" t="s">
        <v>788</v>
      </c>
      <c r="H348" s="87" t="s">
        <v>852</v>
      </c>
      <c r="I348" s="87" t="s">
        <v>728</v>
      </c>
      <c r="J348" s="101"/>
      <c r="K348" s="90">
        <v>7.5500000000462508</v>
      </c>
      <c r="L348" s="88" t="s">
        <v>129</v>
      </c>
      <c r="M348" s="89">
        <v>3.2500000000000001E-2</v>
      </c>
      <c r="N348" s="89">
        <v>5.7700000000479326E-2</v>
      </c>
      <c r="O348" s="90">
        <v>19835.955000000002</v>
      </c>
      <c r="P348" s="102">
        <v>82.917670000000001</v>
      </c>
      <c r="Q348" s="90"/>
      <c r="R348" s="90">
        <v>59.457752395</v>
      </c>
      <c r="S348" s="91">
        <v>1.6597611598607324E-5</v>
      </c>
      <c r="T348" s="91">
        <f t="shared" si="6"/>
        <v>4.0220485511861505E-4</v>
      </c>
      <c r="U348" s="91">
        <f>R348/'סכום נכסי הקרן'!$C$42</f>
        <v>7.3196146899654789E-5</v>
      </c>
    </row>
    <row r="349" spans="2:21">
      <c r="B349" s="86" t="s">
        <v>859</v>
      </c>
      <c r="C349" s="87" t="s">
        <v>860</v>
      </c>
      <c r="D349" s="88" t="s">
        <v>29</v>
      </c>
      <c r="E349" s="88" t="s">
        <v>695</v>
      </c>
      <c r="F349" s="87"/>
      <c r="G349" s="88" t="s">
        <v>788</v>
      </c>
      <c r="H349" s="87" t="s">
        <v>852</v>
      </c>
      <c r="I349" s="87" t="s">
        <v>728</v>
      </c>
      <c r="J349" s="101"/>
      <c r="K349" s="90">
        <v>5.6699999999961879</v>
      </c>
      <c r="L349" s="88" t="s">
        <v>129</v>
      </c>
      <c r="M349" s="89">
        <v>4.4999999999999998E-2</v>
      </c>
      <c r="N349" s="89">
        <v>5.7499999999939176E-2</v>
      </c>
      <c r="O349" s="90">
        <v>107510.87609999999</v>
      </c>
      <c r="P349" s="102">
        <v>95.171499999999995</v>
      </c>
      <c r="Q349" s="90"/>
      <c r="R349" s="90">
        <v>369.88576412299994</v>
      </c>
      <c r="S349" s="91">
        <v>7.1678695979731976E-5</v>
      </c>
      <c r="T349" s="91">
        <f t="shared" si="6"/>
        <v>2.5021102240998933E-3</v>
      </c>
      <c r="U349" s="91">
        <f>R349/'סכום נכסי הקרן'!$C$42</f>
        <v>4.5535210525574668E-4</v>
      </c>
    </row>
    <row r="350" spans="2:21">
      <c r="B350" s="86" t="s">
        <v>861</v>
      </c>
      <c r="C350" s="87" t="s">
        <v>862</v>
      </c>
      <c r="D350" s="88" t="s">
        <v>29</v>
      </c>
      <c r="E350" s="88" t="s">
        <v>695</v>
      </c>
      <c r="F350" s="87"/>
      <c r="G350" s="88" t="s">
        <v>780</v>
      </c>
      <c r="H350" s="87" t="s">
        <v>844</v>
      </c>
      <c r="I350" s="87" t="s">
        <v>308</v>
      </c>
      <c r="J350" s="101"/>
      <c r="K350" s="90">
        <v>0.34999999914841773</v>
      </c>
      <c r="L350" s="88" t="s">
        <v>129</v>
      </c>
      <c r="M350" s="89">
        <v>6.5000000000000002E-2</v>
      </c>
      <c r="N350" s="89">
        <v>0.19309999985399237</v>
      </c>
      <c r="O350" s="90">
        <v>186.457977</v>
      </c>
      <c r="P350" s="102">
        <v>95.817939999999993</v>
      </c>
      <c r="Q350" s="90"/>
      <c r="R350" s="90">
        <v>0.645856553</v>
      </c>
      <c r="S350" s="91">
        <v>7.4583190800000001E-8</v>
      </c>
      <c r="T350" s="91">
        <f t="shared" si="6"/>
        <v>4.36892803483466E-6</v>
      </c>
      <c r="U350" s="91">
        <f>R350/'סכום נכסי הקרן'!$C$42</f>
        <v>7.9508910487285971E-7</v>
      </c>
    </row>
    <row r="351" spans="2:21">
      <c r="B351" s="86" t="s">
        <v>863</v>
      </c>
      <c r="C351" s="87" t="s">
        <v>864</v>
      </c>
      <c r="D351" s="88" t="s">
        <v>29</v>
      </c>
      <c r="E351" s="88" t="s">
        <v>695</v>
      </c>
      <c r="F351" s="87"/>
      <c r="G351" s="88" t="s">
        <v>738</v>
      </c>
      <c r="H351" s="87" t="s">
        <v>852</v>
      </c>
      <c r="I351" s="87" t="s">
        <v>728</v>
      </c>
      <c r="J351" s="101"/>
      <c r="K351" s="90">
        <v>4.5800000000008936</v>
      </c>
      <c r="L351" s="88" t="s">
        <v>129</v>
      </c>
      <c r="M351" s="89">
        <v>7.4999999999999997E-2</v>
      </c>
      <c r="N351" s="89">
        <v>9.6700000000038949E-2</v>
      </c>
      <c r="O351" s="90">
        <v>95212.584000000003</v>
      </c>
      <c r="P351" s="102">
        <v>90.979330000000004</v>
      </c>
      <c r="Q351" s="90"/>
      <c r="R351" s="90">
        <v>313.14494363400001</v>
      </c>
      <c r="S351" s="91">
        <v>9.5212584000000007E-5</v>
      </c>
      <c r="T351" s="91">
        <f t="shared" si="6"/>
        <v>2.1182841868747004E-3</v>
      </c>
      <c r="U351" s="91">
        <f>R351/'סכום נכסי הקרן'!$C$42</f>
        <v>3.8550066848887292E-4</v>
      </c>
    </row>
    <row r="352" spans="2:21">
      <c r="B352" s="86" t="s">
        <v>865</v>
      </c>
      <c r="C352" s="87" t="s">
        <v>866</v>
      </c>
      <c r="D352" s="88" t="s">
        <v>29</v>
      </c>
      <c r="E352" s="88" t="s">
        <v>695</v>
      </c>
      <c r="F352" s="87"/>
      <c r="G352" s="88" t="s">
        <v>867</v>
      </c>
      <c r="H352" s="87" t="s">
        <v>844</v>
      </c>
      <c r="I352" s="87" t="s">
        <v>308</v>
      </c>
      <c r="J352" s="101"/>
      <c r="K352" s="90">
        <v>5.3799999999953378</v>
      </c>
      <c r="L352" s="88" t="s">
        <v>129</v>
      </c>
      <c r="M352" s="89">
        <v>3.7499999999999999E-2</v>
      </c>
      <c r="N352" s="89">
        <v>5.83999999999293E-2</v>
      </c>
      <c r="O352" s="90">
        <v>119015.73</v>
      </c>
      <c r="P352" s="102">
        <v>90.728579999999994</v>
      </c>
      <c r="Q352" s="90"/>
      <c r="R352" s="90">
        <v>390.35234808899997</v>
      </c>
      <c r="S352" s="91">
        <v>1.9835955E-4</v>
      </c>
      <c r="T352" s="91">
        <f t="shared" si="6"/>
        <v>2.6405574258059274E-3</v>
      </c>
      <c r="U352" s="91">
        <f>R352/'סכום נכסי הקרן'!$C$42</f>
        <v>4.8054772779723102E-4</v>
      </c>
    </row>
    <row r="353" spans="2:21">
      <c r="B353" s="86" t="s">
        <v>868</v>
      </c>
      <c r="C353" s="87" t="s">
        <v>869</v>
      </c>
      <c r="D353" s="88" t="s">
        <v>29</v>
      </c>
      <c r="E353" s="88" t="s">
        <v>695</v>
      </c>
      <c r="F353" s="87"/>
      <c r="G353" s="88" t="s">
        <v>780</v>
      </c>
      <c r="H353" s="87" t="s">
        <v>852</v>
      </c>
      <c r="I353" s="87" t="s">
        <v>728</v>
      </c>
      <c r="J353" s="101"/>
      <c r="K353" s="90">
        <v>6.4700000000009625</v>
      </c>
      <c r="L353" s="88" t="s">
        <v>129</v>
      </c>
      <c r="M353" s="89">
        <v>3.6249999999999998E-2</v>
      </c>
      <c r="N353" s="89">
        <v>5.7499999999999982E-2</v>
      </c>
      <c r="O353" s="90">
        <v>158687.64000000001</v>
      </c>
      <c r="P353" s="102">
        <v>86.761009999999999</v>
      </c>
      <c r="Q353" s="90"/>
      <c r="R353" s="90">
        <v>497.70960451600001</v>
      </c>
      <c r="S353" s="91">
        <v>1.7631960000000002E-4</v>
      </c>
      <c r="T353" s="91">
        <f t="shared" si="6"/>
        <v>3.3667808033782131E-3</v>
      </c>
      <c r="U353" s="91">
        <f>R353/'סכום נכסי הקרן'!$C$42</f>
        <v>6.12711107602947E-4</v>
      </c>
    </row>
    <row r="354" spans="2:21">
      <c r="B354" s="86" t="s">
        <v>870</v>
      </c>
      <c r="C354" s="87" t="s">
        <v>871</v>
      </c>
      <c r="D354" s="88" t="s">
        <v>29</v>
      </c>
      <c r="E354" s="88" t="s">
        <v>695</v>
      </c>
      <c r="F354" s="87"/>
      <c r="G354" s="88" t="s">
        <v>738</v>
      </c>
      <c r="H354" s="87" t="s">
        <v>844</v>
      </c>
      <c r="I354" s="87" t="s">
        <v>697</v>
      </c>
      <c r="J354" s="101"/>
      <c r="K354" s="90">
        <v>4.1200000000027028</v>
      </c>
      <c r="L354" s="88" t="s">
        <v>132</v>
      </c>
      <c r="M354" s="89">
        <v>7.4160000000000004E-2</v>
      </c>
      <c r="N354" s="89">
        <v>7.1400000000055655E-2</v>
      </c>
      <c r="O354" s="90">
        <v>134884.49400000001</v>
      </c>
      <c r="P354" s="102">
        <v>103.18897</v>
      </c>
      <c r="Q354" s="90"/>
      <c r="R354" s="90">
        <v>621.77132416099994</v>
      </c>
      <c r="S354" s="91">
        <v>2.0751460615384617E-4</v>
      </c>
      <c r="T354" s="91">
        <f t="shared" si="6"/>
        <v>4.2060023340558432E-3</v>
      </c>
      <c r="U354" s="91">
        <f>R354/'סכום נכסי הקרן'!$C$42</f>
        <v>7.6543870812561393E-4</v>
      </c>
    </row>
    <row r="355" spans="2:21">
      <c r="B355" s="86" t="s">
        <v>872</v>
      </c>
      <c r="C355" s="87" t="s">
        <v>873</v>
      </c>
      <c r="D355" s="88" t="s">
        <v>29</v>
      </c>
      <c r="E355" s="88" t="s">
        <v>695</v>
      </c>
      <c r="F355" s="87"/>
      <c r="G355" s="88" t="s">
        <v>841</v>
      </c>
      <c r="H355" s="87" t="s">
        <v>844</v>
      </c>
      <c r="I355" s="87" t="s">
        <v>697</v>
      </c>
      <c r="J355" s="101"/>
      <c r="K355" s="90">
        <v>7.1200000000094859</v>
      </c>
      <c r="L355" s="88" t="s">
        <v>129</v>
      </c>
      <c r="M355" s="89">
        <v>5.1249999999999997E-2</v>
      </c>
      <c r="N355" s="89">
        <v>6.0700000000101832E-2</v>
      </c>
      <c r="O355" s="90">
        <v>85294.60649999998</v>
      </c>
      <c r="P355" s="102">
        <v>93.002629999999996</v>
      </c>
      <c r="Q355" s="90"/>
      <c r="R355" s="90">
        <v>286.76429634399994</v>
      </c>
      <c r="S355" s="91">
        <v>1.7058921299999995E-4</v>
      </c>
      <c r="T355" s="91">
        <f t="shared" si="6"/>
        <v>1.939831016450081E-3</v>
      </c>
      <c r="U355" s="91">
        <f>R355/'סכום נכסי הקרן'!$C$42</f>
        <v>3.5302447057411273E-4</v>
      </c>
    </row>
    <row r="356" spans="2:21">
      <c r="B356" s="86" t="s">
        <v>874</v>
      </c>
      <c r="C356" s="87" t="s">
        <v>875</v>
      </c>
      <c r="D356" s="88" t="s">
        <v>29</v>
      </c>
      <c r="E356" s="88" t="s">
        <v>695</v>
      </c>
      <c r="F356" s="87"/>
      <c r="G356" s="88" t="s">
        <v>761</v>
      </c>
      <c r="H356" s="87" t="s">
        <v>844</v>
      </c>
      <c r="I356" s="87" t="s">
        <v>697</v>
      </c>
      <c r="J356" s="101"/>
      <c r="K356" s="90">
        <v>7.3300000000091217</v>
      </c>
      <c r="L356" s="88" t="s">
        <v>129</v>
      </c>
      <c r="M356" s="89">
        <v>6.4000000000000001E-2</v>
      </c>
      <c r="N356" s="89">
        <v>6.3400000000092924E-2</v>
      </c>
      <c r="O356" s="90">
        <v>79343.820000000007</v>
      </c>
      <c r="P356" s="102">
        <v>101.29833000000001</v>
      </c>
      <c r="Q356" s="90"/>
      <c r="R356" s="90">
        <v>290.55189169499999</v>
      </c>
      <c r="S356" s="91">
        <v>6.3475056000000005E-5</v>
      </c>
      <c r="T356" s="91">
        <f t="shared" si="6"/>
        <v>1.9654523892405707E-3</v>
      </c>
      <c r="U356" s="91">
        <f>R356/'סכום נכסי הקרן'!$C$42</f>
        <v>3.5768723320036302E-4</v>
      </c>
    </row>
    <row r="357" spans="2:21">
      <c r="B357" s="86" t="s">
        <v>876</v>
      </c>
      <c r="C357" s="87" t="s">
        <v>877</v>
      </c>
      <c r="D357" s="88" t="s">
        <v>29</v>
      </c>
      <c r="E357" s="88" t="s">
        <v>695</v>
      </c>
      <c r="F357" s="87"/>
      <c r="G357" s="88" t="s">
        <v>738</v>
      </c>
      <c r="H357" s="87" t="s">
        <v>852</v>
      </c>
      <c r="I357" s="87" t="s">
        <v>728</v>
      </c>
      <c r="J357" s="101"/>
      <c r="K357" s="90">
        <v>4.4999999999987814</v>
      </c>
      <c r="L357" s="88" t="s">
        <v>129</v>
      </c>
      <c r="M357" s="89">
        <v>7.6249999999999998E-2</v>
      </c>
      <c r="N357" s="89">
        <v>8.7199999999960004E-2</v>
      </c>
      <c r="O357" s="90">
        <v>119015.73</v>
      </c>
      <c r="P357" s="102">
        <v>95.331680000000006</v>
      </c>
      <c r="Q357" s="90"/>
      <c r="R357" s="90">
        <v>410.15679938699998</v>
      </c>
      <c r="S357" s="91">
        <v>2.3803145999999999E-4</v>
      </c>
      <c r="T357" s="91">
        <f t="shared" si="6"/>
        <v>2.7745255989063558E-3</v>
      </c>
      <c r="U357" s="91">
        <f>R357/'סכום נכסי הקרן'!$C$42</f>
        <v>5.0492822433610403E-4</v>
      </c>
    </row>
    <row r="358" spans="2:21">
      <c r="B358" s="86" t="s">
        <v>878</v>
      </c>
      <c r="C358" s="87" t="s">
        <v>879</v>
      </c>
      <c r="D358" s="88" t="s">
        <v>29</v>
      </c>
      <c r="E358" s="88" t="s">
        <v>695</v>
      </c>
      <c r="F358" s="87"/>
      <c r="G358" s="88" t="s">
        <v>834</v>
      </c>
      <c r="H358" s="87" t="s">
        <v>844</v>
      </c>
      <c r="I358" s="87" t="s">
        <v>308</v>
      </c>
      <c r="J358" s="101"/>
      <c r="K358" s="90">
        <v>6.5500000000158787</v>
      </c>
      <c r="L358" s="88" t="s">
        <v>129</v>
      </c>
      <c r="M358" s="89">
        <v>4.1250000000000002E-2</v>
      </c>
      <c r="N358" s="89">
        <v>7.7800000000195241E-2</v>
      </c>
      <c r="O358" s="90">
        <v>59507.864999999998</v>
      </c>
      <c r="P358" s="102">
        <v>79.042169999999999</v>
      </c>
      <c r="Q358" s="90"/>
      <c r="R358" s="90">
        <v>170.03624560600002</v>
      </c>
      <c r="S358" s="91">
        <v>5.9507864999999997E-5</v>
      </c>
      <c r="T358" s="91">
        <f t="shared" si="6"/>
        <v>1.1502184454356464E-3</v>
      </c>
      <c r="U358" s="91">
        <f>R358/'סכום נכסי הקרן'!$C$42</f>
        <v>2.0932506713269546E-4</v>
      </c>
    </row>
    <row r="359" spans="2:21">
      <c r="B359" s="86" t="s">
        <v>880</v>
      </c>
      <c r="C359" s="87" t="s">
        <v>881</v>
      </c>
      <c r="D359" s="88" t="s">
        <v>29</v>
      </c>
      <c r="E359" s="88" t="s">
        <v>695</v>
      </c>
      <c r="F359" s="87"/>
      <c r="G359" s="88" t="s">
        <v>834</v>
      </c>
      <c r="H359" s="87" t="s">
        <v>844</v>
      </c>
      <c r="I359" s="87" t="s">
        <v>308</v>
      </c>
      <c r="J359" s="101"/>
      <c r="K359" s="90">
        <v>1.2000000000003677</v>
      </c>
      <c r="L359" s="88" t="s">
        <v>129</v>
      </c>
      <c r="M359" s="89">
        <v>6.25E-2</v>
      </c>
      <c r="N359" s="89">
        <v>8.4900000000045772E-2</v>
      </c>
      <c r="O359" s="90">
        <v>150753.258</v>
      </c>
      <c r="P359" s="102">
        <v>99.794920000000005</v>
      </c>
      <c r="Q359" s="90"/>
      <c r="R359" s="90">
        <v>543.85537879900005</v>
      </c>
      <c r="S359" s="91">
        <v>1.1596404461538462E-4</v>
      </c>
      <c r="T359" s="91">
        <f t="shared" si="6"/>
        <v>3.6789361357313266E-3</v>
      </c>
      <c r="U359" s="91">
        <f>R359/'סכום נכסי הקרן'!$C$42</f>
        <v>6.6951939142063173E-4</v>
      </c>
    </row>
    <row r="360" spans="2:21">
      <c r="B360" s="86" t="s">
        <v>882</v>
      </c>
      <c r="C360" s="87" t="s">
        <v>883</v>
      </c>
      <c r="D360" s="88" t="s">
        <v>29</v>
      </c>
      <c r="E360" s="88" t="s">
        <v>695</v>
      </c>
      <c r="F360" s="87"/>
      <c r="G360" s="88" t="s">
        <v>761</v>
      </c>
      <c r="H360" s="87" t="s">
        <v>844</v>
      </c>
      <c r="I360" s="87" t="s">
        <v>697</v>
      </c>
      <c r="J360" s="101"/>
      <c r="K360" s="90">
        <v>3.0199999999993259</v>
      </c>
      <c r="L360" s="88" t="s">
        <v>131</v>
      </c>
      <c r="M360" s="89">
        <v>5.7500000000000002E-2</v>
      </c>
      <c r="N360" s="89">
        <v>5.5799999999973038E-2</v>
      </c>
      <c r="O360" s="90">
        <v>119412.4491</v>
      </c>
      <c r="P360" s="102">
        <v>101.06919000000001</v>
      </c>
      <c r="Q360" s="90"/>
      <c r="R360" s="90">
        <v>474.574061266</v>
      </c>
      <c r="S360" s="91">
        <v>1.8371146015384616E-4</v>
      </c>
      <c r="T360" s="91">
        <f t="shared" si="6"/>
        <v>3.2102792969112581E-3</v>
      </c>
      <c r="U360" s="91">
        <f>R360/'סכום נכסי הקרן'!$C$42</f>
        <v>5.8422983217429954E-4</v>
      </c>
    </row>
    <row r="361" spans="2:21">
      <c r="B361" s="86" t="s">
        <v>884</v>
      </c>
      <c r="C361" s="87" t="s">
        <v>885</v>
      </c>
      <c r="D361" s="88" t="s">
        <v>29</v>
      </c>
      <c r="E361" s="88" t="s">
        <v>695</v>
      </c>
      <c r="F361" s="87"/>
      <c r="G361" s="88" t="s">
        <v>761</v>
      </c>
      <c r="H361" s="87" t="s">
        <v>886</v>
      </c>
      <c r="I361" s="87" t="s">
        <v>728</v>
      </c>
      <c r="J361" s="101"/>
      <c r="K361" s="90">
        <v>6.6999999999918094</v>
      </c>
      <c r="L361" s="88" t="s">
        <v>129</v>
      </c>
      <c r="M361" s="89">
        <v>3.7499999999999999E-2</v>
      </c>
      <c r="N361" s="89">
        <v>6.1099999999937052E-2</v>
      </c>
      <c r="O361" s="90">
        <v>126950.11199999999</v>
      </c>
      <c r="P361" s="102">
        <v>85.134</v>
      </c>
      <c r="Q361" s="90"/>
      <c r="R361" s="90">
        <v>390.70091568599997</v>
      </c>
      <c r="S361" s="91">
        <v>1.2695011199999998E-4</v>
      </c>
      <c r="T361" s="91">
        <f t="shared" si="6"/>
        <v>2.6429153282526777E-3</v>
      </c>
      <c r="U361" s="91">
        <f>R361/'סכום נכסי הקרן'!$C$42</f>
        <v>4.8097683592874895E-4</v>
      </c>
    </row>
    <row r="362" spans="2:21">
      <c r="B362" s="86" t="s">
        <v>887</v>
      </c>
      <c r="C362" s="87" t="s">
        <v>888</v>
      </c>
      <c r="D362" s="88" t="s">
        <v>29</v>
      </c>
      <c r="E362" s="88" t="s">
        <v>695</v>
      </c>
      <c r="F362" s="87"/>
      <c r="G362" s="88" t="s">
        <v>761</v>
      </c>
      <c r="H362" s="87" t="s">
        <v>886</v>
      </c>
      <c r="I362" s="87" t="s">
        <v>728</v>
      </c>
      <c r="J362" s="101"/>
      <c r="K362" s="90">
        <v>5.1399999999718169</v>
      </c>
      <c r="L362" s="88" t="s">
        <v>129</v>
      </c>
      <c r="M362" s="89">
        <v>5.8749999999999997E-2</v>
      </c>
      <c r="N362" s="89">
        <v>6.3199999999624237E-2</v>
      </c>
      <c r="O362" s="90">
        <v>11901.573</v>
      </c>
      <c r="P362" s="102">
        <v>98.967010000000002</v>
      </c>
      <c r="Q362" s="90"/>
      <c r="R362" s="90">
        <v>42.579752579999997</v>
      </c>
      <c r="S362" s="91">
        <v>2.3803146000000002E-5</v>
      </c>
      <c r="T362" s="91">
        <f t="shared" si="6"/>
        <v>2.8803280527074784E-4</v>
      </c>
      <c r="U362" s="91">
        <f>R362/'סכום נכסי הקרן'!$C$42</f>
        <v>5.2418291967907051E-5</v>
      </c>
    </row>
    <row r="363" spans="2:21">
      <c r="B363" s="86" t="s">
        <v>889</v>
      </c>
      <c r="C363" s="87" t="s">
        <v>890</v>
      </c>
      <c r="D363" s="88" t="s">
        <v>29</v>
      </c>
      <c r="E363" s="88" t="s">
        <v>695</v>
      </c>
      <c r="F363" s="87"/>
      <c r="G363" s="88" t="s">
        <v>849</v>
      </c>
      <c r="H363" s="87" t="s">
        <v>891</v>
      </c>
      <c r="I363" s="87" t="s">
        <v>697</v>
      </c>
      <c r="J363" s="101"/>
      <c r="K363" s="90">
        <v>6.7899999999962555</v>
      </c>
      <c r="L363" s="88" t="s">
        <v>129</v>
      </c>
      <c r="M363" s="89">
        <v>0.04</v>
      </c>
      <c r="N363" s="89">
        <v>5.79999999999792E-2</v>
      </c>
      <c r="O363" s="90">
        <v>151745.05575</v>
      </c>
      <c r="P363" s="102">
        <v>87.642669999999995</v>
      </c>
      <c r="Q363" s="90"/>
      <c r="R363" s="90">
        <v>480.77118941999998</v>
      </c>
      <c r="S363" s="91">
        <v>3.034901115E-4</v>
      </c>
      <c r="T363" s="91">
        <f t="shared" si="6"/>
        <v>3.2522000714264527E-3</v>
      </c>
      <c r="U363" s="91">
        <f>R363/'סכום נכסי הקרן'!$C$42</f>
        <v>5.9185887774774635E-4</v>
      </c>
    </row>
    <row r="364" spans="2:21">
      <c r="B364" s="86" t="s">
        <v>892</v>
      </c>
      <c r="C364" s="87" t="s">
        <v>893</v>
      </c>
      <c r="D364" s="88" t="s">
        <v>29</v>
      </c>
      <c r="E364" s="88" t="s">
        <v>695</v>
      </c>
      <c r="F364" s="87"/>
      <c r="G364" s="88" t="s">
        <v>894</v>
      </c>
      <c r="H364" s="87" t="s">
        <v>886</v>
      </c>
      <c r="I364" s="87" t="s">
        <v>728</v>
      </c>
      <c r="J364" s="101"/>
      <c r="K364" s="90">
        <v>7.1799999999929218</v>
      </c>
      <c r="L364" s="88" t="s">
        <v>129</v>
      </c>
      <c r="M364" s="89">
        <v>6.0999999999999999E-2</v>
      </c>
      <c r="N364" s="89">
        <v>6.5699999999934117E-2</v>
      </c>
      <c r="O364" s="90">
        <v>99179.774999999994</v>
      </c>
      <c r="P364" s="102">
        <v>96.951719999999995</v>
      </c>
      <c r="Q364" s="90"/>
      <c r="R364" s="90">
        <v>347.60574739700002</v>
      </c>
      <c r="S364" s="91">
        <v>5.6674157142857137E-5</v>
      </c>
      <c r="T364" s="91">
        <f t="shared" si="6"/>
        <v>2.3513959683744332E-3</v>
      </c>
      <c r="U364" s="91">
        <f>R364/'סכום נכסי הקרן'!$C$42</f>
        <v>4.2792403555057235E-4</v>
      </c>
    </row>
    <row r="365" spans="2:21">
      <c r="B365" s="86" t="s">
        <v>895</v>
      </c>
      <c r="C365" s="87" t="s">
        <v>896</v>
      </c>
      <c r="D365" s="88" t="s">
        <v>29</v>
      </c>
      <c r="E365" s="88" t="s">
        <v>695</v>
      </c>
      <c r="F365" s="87"/>
      <c r="G365" s="88" t="s">
        <v>894</v>
      </c>
      <c r="H365" s="87" t="s">
        <v>886</v>
      </c>
      <c r="I365" s="87" t="s">
        <v>728</v>
      </c>
      <c r="J365" s="101"/>
      <c r="K365" s="90">
        <v>3.8099999999997944</v>
      </c>
      <c r="L365" s="88" t="s">
        <v>129</v>
      </c>
      <c r="M365" s="89">
        <v>7.3499999999999996E-2</v>
      </c>
      <c r="N365" s="89">
        <v>6.5499999999969069E-2</v>
      </c>
      <c r="O365" s="90">
        <v>63475.055999999997</v>
      </c>
      <c r="P365" s="102">
        <v>105.62582999999999</v>
      </c>
      <c r="Q365" s="90"/>
      <c r="R365" s="90">
        <v>242.37149550499996</v>
      </c>
      <c r="S365" s="91">
        <v>4.2316703999999998E-5</v>
      </c>
      <c r="T365" s="91">
        <f t="shared" si="6"/>
        <v>1.6395337581356041E-3</v>
      </c>
      <c r="U365" s="91">
        <f>R365/'סכום נכסי הקרן'!$C$42</f>
        <v>2.9837420478687432E-4</v>
      </c>
    </row>
    <row r="366" spans="2:21">
      <c r="B366" s="86" t="s">
        <v>897</v>
      </c>
      <c r="C366" s="87" t="s">
        <v>898</v>
      </c>
      <c r="D366" s="88" t="s">
        <v>29</v>
      </c>
      <c r="E366" s="88" t="s">
        <v>695</v>
      </c>
      <c r="F366" s="87"/>
      <c r="G366" s="88" t="s">
        <v>894</v>
      </c>
      <c r="H366" s="87" t="s">
        <v>891</v>
      </c>
      <c r="I366" s="87" t="s">
        <v>697</v>
      </c>
      <c r="J366" s="101"/>
      <c r="K366" s="90">
        <v>5.9799999999916178</v>
      </c>
      <c r="L366" s="88" t="s">
        <v>129</v>
      </c>
      <c r="M366" s="89">
        <v>3.7499999999999999E-2</v>
      </c>
      <c r="N366" s="89">
        <v>5.9599999999932152E-2</v>
      </c>
      <c r="O366" s="90">
        <v>95212.584000000003</v>
      </c>
      <c r="P366" s="102">
        <v>87.350579999999994</v>
      </c>
      <c r="Q366" s="90"/>
      <c r="R366" s="90">
        <v>300.65502232400002</v>
      </c>
      <c r="S366" s="91">
        <v>2.3803146000000002E-4</v>
      </c>
      <c r="T366" s="91">
        <f t="shared" si="6"/>
        <v>2.0337955072899355E-3</v>
      </c>
      <c r="U366" s="91">
        <f>R366/'סכום נכסי הקרן'!$C$42</f>
        <v>3.7012480784586669E-4</v>
      </c>
    </row>
    <row r="367" spans="2:21">
      <c r="B367" s="86" t="s">
        <v>899</v>
      </c>
      <c r="C367" s="87" t="s">
        <v>900</v>
      </c>
      <c r="D367" s="88" t="s">
        <v>29</v>
      </c>
      <c r="E367" s="88" t="s">
        <v>695</v>
      </c>
      <c r="F367" s="87"/>
      <c r="G367" s="88" t="s">
        <v>788</v>
      </c>
      <c r="H367" s="87" t="s">
        <v>886</v>
      </c>
      <c r="I367" s="87" t="s">
        <v>728</v>
      </c>
      <c r="J367" s="101"/>
      <c r="K367" s="90">
        <v>4.5400000000002434</v>
      </c>
      <c r="L367" s="88" t="s">
        <v>129</v>
      </c>
      <c r="M367" s="89">
        <v>5.1249999999999997E-2</v>
      </c>
      <c r="N367" s="89">
        <v>6.1599999999989413E-2</v>
      </c>
      <c r="O367" s="90">
        <v>141497.801397</v>
      </c>
      <c r="P367" s="102">
        <v>96.047790000000006</v>
      </c>
      <c r="Q367" s="90"/>
      <c r="R367" s="90">
        <v>491.2984313720001</v>
      </c>
      <c r="S367" s="91">
        <v>2.5726872981272729E-4</v>
      </c>
      <c r="T367" s="91">
        <f t="shared" si="6"/>
        <v>3.3234121111277528E-3</v>
      </c>
      <c r="U367" s="91">
        <f>R367/'סכום נכסי הקרן'!$C$42</f>
        <v>6.0481855949366453E-4</v>
      </c>
    </row>
    <row r="368" spans="2:21">
      <c r="B368" s="86" t="s">
        <v>901</v>
      </c>
      <c r="C368" s="87" t="s">
        <v>902</v>
      </c>
      <c r="D368" s="88" t="s">
        <v>29</v>
      </c>
      <c r="E368" s="88" t="s">
        <v>695</v>
      </c>
      <c r="F368" s="87"/>
      <c r="G368" s="88" t="s">
        <v>796</v>
      </c>
      <c r="H368" s="87" t="s">
        <v>886</v>
      </c>
      <c r="I368" s="87" t="s">
        <v>728</v>
      </c>
      <c r="J368" s="101"/>
      <c r="K368" s="90">
        <v>6.7600000000070599</v>
      </c>
      <c r="L368" s="88" t="s">
        <v>129</v>
      </c>
      <c r="M368" s="89">
        <v>0.04</v>
      </c>
      <c r="N368" s="89">
        <v>5.9100000000073087E-2</v>
      </c>
      <c r="O368" s="90">
        <v>124966.5165</v>
      </c>
      <c r="P368" s="102">
        <v>89.044560000000004</v>
      </c>
      <c r="Q368" s="90"/>
      <c r="R368" s="90">
        <v>402.26230336600003</v>
      </c>
      <c r="S368" s="91">
        <v>1.1360592409090909E-4</v>
      </c>
      <c r="T368" s="91">
        <f t="shared" si="6"/>
        <v>2.7211228969800079E-3</v>
      </c>
      <c r="U368" s="91">
        <f>R368/'סכום נכסי הקרן'!$C$42</f>
        <v>4.9520961461448185E-4</v>
      </c>
    </row>
    <row r="369" spans="2:21">
      <c r="B369" s="86" t="s">
        <v>903</v>
      </c>
      <c r="C369" s="87" t="s">
        <v>904</v>
      </c>
      <c r="D369" s="88" t="s">
        <v>29</v>
      </c>
      <c r="E369" s="88" t="s">
        <v>695</v>
      </c>
      <c r="F369" s="87"/>
      <c r="G369" s="88" t="s">
        <v>766</v>
      </c>
      <c r="H369" s="87" t="s">
        <v>886</v>
      </c>
      <c r="I369" s="87" t="s">
        <v>728</v>
      </c>
      <c r="J369" s="101"/>
      <c r="K369" s="90">
        <v>5.3799999999834567</v>
      </c>
      <c r="L369" s="88" t="s">
        <v>129</v>
      </c>
      <c r="M369" s="89">
        <v>4.0910000000000002E-2</v>
      </c>
      <c r="N369" s="89">
        <v>6.2399999999813882E-2</v>
      </c>
      <c r="O369" s="90">
        <v>53914.125690000001</v>
      </c>
      <c r="P369" s="102">
        <v>89.327299999999994</v>
      </c>
      <c r="Q369" s="90"/>
      <c r="R369" s="90">
        <v>174.09852402600004</v>
      </c>
      <c r="S369" s="91">
        <v>1.0782825138E-4</v>
      </c>
      <c r="T369" s="91">
        <f t="shared" si="6"/>
        <v>1.1776979251931924E-3</v>
      </c>
      <c r="U369" s="91">
        <f>R369/'סכום נכסי הקרן'!$C$42</f>
        <v>2.1432598149626332E-4</v>
      </c>
    </row>
    <row r="370" spans="2:21">
      <c r="B370" s="86" t="s">
        <v>905</v>
      </c>
      <c r="C370" s="87" t="s">
        <v>906</v>
      </c>
      <c r="D370" s="88" t="s">
        <v>29</v>
      </c>
      <c r="E370" s="88" t="s">
        <v>695</v>
      </c>
      <c r="F370" s="87"/>
      <c r="G370" s="88" t="s">
        <v>738</v>
      </c>
      <c r="H370" s="87" t="s">
        <v>891</v>
      </c>
      <c r="I370" s="87" t="s">
        <v>697</v>
      </c>
      <c r="J370" s="101"/>
      <c r="K370" s="90">
        <v>4.9300000000021837</v>
      </c>
      <c r="L370" s="88" t="s">
        <v>131</v>
      </c>
      <c r="M370" s="89">
        <v>7.8750000000000001E-2</v>
      </c>
      <c r="N370" s="89">
        <v>9.6600000000029732E-2</v>
      </c>
      <c r="O370" s="90">
        <v>118222.29179999999</v>
      </c>
      <c r="P370" s="102">
        <v>92.595299999999995</v>
      </c>
      <c r="Q370" s="90"/>
      <c r="R370" s="90">
        <v>430.45118564199998</v>
      </c>
      <c r="S370" s="91">
        <v>1.182222918E-4</v>
      </c>
      <c r="T370" s="91">
        <f t="shared" si="6"/>
        <v>2.9118079608292714E-3</v>
      </c>
      <c r="U370" s="91">
        <f>R370/'סכום נכסי הקרן'!$C$42</f>
        <v>5.2991186091373287E-4</v>
      </c>
    </row>
    <row r="371" spans="2:21">
      <c r="B371" s="86" t="s">
        <v>907</v>
      </c>
      <c r="C371" s="87" t="s">
        <v>908</v>
      </c>
      <c r="D371" s="88" t="s">
        <v>29</v>
      </c>
      <c r="E371" s="88" t="s">
        <v>695</v>
      </c>
      <c r="F371" s="87"/>
      <c r="G371" s="88" t="s">
        <v>834</v>
      </c>
      <c r="H371" s="87" t="s">
        <v>891</v>
      </c>
      <c r="I371" s="87" t="s">
        <v>697</v>
      </c>
      <c r="J371" s="101"/>
      <c r="K371" s="90">
        <v>5.889999999988758</v>
      </c>
      <c r="L371" s="88" t="s">
        <v>131</v>
      </c>
      <c r="M371" s="89">
        <v>6.1349999999999995E-2</v>
      </c>
      <c r="N371" s="89">
        <v>6.6699999999859969E-2</v>
      </c>
      <c r="O371" s="90">
        <v>39671.910000000003</v>
      </c>
      <c r="P371" s="102">
        <v>97.506069999999994</v>
      </c>
      <c r="Q371" s="90"/>
      <c r="R371" s="90">
        <v>152.10740413899998</v>
      </c>
      <c r="S371" s="91">
        <v>3.9671910000000003E-5</v>
      </c>
      <c r="T371" s="91">
        <f t="shared" si="6"/>
        <v>1.028937926172598E-3</v>
      </c>
      <c r="U371" s="91">
        <f>R371/'סכום נכסי הקרן'!$C$42</f>
        <v>1.8725356155271805E-4</v>
      </c>
    </row>
    <row r="372" spans="2:21">
      <c r="B372" s="86" t="s">
        <v>909</v>
      </c>
      <c r="C372" s="87" t="s">
        <v>910</v>
      </c>
      <c r="D372" s="88" t="s">
        <v>29</v>
      </c>
      <c r="E372" s="88" t="s">
        <v>695</v>
      </c>
      <c r="F372" s="87"/>
      <c r="G372" s="88" t="s">
        <v>834</v>
      </c>
      <c r="H372" s="87" t="s">
        <v>891</v>
      </c>
      <c r="I372" s="87" t="s">
        <v>697</v>
      </c>
      <c r="J372" s="101"/>
      <c r="K372" s="90">
        <v>4.5600000000013141</v>
      </c>
      <c r="L372" s="88" t="s">
        <v>131</v>
      </c>
      <c r="M372" s="89">
        <v>7.1249999999999994E-2</v>
      </c>
      <c r="N372" s="89">
        <v>6.6400000000023815E-2</v>
      </c>
      <c r="O372" s="90">
        <v>119015.73</v>
      </c>
      <c r="P372" s="102">
        <v>104.10363</v>
      </c>
      <c r="Q372" s="90"/>
      <c r="R372" s="90">
        <v>487.19838208099998</v>
      </c>
      <c r="S372" s="91">
        <v>1.5868763999999998E-4</v>
      </c>
      <c r="T372" s="91">
        <f t="shared" si="6"/>
        <v>3.2956771284780458E-3</v>
      </c>
      <c r="U372" s="91">
        <f>R372/'סכום נכסי הקרן'!$C$42</f>
        <v>5.9977114686686126E-4</v>
      </c>
    </row>
    <row r="373" spans="2:21">
      <c r="B373" s="86" t="s">
        <v>911</v>
      </c>
      <c r="C373" s="87" t="s">
        <v>912</v>
      </c>
      <c r="D373" s="88" t="s">
        <v>29</v>
      </c>
      <c r="E373" s="88" t="s">
        <v>695</v>
      </c>
      <c r="F373" s="87"/>
      <c r="G373" s="88" t="s">
        <v>785</v>
      </c>
      <c r="H373" s="87" t="s">
        <v>715</v>
      </c>
      <c r="I373" s="87" t="s">
        <v>697</v>
      </c>
      <c r="J373" s="101"/>
      <c r="K373" s="90">
        <v>4.5099999999941582</v>
      </c>
      <c r="L373" s="88" t="s">
        <v>129</v>
      </c>
      <c r="M373" s="89">
        <v>4.6249999999999999E-2</v>
      </c>
      <c r="N373" s="89">
        <v>6.1099999999905986E-2</v>
      </c>
      <c r="O373" s="90">
        <v>99191.676573000004</v>
      </c>
      <c r="P373" s="102">
        <v>94.046379999999999</v>
      </c>
      <c r="Q373" s="90"/>
      <c r="R373" s="90">
        <v>337.229526647</v>
      </c>
      <c r="S373" s="91">
        <v>1.8034850286000002E-4</v>
      </c>
      <c r="T373" s="91">
        <f t="shared" si="6"/>
        <v>2.2812055189321587E-3</v>
      </c>
      <c r="U373" s="91">
        <f>R373/'סכום נכסי הקרן'!$C$42</f>
        <v>4.1515027018462628E-4</v>
      </c>
    </row>
    <row r="374" spans="2:21">
      <c r="B374" s="86" t="s">
        <v>913</v>
      </c>
      <c r="C374" s="87" t="s">
        <v>914</v>
      </c>
      <c r="D374" s="88" t="s">
        <v>29</v>
      </c>
      <c r="E374" s="88" t="s">
        <v>695</v>
      </c>
      <c r="F374" s="87"/>
      <c r="G374" s="88" t="s">
        <v>785</v>
      </c>
      <c r="H374" s="87" t="s">
        <v>915</v>
      </c>
      <c r="I374" s="87" t="s">
        <v>728</v>
      </c>
      <c r="J374" s="101"/>
      <c r="K374" s="90">
        <v>4.1899999999997819</v>
      </c>
      <c r="L374" s="88" t="s">
        <v>129</v>
      </c>
      <c r="M374" s="89">
        <v>6.3750000000000001E-2</v>
      </c>
      <c r="N374" s="89">
        <v>5.7699999999988642E-2</v>
      </c>
      <c r="O374" s="90">
        <v>111081.34800000001</v>
      </c>
      <c r="P374" s="102">
        <v>103.01075</v>
      </c>
      <c r="Q374" s="90"/>
      <c r="R374" s="90">
        <v>413.64901281099998</v>
      </c>
      <c r="S374" s="91">
        <v>2.2216269600000002E-4</v>
      </c>
      <c r="T374" s="91">
        <f t="shared" si="6"/>
        <v>2.7981488462990932E-3</v>
      </c>
      <c r="U374" s="91">
        <f>R374/'סכום נכסי הקרן'!$C$42</f>
        <v>5.0922735365888593E-4</v>
      </c>
    </row>
    <row r="375" spans="2:21">
      <c r="B375" s="86" t="s">
        <v>916</v>
      </c>
      <c r="C375" s="87" t="s">
        <v>917</v>
      </c>
      <c r="D375" s="88" t="s">
        <v>29</v>
      </c>
      <c r="E375" s="88" t="s">
        <v>695</v>
      </c>
      <c r="F375" s="87"/>
      <c r="G375" s="88" t="s">
        <v>738</v>
      </c>
      <c r="H375" s="87" t="s">
        <v>715</v>
      </c>
      <c r="I375" s="87" t="s">
        <v>697</v>
      </c>
      <c r="J375" s="101"/>
      <c r="K375" s="90">
        <v>4.0699999999975596</v>
      </c>
      <c r="L375" s="88" t="s">
        <v>132</v>
      </c>
      <c r="M375" s="89">
        <v>8.5000000000000006E-2</v>
      </c>
      <c r="N375" s="89">
        <v>0.10239999999995121</v>
      </c>
      <c r="O375" s="90">
        <v>39671.910000000003</v>
      </c>
      <c r="P375" s="102">
        <v>92.497389999999996</v>
      </c>
      <c r="Q375" s="90"/>
      <c r="R375" s="90">
        <v>163.92605642000001</v>
      </c>
      <c r="S375" s="91">
        <v>5.2895880000000002E-5</v>
      </c>
      <c r="T375" s="91">
        <f t="shared" si="6"/>
        <v>1.1088857737938382E-3</v>
      </c>
      <c r="U375" s="91">
        <f>R375/'סכום נכסי הקרן'!$C$42</f>
        <v>2.0180304877128916E-4</v>
      </c>
    </row>
    <row r="376" spans="2:21">
      <c r="B376" s="86" t="s">
        <v>918</v>
      </c>
      <c r="C376" s="87" t="s">
        <v>919</v>
      </c>
      <c r="D376" s="88" t="s">
        <v>29</v>
      </c>
      <c r="E376" s="88" t="s">
        <v>695</v>
      </c>
      <c r="F376" s="87"/>
      <c r="G376" s="88" t="s">
        <v>738</v>
      </c>
      <c r="H376" s="87" t="s">
        <v>715</v>
      </c>
      <c r="I376" s="87" t="s">
        <v>697</v>
      </c>
      <c r="J376" s="101"/>
      <c r="K376" s="90">
        <v>4.3799999999925552</v>
      </c>
      <c r="L376" s="88" t="s">
        <v>132</v>
      </c>
      <c r="M376" s="89">
        <v>8.5000000000000006E-2</v>
      </c>
      <c r="N376" s="89">
        <v>0.10099999999982302</v>
      </c>
      <c r="O376" s="90">
        <v>39671.910000000003</v>
      </c>
      <c r="P376" s="102">
        <v>92.463390000000004</v>
      </c>
      <c r="Q376" s="90"/>
      <c r="R376" s="90">
        <v>163.86580081899999</v>
      </c>
      <c r="S376" s="91">
        <v>5.2895880000000002E-5</v>
      </c>
      <c r="T376" s="91">
        <f t="shared" si="6"/>
        <v>1.1084781718530637E-3</v>
      </c>
      <c r="U376" s="91">
        <f>R376/'סכום נכסי הקרן'!$C$42</f>
        <v>2.0172887042372862E-4</v>
      </c>
    </row>
    <row r="377" spans="2:21">
      <c r="B377" s="86" t="s">
        <v>920</v>
      </c>
      <c r="C377" s="87" t="s">
        <v>921</v>
      </c>
      <c r="D377" s="88" t="s">
        <v>29</v>
      </c>
      <c r="E377" s="88" t="s">
        <v>695</v>
      </c>
      <c r="F377" s="87"/>
      <c r="G377" s="88" t="s">
        <v>841</v>
      </c>
      <c r="H377" s="87" t="s">
        <v>915</v>
      </c>
      <c r="I377" s="87" t="s">
        <v>728</v>
      </c>
      <c r="J377" s="101"/>
      <c r="K377" s="90">
        <v>6.2600000000039984</v>
      </c>
      <c r="L377" s="88" t="s">
        <v>129</v>
      </c>
      <c r="M377" s="89">
        <v>4.1250000000000002E-2</v>
      </c>
      <c r="N377" s="89">
        <v>6.3700000000017964E-2</v>
      </c>
      <c r="O377" s="90">
        <v>127053.25896599999</v>
      </c>
      <c r="P377" s="102">
        <v>86.028040000000004</v>
      </c>
      <c r="Q377" s="90"/>
      <c r="R377" s="90">
        <v>395.124671417</v>
      </c>
      <c r="S377" s="91">
        <v>2.5410651793200001E-4</v>
      </c>
      <c r="T377" s="91">
        <f t="shared" si="6"/>
        <v>2.6728400388446078E-3</v>
      </c>
      <c r="U377" s="91">
        <f>R377/'סכום נכסי הקרן'!$C$42</f>
        <v>4.8642275107507553E-4</v>
      </c>
    </row>
    <row r="378" spans="2:21">
      <c r="B378" s="86" t="s">
        <v>922</v>
      </c>
      <c r="C378" s="87" t="s">
        <v>923</v>
      </c>
      <c r="D378" s="88" t="s">
        <v>29</v>
      </c>
      <c r="E378" s="88" t="s">
        <v>695</v>
      </c>
      <c r="F378" s="87"/>
      <c r="G378" s="88" t="s">
        <v>841</v>
      </c>
      <c r="H378" s="87" t="s">
        <v>915</v>
      </c>
      <c r="I378" s="87" t="s">
        <v>728</v>
      </c>
      <c r="J378" s="101"/>
      <c r="K378" s="90">
        <v>4.7199999999952729</v>
      </c>
      <c r="L378" s="88" t="s">
        <v>129</v>
      </c>
      <c r="M378" s="89">
        <v>0.04</v>
      </c>
      <c r="N378" s="89">
        <v>7.169999999995004E-2</v>
      </c>
      <c r="O378" s="90">
        <v>59507.864999999998</v>
      </c>
      <c r="P378" s="102">
        <v>86.543329999999997</v>
      </c>
      <c r="Q378" s="90"/>
      <c r="R378" s="90">
        <v>186.17282522900001</v>
      </c>
      <c r="S378" s="91">
        <v>2.9753932499999999E-5</v>
      </c>
      <c r="T378" s="91">
        <f t="shared" si="6"/>
        <v>1.2593751223692416E-3</v>
      </c>
      <c r="U378" s="91">
        <f>R378/'סכום נכסי הקרן'!$C$42</f>
        <v>2.2919018824753948E-4</v>
      </c>
    </row>
    <row r="379" spans="2:21">
      <c r="B379" s="86" t="s">
        <v>924</v>
      </c>
      <c r="C379" s="87" t="s">
        <v>925</v>
      </c>
      <c r="D379" s="88" t="s">
        <v>29</v>
      </c>
      <c r="E379" s="88" t="s">
        <v>695</v>
      </c>
      <c r="F379" s="87"/>
      <c r="G379" s="88" t="s">
        <v>744</v>
      </c>
      <c r="H379" s="87" t="s">
        <v>715</v>
      </c>
      <c r="I379" s="87" t="s">
        <v>697</v>
      </c>
      <c r="J379" s="101"/>
      <c r="K379" s="90">
        <v>2.81000000000533</v>
      </c>
      <c r="L379" s="88" t="s">
        <v>129</v>
      </c>
      <c r="M379" s="89">
        <v>4.3749999999999997E-2</v>
      </c>
      <c r="N379" s="89">
        <v>6.0800000000119099E-2</v>
      </c>
      <c r="O379" s="90">
        <v>59507.864999999998</v>
      </c>
      <c r="P379" s="102">
        <v>96.794210000000007</v>
      </c>
      <c r="Q379" s="90"/>
      <c r="R379" s="90">
        <v>208.22460306900004</v>
      </c>
      <c r="S379" s="91">
        <v>2.9753932499999999E-5</v>
      </c>
      <c r="T379" s="91">
        <f t="shared" si="6"/>
        <v>1.4085454450602647E-3</v>
      </c>
      <c r="U379" s="91">
        <f>R379/'סכום נכסי הקרן'!$C$42</f>
        <v>2.5633728185868194E-4</v>
      </c>
    </row>
    <row r="380" spans="2:21">
      <c r="B380" s="86" t="s">
        <v>926</v>
      </c>
      <c r="C380" s="87" t="s">
        <v>927</v>
      </c>
      <c r="D380" s="88" t="s">
        <v>29</v>
      </c>
      <c r="E380" s="88" t="s">
        <v>695</v>
      </c>
      <c r="F380" s="87"/>
      <c r="G380" s="88" t="s">
        <v>756</v>
      </c>
      <c r="H380" s="87" t="s">
        <v>928</v>
      </c>
      <c r="I380" s="87" t="s">
        <v>728</v>
      </c>
      <c r="J380" s="101"/>
      <c r="K380" s="90">
        <v>4.1199999999994272</v>
      </c>
      <c r="L380" s="88" t="s">
        <v>131</v>
      </c>
      <c r="M380" s="89">
        <v>2.6249999999999999E-2</v>
      </c>
      <c r="N380" s="89">
        <v>0.10459999999995423</v>
      </c>
      <c r="O380" s="90">
        <v>71607.797550000003</v>
      </c>
      <c r="P380" s="102">
        <v>74.511700000000005</v>
      </c>
      <c r="Q380" s="90"/>
      <c r="R380" s="90">
        <v>209.80719577600004</v>
      </c>
      <c r="S380" s="91">
        <v>2.3869265850000001E-4</v>
      </c>
      <c r="T380" s="91">
        <f t="shared" si="6"/>
        <v>1.4192509703246916E-3</v>
      </c>
      <c r="U380" s="91">
        <f>R380/'סכום נכסי הקרן'!$C$42</f>
        <v>2.5828555073192033E-4</v>
      </c>
    </row>
    <row r="381" spans="2:21">
      <c r="B381" s="86" t="s">
        <v>929</v>
      </c>
      <c r="C381" s="87" t="s">
        <v>930</v>
      </c>
      <c r="D381" s="88" t="s">
        <v>29</v>
      </c>
      <c r="E381" s="88" t="s">
        <v>695</v>
      </c>
      <c r="F381" s="87"/>
      <c r="G381" s="88" t="s">
        <v>738</v>
      </c>
      <c r="H381" s="87" t="s">
        <v>931</v>
      </c>
      <c r="I381" s="87" t="s">
        <v>697</v>
      </c>
      <c r="J381" s="101"/>
      <c r="K381" s="90">
        <v>3.9799999999932663</v>
      </c>
      <c r="L381" s="88" t="s">
        <v>132</v>
      </c>
      <c r="M381" s="89">
        <v>8.8749999999999996E-2</v>
      </c>
      <c r="N381" s="89">
        <v>0.11229999999982555</v>
      </c>
      <c r="O381" s="90">
        <v>80533.977299999999</v>
      </c>
      <c r="P381" s="102">
        <v>90.816869999999994</v>
      </c>
      <c r="Q381" s="90"/>
      <c r="R381" s="90">
        <v>326.72402628999998</v>
      </c>
      <c r="S381" s="91">
        <v>6.4427181840000006E-5</v>
      </c>
      <c r="T381" s="91">
        <f t="shared" si="6"/>
        <v>2.2101405513066572E-3</v>
      </c>
      <c r="U381" s="91">
        <f>R381/'סכום נכסי הקרן'!$C$42</f>
        <v>4.022173536781824E-4</v>
      </c>
    </row>
    <row r="382" spans="2:21">
      <c r="B382" s="86" t="s">
        <v>932</v>
      </c>
      <c r="C382" s="87" t="s">
        <v>933</v>
      </c>
      <c r="D382" s="88" t="s">
        <v>29</v>
      </c>
      <c r="E382" s="88" t="s">
        <v>695</v>
      </c>
      <c r="F382" s="87"/>
      <c r="G382" s="88" t="s">
        <v>841</v>
      </c>
      <c r="H382" s="87" t="s">
        <v>928</v>
      </c>
      <c r="I382" s="87" t="s">
        <v>728</v>
      </c>
      <c r="J382" s="101"/>
      <c r="K382" s="90">
        <v>6.2000000000023636</v>
      </c>
      <c r="L382" s="88" t="s">
        <v>129</v>
      </c>
      <c r="M382" s="89">
        <v>4.4999999999999998E-2</v>
      </c>
      <c r="N382" s="89">
        <v>7.2400000000004724E-2</v>
      </c>
      <c r="O382" s="90">
        <v>27770.337000000003</v>
      </c>
      <c r="P382" s="102">
        <v>84.280500000000004</v>
      </c>
      <c r="Q382" s="90"/>
      <c r="R382" s="90">
        <v>84.60899865399999</v>
      </c>
      <c r="S382" s="91">
        <v>1.0098304363636364E-5</v>
      </c>
      <c r="T382" s="91">
        <f t="shared" si="6"/>
        <v>5.7234168253263585E-4</v>
      </c>
      <c r="U382" s="91">
        <f>R382/'סכום נכסי הקרן'!$C$42</f>
        <v>1.0415887659809475E-4</v>
      </c>
    </row>
    <row r="383" spans="2:21">
      <c r="B383" s="86" t="s">
        <v>934</v>
      </c>
      <c r="C383" s="87" t="s">
        <v>935</v>
      </c>
      <c r="D383" s="88" t="s">
        <v>29</v>
      </c>
      <c r="E383" s="88" t="s">
        <v>695</v>
      </c>
      <c r="F383" s="87"/>
      <c r="G383" s="88" t="s">
        <v>841</v>
      </c>
      <c r="H383" s="87" t="s">
        <v>928</v>
      </c>
      <c r="I383" s="87" t="s">
        <v>728</v>
      </c>
      <c r="J383" s="101"/>
      <c r="K383" s="90">
        <v>5.8599999999957122</v>
      </c>
      <c r="L383" s="88" t="s">
        <v>129</v>
      </c>
      <c r="M383" s="89">
        <v>4.7500000000000001E-2</v>
      </c>
      <c r="N383" s="89">
        <v>7.2199999999952066E-2</v>
      </c>
      <c r="O383" s="90">
        <v>126950.11199999999</v>
      </c>
      <c r="P383" s="102">
        <v>86.378640000000004</v>
      </c>
      <c r="Q383" s="90"/>
      <c r="R383" s="90">
        <v>396.41287034499999</v>
      </c>
      <c r="S383" s="91">
        <v>4.1622987540983601E-5</v>
      </c>
      <c r="T383" s="91">
        <f t="shared" si="6"/>
        <v>2.6815541230864426E-3</v>
      </c>
      <c r="U383" s="91">
        <f>R383/'סכום נכסי הקרן'!$C$42</f>
        <v>4.8800860311575564E-4</v>
      </c>
    </row>
    <row r="384" spans="2:21">
      <c r="B384" s="86" t="s">
        <v>936</v>
      </c>
      <c r="C384" s="87" t="s">
        <v>937</v>
      </c>
      <c r="D384" s="88" t="s">
        <v>29</v>
      </c>
      <c r="E384" s="88" t="s">
        <v>695</v>
      </c>
      <c r="F384" s="87"/>
      <c r="G384" s="88" t="s">
        <v>793</v>
      </c>
      <c r="H384" s="87" t="s">
        <v>931</v>
      </c>
      <c r="I384" s="87" t="s">
        <v>697</v>
      </c>
      <c r="J384" s="101"/>
      <c r="K384" s="90">
        <v>2.6000000000031851</v>
      </c>
      <c r="L384" s="88" t="s">
        <v>132</v>
      </c>
      <c r="M384" s="89">
        <v>0.06</v>
      </c>
      <c r="N384" s="89">
        <v>0.10380000000011043</v>
      </c>
      <c r="O384" s="90">
        <v>94022.426699999996</v>
      </c>
      <c r="P384" s="102">
        <v>89.691329999999994</v>
      </c>
      <c r="Q384" s="90"/>
      <c r="R384" s="90">
        <v>376.718833668</v>
      </c>
      <c r="S384" s="91">
        <v>7.5217941359999996E-5</v>
      </c>
      <c r="T384" s="91">
        <f t="shared" si="6"/>
        <v>2.5483328550547977E-3</v>
      </c>
      <c r="U384" s="91">
        <f>R384/'סכום נכסי הקרן'!$C$42</f>
        <v>4.6376403376035397E-4</v>
      </c>
    </row>
    <row r="385" spans="2:21">
      <c r="B385" s="86" t="s">
        <v>938</v>
      </c>
      <c r="C385" s="87" t="s">
        <v>939</v>
      </c>
      <c r="D385" s="88" t="s">
        <v>29</v>
      </c>
      <c r="E385" s="88" t="s">
        <v>695</v>
      </c>
      <c r="F385" s="87"/>
      <c r="G385" s="88" t="s">
        <v>793</v>
      </c>
      <c r="H385" s="87" t="s">
        <v>931</v>
      </c>
      <c r="I385" s="87" t="s">
        <v>697</v>
      </c>
      <c r="J385" s="101"/>
      <c r="K385" s="90">
        <v>2.6599999999972437</v>
      </c>
      <c r="L385" s="88" t="s">
        <v>131</v>
      </c>
      <c r="M385" s="89">
        <v>0.05</v>
      </c>
      <c r="N385" s="89">
        <v>8.0299999999917299E-2</v>
      </c>
      <c r="O385" s="90">
        <v>39671.910000000003</v>
      </c>
      <c r="P385" s="102">
        <v>93.025509999999997</v>
      </c>
      <c r="Q385" s="90"/>
      <c r="R385" s="90">
        <v>145.11782263999999</v>
      </c>
      <c r="S385" s="91">
        <v>3.9671910000000003E-5</v>
      </c>
      <c r="T385" s="91">
        <f t="shared" si="6"/>
        <v>9.8165656249997024E-4</v>
      </c>
      <c r="U385" s="91">
        <f>R385/'סכום נכסי הקרן'!$C$42</f>
        <v>1.78648957215018E-4</v>
      </c>
    </row>
    <row r="386" spans="2:21">
      <c r="B386" s="86" t="s">
        <v>940</v>
      </c>
      <c r="C386" s="87" t="s">
        <v>941</v>
      </c>
      <c r="D386" s="88" t="s">
        <v>29</v>
      </c>
      <c r="E386" s="88" t="s">
        <v>695</v>
      </c>
      <c r="F386" s="87"/>
      <c r="G386" s="88" t="s">
        <v>785</v>
      </c>
      <c r="H386" s="87" t="s">
        <v>928</v>
      </c>
      <c r="I386" s="87" t="s">
        <v>728</v>
      </c>
      <c r="J386" s="101"/>
      <c r="K386" s="90">
        <v>6.4499999999996129</v>
      </c>
      <c r="L386" s="88" t="s">
        <v>129</v>
      </c>
      <c r="M386" s="89">
        <v>5.1249999999999997E-2</v>
      </c>
      <c r="N386" s="89">
        <v>7.0000000000000007E-2</v>
      </c>
      <c r="O386" s="90">
        <v>119015.73</v>
      </c>
      <c r="P386" s="102">
        <v>89.98742</v>
      </c>
      <c r="Q386" s="90"/>
      <c r="R386" s="90">
        <v>387.16353880699995</v>
      </c>
      <c r="S386" s="91">
        <v>5.9507864999999997E-5</v>
      </c>
      <c r="T386" s="91">
        <f t="shared" si="6"/>
        <v>2.6189865704741079E-3</v>
      </c>
      <c r="U386" s="91">
        <f>R386/'סכום נכסי הקרן'!$C$42</f>
        <v>4.7662210761755056E-4</v>
      </c>
    </row>
    <row r="387" spans="2:21">
      <c r="B387" s="86" t="s">
        <v>942</v>
      </c>
      <c r="C387" s="87" t="s">
        <v>943</v>
      </c>
      <c r="D387" s="88" t="s">
        <v>29</v>
      </c>
      <c r="E387" s="88" t="s">
        <v>695</v>
      </c>
      <c r="F387" s="87"/>
      <c r="G387" s="88" t="s">
        <v>756</v>
      </c>
      <c r="H387" s="87" t="s">
        <v>944</v>
      </c>
      <c r="I387" s="87" t="s">
        <v>728</v>
      </c>
      <c r="J387" s="101"/>
      <c r="K387" s="90">
        <v>3.199999999997706</v>
      </c>
      <c r="L387" s="88" t="s">
        <v>131</v>
      </c>
      <c r="M387" s="89">
        <v>3.6249999999999998E-2</v>
      </c>
      <c r="N387" s="89">
        <v>0.39609999999960893</v>
      </c>
      <c r="O387" s="90">
        <v>122982.921</v>
      </c>
      <c r="P387" s="102">
        <v>36.058929999999997</v>
      </c>
      <c r="Q387" s="90"/>
      <c r="R387" s="90">
        <v>174.37862806199999</v>
      </c>
      <c r="S387" s="91">
        <v>3.5137977428571429E-4</v>
      </c>
      <c r="T387" s="91">
        <f t="shared" si="6"/>
        <v>1.1795927025549241E-3</v>
      </c>
      <c r="U387" s="91">
        <f>R387/'סכום נכסי הקרן'!$C$42</f>
        <v>2.1467080677707841E-4</v>
      </c>
    </row>
    <row r="388" spans="2:21">
      <c r="B388" s="86" t="s">
        <v>945</v>
      </c>
      <c r="C388" s="87" t="s">
        <v>946</v>
      </c>
      <c r="D388" s="88" t="s">
        <v>29</v>
      </c>
      <c r="E388" s="88" t="s">
        <v>695</v>
      </c>
      <c r="F388" s="87"/>
      <c r="G388" s="88" t="s">
        <v>558</v>
      </c>
      <c r="H388" s="87" t="s">
        <v>546</v>
      </c>
      <c r="I388" s="87"/>
      <c r="J388" s="101"/>
      <c r="K388" s="90">
        <v>4.0800000000004024</v>
      </c>
      <c r="L388" s="88" t="s">
        <v>129</v>
      </c>
      <c r="M388" s="89">
        <v>2.5000000000000001E-2</v>
      </c>
      <c r="N388" s="89">
        <v>-3.8000000000107288E-3</v>
      </c>
      <c r="O388" s="90">
        <v>73483.591499999995</v>
      </c>
      <c r="P388" s="102">
        <v>112.27983</v>
      </c>
      <c r="Q388" s="90"/>
      <c r="R388" s="90">
        <v>298.26372343600002</v>
      </c>
      <c r="S388" s="91">
        <v>1.7039673391304347E-4</v>
      </c>
      <c r="T388" s="91">
        <f t="shared" si="6"/>
        <v>2.0176194497692305E-3</v>
      </c>
      <c r="U388" s="91">
        <f>R388/'סכום נכסי הקרן'!$C$42</f>
        <v>3.6718097196851608E-4</v>
      </c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5" t="s">
        <v>216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5" t="s">
        <v>109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5" t="s">
        <v>199</v>
      </c>
      <c r="C394" s="105"/>
      <c r="D394" s="105"/>
      <c r="E394" s="105"/>
      <c r="F394" s="105"/>
      <c r="G394" s="105"/>
      <c r="H394" s="105"/>
      <c r="I394" s="105"/>
      <c r="J394" s="105"/>
      <c r="K394" s="105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5" t="s">
        <v>207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151" t="s">
        <v>212</v>
      </c>
      <c r="C396" s="151"/>
      <c r="D396" s="151"/>
      <c r="E396" s="151"/>
      <c r="F396" s="151"/>
      <c r="G396" s="151"/>
      <c r="H396" s="151"/>
      <c r="I396" s="151"/>
      <c r="J396" s="151"/>
      <c r="K396" s="151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4" type="noConversion"/>
  <conditionalFormatting sqref="B12:B388">
    <cfRule type="cellIs" dxfId="14" priority="4" operator="equal">
      <formula>"NR3"</formula>
    </cfRule>
  </conditionalFormatting>
  <conditionalFormatting sqref="B12:B368">
    <cfRule type="containsText" dxfId="13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0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46" t="s" vm="1">
        <v>225</v>
      </c>
    </row>
    <row r="2" spans="2:15">
      <c r="B2" s="46" t="s">
        <v>142</v>
      </c>
      <c r="C2" s="46" t="s">
        <v>226</v>
      </c>
    </row>
    <row r="3" spans="2:15">
      <c r="B3" s="46" t="s">
        <v>144</v>
      </c>
      <c r="C3" s="46" t="s">
        <v>227</v>
      </c>
    </row>
    <row r="4" spans="2:15">
      <c r="B4" s="46" t="s">
        <v>145</v>
      </c>
      <c r="C4" s="46">
        <v>2145</v>
      </c>
    </row>
    <row r="6" spans="2:15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s="3" customFormat="1" ht="63">
      <c r="B8" s="21" t="s">
        <v>112</v>
      </c>
      <c r="C8" s="29" t="s">
        <v>46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100</v>
      </c>
      <c r="I8" s="12" t="s">
        <v>201</v>
      </c>
      <c r="J8" s="12" t="s">
        <v>200</v>
      </c>
      <c r="K8" s="29" t="s">
        <v>215</v>
      </c>
      <c r="L8" s="12" t="s">
        <v>62</v>
      </c>
      <c r="M8" s="12" t="s">
        <v>59</v>
      </c>
      <c r="N8" s="12" t="s">
        <v>146</v>
      </c>
      <c r="O8" s="13" t="s">
        <v>148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208</v>
      </c>
      <c r="J9" s="15"/>
      <c r="K9" s="15" t="s">
        <v>204</v>
      </c>
      <c r="L9" s="15" t="s">
        <v>204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8"/>
      <c r="K11" s="77">
        <v>302.46293614700005</v>
      </c>
      <c r="L11" s="77">
        <f>L12+L183</f>
        <v>112859.891457324</v>
      </c>
      <c r="M11" s="78"/>
      <c r="N11" s="78">
        <f t="shared" ref="N11:N46" si="0">IFERROR(L11/$L$11,0)</f>
        <v>1</v>
      </c>
      <c r="O11" s="78">
        <f>L11/'סכום נכסי הקרן'!$C$42</f>
        <v>0.13893746166705201</v>
      </c>
    </row>
    <row r="12" spans="2:15">
      <c r="B12" s="79" t="s">
        <v>195</v>
      </c>
      <c r="C12" s="80"/>
      <c r="D12" s="81"/>
      <c r="E12" s="81"/>
      <c r="F12" s="80"/>
      <c r="G12" s="81"/>
      <c r="H12" s="81"/>
      <c r="I12" s="83"/>
      <c r="J12" s="100"/>
      <c r="K12" s="83">
        <v>298.41800269800001</v>
      </c>
      <c r="L12" s="83">
        <f>L13+L48+L111</f>
        <v>86037.604255470011</v>
      </c>
      <c r="M12" s="84"/>
      <c r="N12" s="84">
        <f t="shared" si="0"/>
        <v>0.76233995216984263</v>
      </c>
      <c r="O12" s="84">
        <f>L12/'סכום נכסי הקרן'!$C$42</f>
        <v>0.10591757788185976</v>
      </c>
    </row>
    <row r="13" spans="2:15">
      <c r="B13" s="85" t="s">
        <v>948</v>
      </c>
      <c r="C13" s="80"/>
      <c r="D13" s="81"/>
      <c r="E13" s="81"/>
      <c r="F13" s="80"/>
      <c r="G13" s="81"/>
      <c r="H13" s="81"/>
      <c r="I13" s="83"/>
      <c r="J13" s="100"/>
      <c r="K13" s="83">
        <v>221.86846831299999</v>
      </c>
      <c r="L13" s="83">
        <v>54936.613273867006</v>
      </c>
      <c r="M13" s="84"/>
      <c r="N13" s="84">
        <f t="shared" si="0"/>
        <v>0.48676826252876848</v>
      </c>
      <c r="O13" s="84">
        <f>L13/'סכום נכסי הקרן'!$C$42</f>
        <v>6.7630346815828274E-2</v>
      </c>
    </row>
    <row r="14" spans="2:15">
      <c r="B14" s="86" t="s">
        <v>949</v>
      </c>
      <c r="C14" s="87" t="s">
        <v>950</v>
      </c>
      <c r="D14" s="88" t="s">
        <v>117</v>
      </c>
      <c r="E14" s="88" t="s">
        <v>310</v>
      </c>
      <c r="F14" s="87" t="s">
        <v>527</v>
      </c>
      <c r="G14" s="88" t="s">
        <v>344</v>
      </c>
      <c r="H14" s="88" t="s">
        <v>130</v>
      </c>
      <c r="I14" s="90">
        <v>56317.459364000002</v>
      </c>
      <c r="J14" s="102">
        <v>2674</v>
      </c>
      <c r="K14" s="90"/>
      <c r="L14" s="90">
        <v>1505.9288634039997</v>
      </c>
      <c r="M14" s="91">
        <v>2.5094390205231912E-4</v>
      </c>
      <c r="N14" s="91">
        <f t="shared" si="0"/>
        <v>1.3343348500148438E-2</v>
      </c>
      <c r="O14" s="91">
        <f>L14/'סכום נכסי הקרן'!$C$42</f>
        <v>1.8538909707494894E-3</v>
      </c>
    </row>
    <row r="15" spans="2:15">
      <c r="B15" s="86" t="s">
        <v>951</v>
      </c>
      <c r="C15" s="87" t="s">
        <v>952</v>
      </c>
      <c r="D15" s="88" t="s">
        <v>117</v>
      </c>
      <c r="E15" s="88" t="s">
        <v>310</v>
      </c>
      <c r="F15" s="87" t="s">
        <v>947</v>
      </c>
      <c r="G15" s="88" t="s">
        <v>558</v>
      </c>
      <c r="H15" s="88" t="s">
        <v>130</v>
      </c>
      <c r="I15" s="90">
        <v>6400.7347650000002</v>
      </c>
      <c r="J15" s="102">
        <v>30480</v>
      </c>
      <c r="K15" s="90"/>
      <c r="L15" s="90">
        <v>1950.943958626</v>
      </c>
      <c r="M15" s="91">
        <v>1.1410339634694988E-4</v>
      </c>
      <c r="N15" s="91">
        <f t="shared" si="0"/>
        <v>1.72864241975965E-2</v>
      </c>
      <c r="O15" s="91">
        <f>L15/'סכום נכסי הקרן'!$C$42</f>
        <v>2.4017318993139638E-3</v>
      </c>
    </row>
    <row r="16" spans="2:15">
      <c r="B16" s="86" t="s">
        <v>953</v>
      </c>
      <c r="C16" s="87" t="s">
        <v>954</v>
      </c>
      <c r="D16" s="88" t="s">
        <v>117</v>
      </c>
      <c r="E16" s="88" t="s">
        <v>310</v>
      </c>
      <c r="F16" s="87" t="s">
        <v>573</v>
      </c>
      <c r="G16" s="88" t="s">
        <v>427</v>
      </c>
      <c r="H16" s="88" t="s">
        <v>130</v>
      </c>
      <c r="I16" s="90">
        <v>197480.005691</v>
      </c>
      <c r="J16" s="102">
        <v>2413</v>
      </c>
      <c r="K16" s="90"/>
      <c r="L16" s="90">
        <v>4765.192537334</v>
      </c>
      <c r="M16" s="91">
        <v>1.5318127883047199E-4</v>
      </c>
      <c r="N16" s="91">
        <f t="shared" si="0"/>
        <v>4.2222196706044809E-2</v>
      </c>
      <c r="O16" s="91">
        <f>L16/'סכום נכסי הקרן'!$C$42</f>
        <v>5.8662448363448298E-3</v>
      </c>
    </row>
    <row r="17" spans="2:15">
      <c r="B17" s="86" t="s">
        <v>955</v>
      </c>
      <c r="C17" s="87" t="s">
        <v>956</v>
      </c>
      <c r="D17" s="88" t="s">
        <v>117</v>
      </c>
      <c r="E17" s="88" t="s">
        <v>310</v>
      </c>
      <c r="F17" s="87" t="s">
        <v>684</v>
      </c>
      <c r="G17" s="88" t="s">
        <v>571</v>
      </c>
      <c r="H17" s="88" t="s">
        <v>130</v>
      </c>
      <c r="I17" s="90">
        <v>5207.4609099999998</v>
      </c>
      <c r="J17" s="102">
        <v>60900</v>
      </c>
      <c r="K17" s="90"/>
      <c r="L17" s="90">
        <v>3171.3436940779998</v>
      </c>
      <c r="M17" s="91">
        <v>1.174310875605234E-4</v>
      </c>
      <c r="N17" s="91">
        <f t="shared" si="0"/>
        <v>2.8099829382497572E-2</v>
      </c>
      <c r="O17" s="91">
        <f>L17/'סכום נכסי הקרן'!$C$42</f>
        <v>3.9041189676814582E-3</v>
      </c>
    </row>
    <row r="18" spans="2:15">
      <c r="B18" s="86" t="s">
        <v>957</v>
      </c>
      <c r="C18" s="87" t="s">
        <v>958</v>
      </c>
      <c r="D18" s="88" t="s">
        <v>117</v>
      </c>
      <c r="E18" s="88" t="s">
        <v>310</v>
      </c>
      <c r="F18" s="87" t="s">
        <v>959</v>
      </c>
      <c r="G18" s="88" t="s">
        <v>334</v>
      </c>
      <c r="H18" s="88" t="s">
        <v>130</v>
      </c>
      <c r="I18" s="90">
        <v>4035.5971149999996</v>
      </c>
      <c r="J18" s="102">
        <v>2805</v>
      </c>
      <c r="K18" s="90"/>
      <c r="L18" s="90">
        <v>113.19849907</v>
      </c>
      <c r="M18" s="91">
        <v>2.2454605355994745E-5</v>
      </c>
      <c r="N18" s="91">
        <f t="shared" si="0"/>
        <v>1.0030002475485637E-3</v>
      </c>
      <c r="O18" s="91">
        <f>L18/'סכום נכסי הקרן'!$C$42</f>
        <v>1.3935430844582222E-4</v>
      </c>
    </row>
    <row r="19" spans="2:15">
      <c r="B19" s="86" t="s">
        <v>960</v>
      </c>
      <c r="C19" s="87" t="s">
        <v>961</v>
      </c>
      <c r="D19" s="88" t="s">
        <v>117</v>
      </c>
      <c r="E19" s="88" t="s">
        <v>310</v>
      </c>
      <c r="F19" s="87" t="s">
        <v>617</v>
      </c>
      <c r="G19" s="88" t="s">
        <v>488</v>
      </c>
      <c r="H19" s="88" t="s">
        <v>130</v>
      </c>
      <c r="I19" s="90">
        <v>1207.3428309999999</v>
      </c>
      <c r="J19" s="102">
        <v>152370</v>
      </c>
      <c r="K19" s="90"/>
      <c r="L19" s="90">
        <v>1839.6282714879999</v>
      </c>
      <c r="M19" s="91">
        <v>3.1460931797370957E-4</v>
      </c>
      <c r="N19" s="91">
        <f t="shared" si="0"/>
        <v>1.6300106687446383E-2</v>
      </c>
      <c r="O19" s="91">
        <f>L19/'סכום נכסי הקרן'!$C$42</f>
        <v>2.2646954480559397E-3</v>
      </c>
    </row>
    <row r="20" spans="2:15">
      <c r="B20" s="86" t="s">
        <v>962</v>
      </c>
      <c r="C20" s="87" t="s">
        <v>963</v>
      </c>
      <c r="D20" s="88" t="s">
        <v>117</v>
      </c>
      <c r="E20" s="88" t="s">
        <v>310</v>
      </c>
      <c r="F20" s="87" t="s">
        <v>362</v>
      </c>
      <c r="G20" s="88" t="s">
        <v>334</v>
      </c>
      <c r="H20" s="88" t="s">
        <v>130</v>
      </c>
      <c r="I20" s="90">
        <v>53064.054227000001</v>
      </c>
      <c r="J20" s="102">
        <v>1823</v>
      </c>
      <c r="K20" s="90"/>
      <c r="L20" s="90">
        <v>967.35770855700002</v>
      </c>
      <c r="M20" s="91">
        <v>1.1289808238152142E-4</v>
      </c>
      <c r="N20" s="91">
        <f t="shared" si="0"/>
        <v>8.5713152481879662E-3</v>
      </c>
      <c r="O20" s="91">
        <f>L20/'סכום נכסי הקרן'!$C$42</f>
        <v>1.190876783731334E-3</v>
      </c>
    </row>
    <row r="21" spans="2:15">
      <c r="B21" s="86" t="s">
        <v>964</v>
      </c>
      <c r="C21" s="87" t="s">
        <v>965</v>
      </c>
      <c r="D21" s="88" t="s">
        <v>117</v>
      </c>
      <c r="E21" s="88" t="s">
        <v>310</v>
      </c>
      <c r="F21" s="87" t="s">
        <v>646</v>
      </c>
      <c r="G21" s="88" t="s">
        <v>558</v>
      </c>
      <c r="H21" s="88" t="s">
        <v>130</v>
      </c>
      <c r="I21" s="90">
        <v>25239.892828</v>
      </c>
      <c r="J21" s="102">
        <v>6001</v>
      </c>
      <c r="K21" s="90"/>
      <c r="L21" s="90">
        <v>1514.645968605</v>
      </c>
      <c r="M21" s="91">
        <v>2.1457779576097724E-4</v>
      </c>
      <c r="N21" s="91">
        <f t="shared" si="0"/>
        <v>1.3420586791701257E-2</v>
      </c>
      <c r="O21" s="91">
        <f>L21/'סכום נכסי הקרן'!$C$42</f>
        <v>1.8646222629213377E-3</v>
      </c>
    </row>
    <row r="22" spans="2:15">
      <c r="B22" s="86" t="s">
        <v>966</v>
      </c>
      <c r="C22" s="87" t="s">
        <v>967</v>
      </c>
      <c r="D22" s="88" t="s">
        <v>117</v>
      </c>
      <c r="E22" s="88" t="s">
        <v>310</v>
      </c>
      <c r="F22" s="87" t="s">
        <v>968</v>
      </c>
      <c r="G22" s="88" t="s">
        <v>124</v>
      </c>
      <c r="H22" s="88" t="s">
        <v>130</v>
      </c>
      <c r="I22" s="90">
        <v>7351.1767630000004</v>
      </c>
      <c r="J22" s="102">
        <v>5940</v>
      </c>
      <c r="K22" s="90"/>
      <c r="L22" s="90">
        <v>436.65989973800004</v>
      </c>
      <c r="M22" s="91">
        <v>4.1511104074740643E-5</v>
      </c>
      <c r="N22" s="91">
        <f t="shared" si="0"/>
        <v>3.8690441227574222E-3</v>
      </c>
      <c r="O22" s="91">
        <f>L22/'סכום נכסי הקרן'!$C$42</f>
        <v>5.3755516949374217E-4</v>
      </c>
    </row>
    <row r="23" spans="2:15">
      <c r="B23" s="86" t="s">
        <v>969</v>
      </c>
      <c r="C23" s="87" t="s">
        <v>970</v>
      </c>
      <c r="D23" s="88" t="s">
        <v>117</v>
      </c>
      <c r="E23" s="88" t="s">
        <v>310</v>
      </c>
      <c r="F23" s="87" t="s">
        <v>649</v>
      </c>
      <c r="G23" s="88" t="s">
        <v>558</v>
      </c>
      <c r="H23" s="88" t="s">
        <v>130</v>
      </c>
      <c r="I23" s="90">
        <v>110958.04689300001</v>
      </c>
      <c r="J23" s="102">
        <v>1006</v>
      </c>
      <c r="K23" s="90"/>
      <c r="L23" s="90">
        <v>1116.237951739</v>
      </c>
      <c r="M23" s="91">
        <v>2.0254880189143022E-4</v>
      </c>
      <c r="N23" s="91">
        <f t="shared" si="0"/>
        <v>9.8904751486588657E-3</v>
      </c>
      <c r="O23" s="91">
        <f>L23/'סכום נכסי הקרן'!$C$42</f>
        <v>1.3741575118357216E-3</v>
      </c>
    </row>
    <row r="24" spans="2:15">
      <c r="B24" s="86" t="s">
        <v>971</v>
      </c>
      <c r="C24" s="87" t="s">
        <v>972</v>
      </c>
      <c r="D24" s="88" t="s">
        <v>117</v>
      </c>
      <c r="E24" s="88" t="s">
        <v>310</v>
      </c>
      <c r="F24" s="87" t="s">
        <v>367</v>
      </c>
      <c r="G24" s="88" t="s">
        <v>334</v>
      </c>
      <c r="H24" s="88" t="s">
        <v>130</v>
      </c>
      <c r="I24" s="90">
        <v>14032.412025</v>
      </c>
      <c r="J24" s="102">
        <v>4751</v>
      </c>
      <c r="K24" s="90"/>
      <c r="L24" s="90">
        <v>666.67989531499995</v>
      </c>
      <c r="M24" s="91">
        <v>1.1295166278446973E-4</v>
      </c>
      <c r="N24" s="91">
        <f t="shared" si="0"/>
        <v>5.9071463449625354E-3</v>
      </c>
      <c r="O24" s="91">
        <f>L24/'סכום נכסי הקרן'!$C$42</f>
        <v>8.2072391886489865E-4</v>
      </c>
    </row>
    <row r="25" spans="2:15">
      <c r="B25" s="86" t="s">
        <v>973</v>
      </c>
      <c r="C25" s="87" t="s">
        <v>974</v>
      </c>
      <c r="D25" s="88" t="s">
        <v>117</v>
      </c>
      <c r="E25" s="88" t="s">
        <v>310</v>
      </c>
      <c r="F25" s="87" t="s">
        <v>515</v>
      </c>
      <c r="G25" s="88" t="s">
        <v>516</v>
      </c>
      <c r="H25" s="88" t="s">
        <v>130</v>
      </c>
      <c r="I25" s="90">
        <v>3117.0076859999999</v>
      </c>
      <c r="J25" s="102">
        <v>5400</v>
      </c>
      <c r="K25" s="90">
        <v>6.1584590969999997</v>
      </c>
      <c r="L25" s="90">
        <v>174.47687411499999</v>
      </c>
      <c r="M25" s="91">
        <v>3.0792297250263526E-5</v>
      </c>
      <c r="N25" s="91">
        <f t="shared" si="0"/>
        <v>1.5459599673722474E-3</v>
      </c>
      <c r="O25" s="91">
        <f>L25/'סכום נכסי הקרן'!$C$42</f>
        <v>2.1479175370557859E-4</v>
      </c>
    </row>
    <row r="26" spans="2:15">
      <c r="B26" s="86" t="s">
        <v>975</v>
      </c>
      <c r="C26" s="87" t="s">
        <v>976</v>
      </c>
      <c r="D26" s="88" t="s">
        <v>117</v>
      </c>
      <c r="E26" s="88" t="s">
        <v>310</v>
      </c>
      <c r="F26" s="87" t="s">
        <v>430</v>
      </c>
      <c r="G26" s="88" t="s">
        <v>153</v>
      </c>
      <c r="H26" s="88" t="s">
        <v>130</v>
      </c>
      <c r="I26" s="90">
        <v>307974.39332999999</v>
      </c>
      <c r="J26" s="102">
        <v>488.6</v>
      </c>
      <c r="K26" s="90"/>
      <c r="L26" s="90">
        <v>1504.762885808</v>
      </c>
      <c r="M26" s="91">
        <v>1.1132362501621845E-4</v>
      </c>
      <c r="N26" s="91">
        <f t="shared" si="0"/>
        <v>1.3333017304708287E-2</v>
      </c>
      <c r="O26" s="91">
        <f>L26/'סכום נכסי הקרן'!$C$42</f>
        <v>1.8524555806790487E-3</v>
      </c>
    </row>
    <row r="27" spans="2:15">
      <c r="B27" s="86" t="s">
        <v>977</v>
      </c>
      <c r="C27" s="87" t="s">
        <v>978</v>
      </c>
      <c r="D27" s="88" t="s">
        <v>117</v>
      </c>
      <c r="E27" s="88" t="s">
        <v>310</v>
      </c>
      <c r="F27" s="87" t="s">
        <v>371</v>
      </c>
      <c r="G27" s="88" t="s">
        <v>334</v>
      </c>
      <c r="H27" s="88" t="s">
        <v>130</v>
      </c>
      <c r="I27" s="90">
        <v>2287.3972359999998</v>
      </c>
      <c r="J27" s="102">
        <v>29700</v>
      </c>
      <c r="K27" s="90"/>
      <c r="L27" s="90">
        <v>679.35697915499998</v>
      </c>
      <c r="M27" s="91">
        <v>9.5447213170846707E-5</v>
      </c>
      <c r="N27" s="91">
        <f t="shared" si="0"/>
        <v>6.0194722002890368E-3</v>
      </c>
      <c r="O27" s="91">
        <f>L27/'סכום נכסי הקרן'!$C$42</f>
        <v>8.3633018808354324E-4</v>
      </c>
    </row>
    <row r="28" spans="2:15">
      <c r="B28" s="86" t="s">
        <v>979</v>
      </c>
      <c r="C28" s="87" t="s">
        <v>980</v>
      </c>
      <c r="D28" s="88" t="s">
        <v>117</v>
      </c>
      <c r="E28" s="88" t="s">
        <v>310</v>
      </c>
      <c r="F28" s="87" t="s">
        <v>981</v>
      </c>
      <c r="G28" s="88" t="s">
        <v>317</v>
      </c>
      <c r="H28" s="88" t="s">
        <v>130</v>
      </c>
      <c r="I28" s="90">
        <v>7066.550318999999</v>
      </c>
      <c r="J28" s="102">
        <v>12650</v>
      </c>
      <c r="K28" s="90">
        <v>18.876056149</v>
      </c>
      <c r="L28" s="90">
        <v>912.79467148400011</v>
      </c>
      <c r="M28" s="91">
        <v>7.0433045965096781E-5</v>
      </c>
      <c r="N28" s="91">
        <f t="shared" si="0"/>
        <v>8.0878570739114832E-3</v>
      </c>
      <c r="O28" s="91">
        <f>L28/'סכום נכסי הקרן'!$C$42</f>
        <v>1.1237063321751721E-3</v>
      </c>
    </row>
    <row r="29" spans="2:15">
      <c r="B29" s="86" t="s">
        <v>982</v>
      </c>
      <c r="C29" s="87" t="s">
        <v>983</v>
      </c>
      <c r="D29" s="88" t="s">
        <v>117</v>
      </c>
      <c r="E29" s="88" t="s">
        <v>310</v>
      </c>
      <c r="F29" s="87" t="s">
        <v>984</v>
      </c>
      <c r="G29" s="88" t="s">
        <v>317</v>
      </c>
      <c r="H29" s="88" t="s">
        <v>130</v>
      </c>
      <c r="I29" s="90">
        <v>140505.944369</v>
      </c>
      <c r="J29" s="102">
        <v>1755</v>
      </c>
      <c r="K29" s="90"/>
      <c r="L29" s="90">
        <v>2465.8793236840002</v>
      </c>
      <c r="M29" s="91">
        <v>1.1358501346276716E-4</v>
      </c>
      <c r="N29" s="91">
        <f t="shared" si="0"/>
        <v>2.1849031501296714E-2</v>
      </c>
      <c r="O29" s="91">
        <f>L29/'סכום נכסי הקרן'!$C$42</f>
        <v>3.0356489766736241E-3</v>
      </c>
    </row>
    <row r="30" spans="2:15">
      <c r="B30" s="86" t="s">
        <v>985</v>
      </c>
      <c r="C30" s="87" t="s">
        <v>986</v>
      </c>
      <c r="D30" s="88" t="s">
        <v>117</v>
      </c>
      <c r="E30" s="88" t="s">
        <v>310</v>
      </c>
      <c r="F30" s="87" t="s">
        <v>449</v>
      </c>
      <c r="G30" s="88" t="s">
        <v>450</v>
      </c>
      <c r="H30" s="88" t="s">
        <v>130</v>
      </c>
      <c r="I30" s="90">
        <v>29814.295743999999</v>
      </c>
      <c r="J30" s="102">
        <v>3560</v>
      </c>
      <c r="K30" s="90">
        <v>20.924030542000001</v>
      </c>
      <c r="L30" s="90">
        <v>1082.3129590360002</v>
      </c>
      <c r="M30" s="91">
        <v>1.1809995739586496E-4</v>
      </c>
      <c r="N30" s="91">
        <f t="shared" si="0"/>
        <v>9.5898812683623564E-3</v>
      </c>
      <c r="O30" s="91">
        <f>L30/'סכום נכסי הקרן'!$C$42</f>
        <v>1.3323937611146751E-3</v>
      </c>
    </row>
    <row r="31" spans="2:15">
      <c r="B31" s="86" t="s">
        <v>987</v>
      </c>
      <c r="C31" s="87" t="s">
        <v>988</v>
      </c>
      <c r="D31" s="88" t="s">
        <v>117</v>
      </c>
      <c r="E31" s="88" t="s">
        <v>310</v>
      </c>
      <c r="F31" s="87" t="s">
        <v>989</v>
      </c>
      <c r="G31" s="88" t="s">
        <v>450</v>
      </c>
      <c r="H31" s="88" t="s">
        <v>130</v>
      </c>
      <c r="I31" s="90">
        <v>24686.276654000001</v>
      </c>
      <c r="J31" s="102">
        <v>3020</v>
      </c>
      <c r="K31" s="90"/>
      <c r="L31" s="90">
        <v>745.52555494399996</v>
      </c>
      <c r="M31" s="91">
        <v>1.1694584115740768E-4</v>
      </c>
      <c r="N31" s="91">
        <f t="shared" si="0"/>
        <v>6.6057617574965281E-3</v>
      </c>
      <c r="O31" s="91">
        <f>L31/'סכום נכסי הקרן'!$C$42</f>
        <v>9.1778777096385188E-4</v>
      </c>
    </row>
    <row r="32" spans="2:15">
      <c r="B32" s="86" t="s">
        <v>990</v>
      </c>
      <c r="C32" s="87" t="s">
        <v>991</v>
      </c>
      <c r="D32" s="88" t="s">
        <v>117</v>
      </c>
      <c r="E32" s="88" t="s">
        <v>310</v>
      </c>
      <c r="F32" s="87" t="s">
        <v>992</v>
      </c>
      <c r="G32" s="88" t="s">
        <v>488</v>
      </c>
      <c r="H32" s="88" t="s">
        <v>130</v>
      </c>
      <c r="I32" s="90">
        <v>571.60436400000003</v>
      </c>
      <c r="J32" s="102">
        <v>117790</v>
      </c>
      <c r="K32" s="90"/>
      <c r="L32" s="90">
        <v>673.29278005900005</v>
      </c>
      <c r="M32" s="91">
        <v>7.4211298570963049E-5</v>
      </c>
      <c r="N32" s="91">
        <f t="shared" si="0"/>
        <v>5.9657400992060494E-3</v>
      </c>
      <c r="O32" s="91">
        <f>L32/'סכום נכסי הקרן'!$C$42</f>
        <v>8.2886478634903549E-4</v>
      </c>
    </row>
    <row r="33" spans="2:15">
      <c r="B33" s="86" t="s">
        <v>993</v>
      </c>
      <c r="C33" s="87" t="s">
        <v>994</v>
      </c>
      <c r="D33" s="88" t="s">
        <v>117</v>
      </c>
      <c r="E33" s="88" t="s">
        <v>310</v>
      </c>
      <c r="F33" s="87" t="s">
        <v>995</v>
      </c>
      <c r="G33" s="88" t="s">
        <v>996</v>
      </c>
      <c r="H33" s="88" t="s">
        <v>130</v>
      </c>
      <c r="I33" s="90">
        <v>5417.3409730000003</v>
      </c>
      <c r="J33" s="102">
        <v>15300</v>
      </c>
      <c r="K33" s="90"/>
      <c r="L33" s="90">
        <v>828.85316830400006</v>
      </c>
      <c r="M33" s="91">
        <v>4.9224010313475695E-5</v>
      </c>
      <c r="N33" s="91">
        <f t="shared" si="0"/>
        <v>7.3440897169160966E-3</v>
      </c>
      <c r="O33" s="91">
        <f>L33/'סכום נכסי הקרן'!$C$42</f>
        <v>1.020369183523421E-3</v>
      </c>
    </row>
    <row r="34" spans="2:15">
      <c r="B34" s="86" t="s">
        <v>997</v>
      </c>
      <c r="C34" s="87" t="s">
        <v>998</v>
      </c>
      <c r="D34" s="88" t="s">
        <v>117</v>
      </c>
      <c r="E34" s="88" t="s">
        <v>310</v>
      </c>
      <c r="F34" s="87" t="s">
        <v>713</v>
      </c>
      <c r="G34" s="88" t="s">
        <v>714</v>
      </c>
      <c r="H34" s="88" t="s">
        <v>130</v>
      </c>
      <c r="I34" s="90">
        <v>27917.817794999995</v>
      </c>
      <c r="J34" s="102">
        <v>3197</v>
      </c>
      <c r="K34" s="90"/>
      <c r="L34" s="90">
        <v>892.53263490299992</v>
      </c>
      <c r="M34" s="91">
        <v>2.5133245303442599E-5</v>
      </c>
      <c r="N34" s="91">
        <f t="shared" si="0"/>
        <v>7.9083244133767005E-3</v>
      </c>
      <c r="O34" s="91">
        <f>L34/'סכום נכסי הקרן'!$C$42</f>
        <v>1.0987625200341369E-3</v>
      </c>
    </row>
    <row r="35" spans="2:15">
      <c r="B35" s="86" t="s">
        <v>999</v>
      </c>
      <c r="C35" s="87" t="s">
        <v>1000</v>
      </c>
      <c r="D35" s="88" t="s">
        <v>117</v>
      </c>
      <c r="E35" s="88" t="s">
        <v>310</v>
      </c>
      <c r="F35" s="87" t="s">
        <v>322</v>
      </c>
      <c r="G35" s="88" t="s">
        <v>317</v>
      </c>
      <c r="H35" s="88" t="s">
        <v>130</v>
      </c>
      <c r="I35" s="90">
        <v>196333.39741999999</v>
      </c>
      <c r="J35" s="102">
        <v>2700</v>
      </c>
      <c r="K35" s="90">
        <v>88.738179977000001</v>
      </c>
      <c r="L35" s="90">
        <v>5389.7399103159996</v>
      </c>
      <c r="M35" s="91">
        <v>1.271749897713934E-4</v>
      </c>
      <c r="N35" s="91">
        <f t="shared" si="0"/>
        <v>4.775602599577225E-2</v>
      </c>
      <c r="O35" s="91">
        <f>L35/'סכום נכסי הקרן'!$C$42</f>
        <v>6.6351010311583459E-3</v>
      </c>
    </row>
    <row r="36" spans="2:15">
      <c r="B36" s="86" t="s">
        <v>1001</v>
      </c>
      <c r="C36" s="87" t="s">
        <v>1002</v>
      </c>
      <c r="D36" s="88" t="s">
        <v>117</v>
      </c>
      <c r="E36" s="88" t="s">
        <v>310</v>
      </c>
      <c r="F36" s="87" t="s">
        <v>388</v>
      </c>
      <c r="G36" s="88" t="s">
        <v>334</v>
      </c>
      <c r="H36" s="88" t="s">
        <v>130</v>
      </c>
      <c r="I36" s="90">
        <v>187634.08326399996</v>
      </c>
      <c r="J36" s="102">
        <v>992</v>
      </c>
      <c r="K36" s="90">
        <v>22.368549487999999</v>
      </c>
      <c r="L36" s="90">
        <v>1883.6986554719999</v>
      </c>
      <c r="M36" s="91">
        <v>2.4856470026761272E-4</v>
      </c>
      <c r="N36" s="91">
        <f t="shared" si="0"/>
        <v>1.669059425052068E-2</v>
      </c>
      <c r="O36" s="91">
        <f>L36/'סכום נכסי הקרן'!$C$42</f>
        <v>2.3189487988820355E-3</v>
      </c>
    </row>
    <row r="37" spans="2:15">
      <c r="B37" s="86" t="s">
        <v>1003</v>
      </c>
      <c r="C37" s="87" t="s">
        <v>1004</v>
      </c>
      <c r="D37" s="88" t="s">
        <v>117</v>
      </c>
      <c r="E37" s="88" t="s">
        <v>310</v>
      </c>
      <c r="F37" s="87" t="s">
        <v>710</v>
      </c>
      <c r="G37" s="88" t="s">
        <v>317</v>
      </c>
      <c r="H37" s="88" t="s">
        <v>130</v>
      </c>
      <c r="I37" s="90">
        <v>32504.126181</v>
      </c>
      <c r="J37" s="102">
        <v>11220</v>
      </c>
      <c r="K37" s="90"/>
      <c r="L37" s="90">
        <v>3646.9629575280005</v>
      </c>
      <c r="M37" s="91">
        <v>1.2638134993102107E-4</v>
      </c>
      <c r="N37" s="91">
        <f t="shared" si="0"/>
        <v>3.2314074649868289E-2</v>
      </c>
      <c r="O37" s="91">
        <f>L37/'סכום נכסי הקרן'!$C$42</f>
        <v>4.4896355079723331E-3</v>
      </c>
    </row>
    <row r="38" spans="2:15">
      <c r="B38" s="86" t="s">
        <v>1005</v>
      </c>
      <c r="C38" s="87" t="s">
        <v>1006</v>
      </c>
      <c r="D38" s="88" t="s">
        <v>117</v>
      </c>
      <c r="E38" s="88" t="s">
        <v>310</v>
      </c>
      <c r="F38" s="87" t="s">
        <v>394</v>
      </c>
      <c r="G38" s="88" t="s">
        <v>334</v>
      </c>
      <c r="H38" s="88" t="s">
        <v>130</v>
      </c>
      <c r="I38" s="90">
        <v>9334.4484539999994</v>
      </c>
      <c r="J38" s="102">
        <v>22500</v>
      </c>
      <c r="K38" s="90">
        <v>51.103286300000001</v>
      </c>
      <c r="L38" s="90">
        <v>2151.3541884410001</v>
      </c>
      <c r="M38" s="91">
        <v>1.9655110969817103E-4</v>
      </c>
      <c r="N38" s="91">
        <f t="shared" si="0"/>
        <v>1.9062167796382271E-2</v>
      </c>
      <c r="O38" s="91">
        <f>L38/'סכום נכסי הקרן'!$C$42</f>
        <v>2.648449207500775E-3</v>
      </c>
    </row>
    <row r="39" spans="2:15">
      <c r="B39" s="86" t="s">
        <v>1007</v>
      </c>
      <c r="C39" s="87" t="s">
        <v>1008</v>
      </c>
      <c r="D39" s="88" t="s">
        <v>117</v>
      </c>
      <c r="E39" s="88" t="s">
        <v>310</v>
      </c>
      <c r="F39" s="87" t="s">
        <v>1009</v>
      </c>
      <c r="G39" s="88" t="s">
        <v>996</v>
      </c>
      <c r="H39" s="88" t="s">
        <v>130</v>
      </c>
      <c r="I39" s="90">
        <v>1438.004113</v>
      </c>
      <c r="J39" s="102">
        <v>37180</v>
      </c>
      <c r="K39" s="90"/>
      <c r="L39" s="90">
        <v>534.64992934599991</v>
      </c>
      <c r="M39" s="91">
        <v>5.0142277888127665E-5</v>
      </c>
      <c r="N39" s="91">
        <f t="shared" si="0"/>
        <v>4.7372890620594691E-3</v>
      </c>
      <c r="O39" s="91">
        <f>L39/'סכום נכסי הקרן'!$C$42</f>
        <v>6.5818691746563228E-4</v>
      </c>
    </row>
    <row r="40" spans="2:15">
      <c r="B40" s="86" t="s">
        <v>1010</v>
      </c>
      <c r="C40" s="87" t="s">
        <v>1011</v>
      </c>
      <c r="D40" s="88" t="s">
        <v>117</v>
      </c>
      <c r="E40" s="88" t="s">
        <v>310</v>
      </c>
      <c r="F40" s="87" t="s">
        <v>1012</v>
      </c>
      <c r="G40" s="88" t="s">
        <v>124</v>
      </c>
      <c r="H40" s="88" t="s">
        <v>130</v>
      </c>
      <c r="I40" s="90">
        <v>125450.237526</v>
      </c>
      <c r="J40" s="102">
        <v>1051</v>
      </c>
      <c r="K40" s="90"/>
      <c r="L40" s="90">
        <v>1318.4819965270001</v>
      </c>
      <c r="M40" s="91">
        <v>1.0687397123912807E-4</v>
      </c>
      <c r="N40" s="91">
        <f t="shared" si="0"/>
        <v>1.1682467345146802E-2</v>
      </c>
      <c r="O40" s="91">
        <f>L40/'סכום נכסי הקרן'!$C$42</f>
        <v>1.6231323589429205E-3</v>
      </c>
    </row>
    <row r="41" spans="2:15">
      <c r="B41" s="86" t="s">
        <v>1013</v>
      </c>
      <c r="C41" s="87" t="s">
        <v>1014</v>
      </c>
      <c r="D41" s="88" t="s">
        <v>117</v>
      </c>
      <c r="E41" s="88" t="s">
        <v>310</v>
      </c>
      <c r="F41" s="87" t="s">
        <v>1015</v>
      </c>
      <c r="G41" s="88" t="s">
        <v>154</v>
      </c>
      <c r="H41" s="88" t="s">
        <v>130</v>
      </c>
      <c r="I41" s="90">
        <v>1197.3876600000001</v>
      </c>
      <c r="J41" s="102">
        <v>80520</v>
      </c>
      <c r="K41" s="90"/>
      <c r="L41" s="90">
        <v>964.13654377399985</v>
      </c>
      <c r="M41" s="91">
        <v>1.8847108863999664E-5</v>
      </c>
      <c r="N41" s="91">
        <f t="shared" si="0"/>
        <v>8.5427739768699964E-3</v>
      </c>
      <c r="O41" s="91">
        <f>L41/'סכום נכסי הקרן'!$C$42</f>
        <v>1.1869113319416644E-3</v>
      </c>
    </row>
    <row r="42" spans="2:15">
      <c r="B42" s="86" t="s">
        <v>1016</v>
      </c>
      <c r="C42" s="87" t="s">
        <v>1017</v>
      </c>
      <c r="D42" s="88" t="s">
        <v>117</v>
      </c>
      <c r="E42" s="88" t="s">
        <v>310</v>
      </c>
      <c r="F42" s="87" t="s">
        <v>353</v>
      </c>
      <c r="G42" s="88" t="s">
        <v>334</v>
      </c>
      <c r="H42" s="88" t="s">
        <v>130</v>
      </c>
      <c r="I42" s="90">
        <v>12286.806844999999</v>
      </c>
      <c r="J42" s="102">
        <v>20580</v>
      </c>
      <c r="K42" s="90"/>
      <c r="L42" s="90">
        <v>2528.6248486620002</v>
      </c>
      <c r="M42" s="91">
        <v>1.0131547138038252E-4</v>
      </c>
      <c r="N42" s="91">
        <f t="shared" si="0"/>
        <v>2.2404990967213143E-2</v>
      </c>
      <c r="O42" s="91">
        <f>L42/'סכום נכסי הקרן'!$C$42</f>
        <v>3.1128925736578225E-3</v>
      </c>
    </row>
    <row r="43" spans="2:15">
      <c r="B43" s="86" t="s">
        <v>1018</v>
      </c>
      <c r="C43" s="87" t="s">
        <v>1019</v>
      </c>
      <c r="D43" s="88" t="s">
        <v>117</v>
      </c>
      <c r="E43" s="88" t="s">
        <v>310</v>
      </c>
      <c r="F43" s="87" t="s">
        <v>337</v>
      </c>
      <c r="G43" s="88" t="s">
        <v>317</v>
      </c>
      <c r="H43" s="88" t="s">
        <v>130</v>
      </c>
      <c r="I43" s="90">
        <v>167525.44363600001</v>
      </c>
      <c r="J43" s="102">
        <v>2975</v>
      </c>
      <c r="K43" s="90"/>
      <c r="L43" s="90">
        <v>4983.8819481789997</v>
      </c>
      <c r="M43" s="91">
        <v>1.253126689692685E-4</v>
      </c>
      <c r="N43" s="91">
        <f t="shared" si="0"/>
        <v>4.4159903787109059E-2</v>
      </c>
      <c r="O43" s="91">
        <f>L43/'סכום נכסי הקרן'!$C$42</f>
        <v>6.1354649396421698E-3</v>
      </c>
    </row>
    <row r="44" spans="2:15">
      <c r="B44" s="86" t="s">
        <v>1020</v>
      </c>
      <c r="C44" s="87" t="s">
        <v>1021</v>
      </c>
      <c r="D44" s="88" t="s">
        <v>117</v>
      </c>
      <c r="E44" s="88" t="s">
        <v>310</v>
      </c>
      <c r="F44" s="87" t="s">
        <v>567</v>
      </c>
      <c r="G44" s="88" t="s">
        <v>568</v>
      </c>
      <c r="H44" s="88" t="s">
        <v>130</v>
      </c>
      <c r="I44" s="90">
        <v>15899.541370000001</v>
      </c>
      <c r="J44" s="102">
        <v>8105</v>
      </c>
      <c r="K44" s="90"/>
      <c r="L44" s="90">
        <v>1288.657828092</v>
      </c>
      <c r="M44" s="91">
        <v>1.3653247161283524E-4</v>
      </c>
      <c r="N44" s="91">
        <f t="shared" si="0"/>
        <v>1.141820899747439E-2</v>
      </c>
      <c r="O44" s="91">
        <f>L44/'סכום נכסי הקרן'!$C$42</f>
        <v>1.5864169748929864E-3</v>
      </c>
    </row>
    <row r="45" spans="2:15">
      <c r="B45" s="86" t="s">
        <v>1022</v>
      </c>
      <c r="C45" s="87" t="s">
        <v>1023</v>
      </c>
      <c r="D45" s="88" t="s">
        <v>117</v>
      </c>
      <c r="E45" s="88" t="s">
        <v>310</v>
      </c>
      <c r="F45" s="87" t="s">
        <v>1024</v>
      </c>
      <c r="G45" s="88" t="s">
        <v>516</v>
      </c>
      <c r="H45" s="88" t="s">
        <v>130</v>
      </c>
      <c r="I45" s="90">
        <v>67257.141227999993</v>
      </c>
      <c r="J45" s="102">
        <v>671</v>
      </c>
      <c r="K45" s="90"/>
      <c r="L45" s="90">
        <v>451.29541763700001</v>
      </c>
      <c r="M45" s="91">
        <v>1.4004287607172853E-4</v>
      </c>
      <c r="N45" s="91">
        <f t="shared" si="0"/>
        <v>3.9987227686431853E-3</v>
      </c>
      <c r="O45" s="91">
        <f>L45/'סכום נכסי הקרן'!$C$42</f>
        <v>5.5557239138553059E-4</v>
      </c>
    </row>
    <row r="46" spans="2:15">
      <c r="B46" s="86" t="s">
        <v>1025</v>
      </c>
      <c r="C46" s="87" t="s">
        <v>1026</v>
      </c>
      <c r="D46" s="88" t="s">
        <v>117</v>
      </c>
      <c r="E46" s="88" t="s">
        <v>310</v>
      </c>
      <c r="F46" s="87" t="s">
        <v>637</v>
      </c>
      <c r="G46" s="88" t="s">
        <v>638</v>
      </c>
      <c r="H46" s="88" t="s">
        <v>130</v>
      </c>
      <c r="I46" s="90">
        <v>69918.173578000002</v>
      </c>
      <c r="J46" s="102">
        <v>2537</v>
      </c>
      <c r="K46" s="90">
        <v>13.699906759999999</v>
      </c>
      <c r="L46" s="90">
        <v>1787.5239704470002</v>
      </c>
      <c r="M46" s="91">
        <v>1.9571305273303216E-4</v>
      </c>
      <c r="N46" s="91">
        <f t="shared" si="0"/>
        <v>1.5838434251223086E-2</v>
      </c>
      <c r="O46" s="91">
        <f>L46/'סכום נכסי הקרן'!$C$42</f>
        <v>2.2005518516454311E-3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2"/>
      <c r="K47" s="87"/>
      <c r="L47" s="87"/>
      <c r="M47" s="87"/>
      <c r="N47" s="91"/>
      <c r="O47" s="87"/>
    </row>
    <row r="48" spans="2:15">
      <c r="B48" s="85" t="s">
        <v>1027</v>
      </c>
      <c r="C48" s="80"/>
      <c r="D48" s="81"/>
      <c r="E48" s="81"/>
      <c r="F48" s="80"/>
      <c r="G48" s="81"/>
      <c r="H48" s="81"/>
      <c r="I48" s="83"/>
      <c r="J48" s="100"/>
      <c r="K48" s="83">
        <v>56.98103870100001</v>
      </c>
      <c r="L48" s="83">
        <v>25330.460061893009</v>
      </c>
      <c r="M48" s="84"/>
      <c r="N48" s="84">
        <f t="shared" ref="N48:N79" si="1">IFERROR(L48/$L$11,0)</f>
        <v>0.22444164826679175</v>
      </c>
      <c r="O48" s="84">
        <f>L48/'סכום נכסי הקרן'!$C$42</f>
        <v>3.1183352902557349E-2</v>
      </c>
    </row>
    <row r="49" spans="2:15">
      <c r="B49" s="86" t="s">
        <v>1028</v>
      </c>
      <c r="C49" s="87" t="s">
        <v>1029</v>
      </c>
      <c r="D49" s="88" t="s">
        <v>117</v>
      </c>
      <c r="E49" s="88" t="s">
        <v>310</v>
      </c>
      <c r="F49" s="87" t="s">
        <v>641</v>
      </c>
      <c r="G49" s="88" t="s">
        <v>516</v>
      </c>
      <c r="H49" s="88" t="s">
        <v>130</v>
      </c>
      <c r="I49" s="90">
        <v>37099.761579999999</v>
      </c>
      <c r="J49" s="102">
        <v>895.2</v>
      </c>
      <c r="K49" s="90"/>
      <c r="L49" s="90">
        <v>332.11706565899999</v>
      </c>
      <c r="M49" s="91">
        <v>1.7604490848113755E-4</v>
      </c>
      <c r="N49" s="91">
        <f t="shared" si="1"/>
        <v>2.9427377730961604E-3</v>
      </c>
      <c r="O49" s="91">
        <f>L49/'סכום נכסי הקרן'!$C$42</f>
        <v>4.0885651654573373E-4</v>
      </c>
    </row>
    <row r="50" spans="2:15">
      <c r="B50" s="86" t="s">
        <v>1030</v>
      </c>
      <c r="C50" s="87" t="s">
        <v>1031</v>
      </c>
      <c r="D50" s="88" t="s">
        <v>117</v>
      </c>
      <c r="E50" s="88" t="s">
        <v>310</v>
      </c>
      <c r="F50" s="87" t="s">
        <v>1032</v>
      </c>
      <c r="G50" s="88" t="s">
        <v>450</v>
      </c>
      <c r="H50" s="88" t="s">
        <v>130</v>
      </c>
      <c r="I50" s="90">
        <v>1513.0316029999999</v>
      </c>
      <c r="J50" s="102">
        <v>8831</v>
      </c>
      <c r="K50" s="90"/>
      <c r="L50" s="90">
        <v>133.61582081999998</v>
      </c>
      <c r="M50" s="91">
        <v>1.031032758422486E-4</v>
      </c>
      <c r="N50" s="91">
        <f t="shared" si="1"/>
        <v>1.1839088191089079E-3</v>
      </c>
      <c r="O50" s="91">
        <f>L50/'סכום נכסי הקרן'!$C$42</f>
        <v>1.6448928617222869E-4</v>
      </c>
    </row>
    <row r="51" spans="2:15">
      <c r="B51" s="86" t="s">
        <v>1033</v>
      </c>
      <c r="C51" s="87" t="s">
        <v>1034</v>
      </c>
      <c r="D51" s="88" t="s">
        <v>117</v>
      </c>
      <c r="E51" s="88" t="s">
        <v>310</v>
      </c>
      <c r="F51" s="87" t="s">
        <v>1035</v>
      </c>
      <c r="G51" s="88" t="s">
        <v>638</v>
      </c>
      <c r="H51" s="88" t="s">
        <v>130</v>
      </c>
      <c r="I51" s="90">
        <v>42485.626577000003</v>
      </c>
      <c r="J51" s="102">
        <v>1220</v>
      </c>
      <c r="K51" s="90">
        <v>6.3706347279999997</v>
      </c>
      <c r="L51" s="90">
        <v>524.69527896400007</v>
      </c>
      <c r="M51" s="91">
        <v>3.3961327037848013E-4</v>
      </c>
      <c r="N51" s="91">
        <f t="shared" si="1"/>
        <v>4.6490854473522549E-3</v>
      </c>
      <c r="O51" s="91">
        <f>L51/'סכום נכסי הקרן'!$C$42</f>
        <v>6.4593213112835318E-4</v>
      </c>
    </row>
    <row r="52" spans="2:15">
      <c r="B52" s="86" t="s">
        <v>1036</v>
      </c>
      <c r="C52" s="87" t="s">
        <v>1037</v>
      </c>
      <c r="D52" s="88" t="s">
        <v>117</v>
      </c>
      <c r="E52" s="88" t="s">
        <v>310</v>
      </c>
      <c r="F52" s="87" t="s">
        <v>1038</v>
      </c>
      <c r="G52" s="88" t="s">
        <v>127</v>
      </c>
      <c r="H52" s="88" t="s">
        <v>130</v>
      </c>
      <c r="I52" s="90">
        <v>6306.7032609999997</v>
      </c>
      <c r="J52" s="102">
        <v>703.5</v>
      </c>
      <c r="K52" s="90">
        <v>1.022606715</v>
      </c>
      <c r="L52" s="90">
        <v>45.39026415899999</v>
      </c>
      <c r="M52" s="91">
        <v>3.1956472845922556E-5</v>
      </c>
      <c r="N52" s="91">
        <f t="shared" si="1"/>
        <v>4.0218241904090013E-4</v>
      </c>
      <c r="O52" s="91">
        <f>L52/'סכום נכסי הקרן'!$C$42</f>
        <v>5.5878204428657314E-5</v>
      </c>
    </row>
    <row r="53" spans="2:15">
      <c r="B53" s="86" t="s">
        <v>1039</v>
      </c>
      <c r="C53" s="87" t="s">
        <v>1040</v>
      </c>
      <c r="D53" s="88" t="s">
        <v>117</v>
      </c>
      <c r="E53" s="88" t="s">
        <v>310</v>
      </c>
      <c r="F53" s="87" t="s">
        <v>1041</v>
      </c>
      <c r="G53" s="88" t="s">
        <v>507</v>
      </c>
      <c r="H53" s="88" t="s">
        <v>130</v>
      </c>
      <c r="I53" s="90">
        <v>1055.5331530000001</v>
      </c>
      <c r="J53" s="102">
        <v>3174</v>
      </c>
      <c r="K53" s="90"/>
      <c r="L53" s="90">
        <v>33.502622291000002</v>
      </c>
      <c r="M53" s="91">
        <v>1.8727517536247919E-5</v>
      </c>
      <c r="N53" s="91">
        <f t="shared" si="1"/>
        <v>2.9685144880427634E-4</v>
      </c>
      <c r="O53" s="91">
        <f>L53/'סכום נכסי הקרן'!$C$42</f>
        <v>4.1243786789052995E-5</v>
      </c>
    </row>
    <row r="54" spans="2:15">
      <c r="B54" s="86" t="s">
        <v>1042</v>
      </c>
      <c r="C54" s="87" t="s">
        <v>1043</v>
      </c>
      <c r="D54" s="88" t="s">
        <v>117</v>
      </c>
      <c r="E54" s="88" t="s">
        <v>310</v>
      </c>
      <c r="F54" s="87" t="s">
        <v>1044</v>
      </c>
      <c r="G54" s="88" t="s">
        <v>420</v>
      </c>
      <c r="H54" s="88" t="s">
        <v>130</v>
      </c>
      <c r="I54" s="90">
        <v>2594.0539130000002</v>
      </c>
      <c r="J54" s="102">
        <v>9714</v>
      </c>
      <c r="K54" s="90"/>
      <c r="L54" s="90">
        <v>251.98639709899999</v>
      </c>
      <c r="M54" s="91">
        <v>1.2016990545780541E-4</v>
      </c>
      <c r="N54" s="91">
        <f t="shared" si="1"/>
        <v>2.2327364827768263E-3</v>
      </c>
      <c r="O54" s="91">
        <f>L54/'סכום נכסי הקרן'!$C$42</f>
        <v>3.1021073948843381E-4</v>
      </c>
    </row>
    <row r="55" spans="2:15">
      <c r="B55" s="86" t="s">
        <v>1045</v>
      </c>
      <c r="C55" s="87" t="s">
        <v>1046</v>
      </c>
      <c r="D55" s="88" t="s">
        <v>117</v>
      </c>
      <c r="E55" s="88" t="s">
        <v>310</v>
      </c>
      <c r="F55" s="87" t="s">
        <v>652</v>
      </c>
      <c r="G55" s="88" t="s">
        <v>516</v>
      </c>
      <c r="H55" s="88" t="s">
        <v>130</v>
      </c>
      <c r="I55" s="90">
        <v>3536.7459600000002</v>
      </c>
      <c r="J55" s="102">
        <v>14130</v>
      </c>
      <c r="K55" s="90"/>
      <c r="L55" s="90">
        <v>499.742204173</v>
      </c>
      <c r="M55" s="91">
        <v>2.7972759835539682E-4</v>
      </c>
      <c r="N55" s="91">
        <f t="shared" si="1"/>
        <v>4.4279876377691608E-3</v>
      </c>
      <c r="O55" s="91">
        <f>L55/'סכום נכסי הקרן'!$C$42</f>
        <v>6.1521336268473292E-4</v>
      </c>
    </row>
    <row r="56" spans="2:15">
      <c r="B56" s="86" t="s">
        <v>1047</v>
      </c>
      <c r="C56" s="87" t="s">
        <v>1048</v>
      </c>
      <c r="D56" s="88" t="s">
        <v>117</v>
      </c>
      <c r="E56" s="88" t="s">
        <v>310</v>
      </c>
      <c r="F56" s="87" t="s">
        <v>1049</v>
      </c>
      <c r="G56" s="88" t="s">
        <v>488</v>
      </c>
      <c r="H56" s="88" t="s">
        <v>130</v>
      </c>
      <c r="I56" s="90">
        <v>2829.6689390000001</v>
      </c>
      <c r="J56" s="102">
        <v>8579</v>
      </c>
      <c r="K56" s="90"/>
      <c r="L56" s="90">
        <v>242.75729831499996</v>
      </c>
      <c r="M56" s="91">
        <v>7.7885719006589324E-5</v>
      </c>
      <c r="N56" s="91">
        <f t="shared" si="1"/>
        <v>2.150961649708784E-3</v>
      </c>
      <c r="O56" s="91">
        <f>L56/'סכום נכסי הקרן'!$C$42</f>
        <v>2.9884915175371312E-4</v>
      </c>
    </row>
    <row r="57" spans="2:15">
      <c r="B57" s="86" t="s">
        <v>1050</v>
      </c>
      <c r="C57" s="87" t="s">
        <v>1051</v>
      </c>
      <c r="D57" s="88" t="s">
        <v>117</v>
      </c>
      <c r="E57" s="88" t="s">
        <v>310</v>
      </c>
      <c r="F57" s="87" t="s">
        <v>665</v>
      </c>
      <c r="G57" s="88" t="s">
        <v>516</v>
      </c>
      <c r="H57" s="88" t="s">
        <v>130</v>
      </c>
      <c r="I57" s="90">
        <v>723.88908700000002</v>
      </c>
      <c r="J57" s="102">
        <v>3120</v>
      </c>
      <c r="K57" s="90">
        <v>0.66169687999999993</v>
      </c>
      <c r="L57" s="90">
        <v>23.247036382999998</v>
      </c>
      <c r="M57" s="91">
        <v>1.2586967484481229E-5</v>
      </c>
      <c r="N57" s="91">
        <f t="shared" si="1"/>
        <v>2.0598138171868134E-4</v>
      </c>
      <c r="O57" s="91">
        <f>L57/'סכום נכסי הקרן'!$C$42</f>
        <v>2.8618530326665696E-5</v>
      </c>
    </row>
    <row r="58" spans="2:15">
      <c r="B58" s="86" t="s">
        <v>1052</v>
      </c>
      <c r="C58" s="87" t="s">
        <v>1053</v>
      </c>
      <c r="D58" s="88" t="s">
        <v>117</v>
      </c>
      <c r="E58" s="88" t="s">
        <v>310</v>
      </c>
      <c r="F58" s="87" t="s">
        <v>1054</v>
      </c>
      <c r="G58" s="88" t="s">
        <v>507</v>
      </c>
      <c r="H58" s="88" t="s">
        <v>130</v>
      </c>
      <c r="I58" s="90">
        <v>206.67742600000003</v>
      </c>
      <c r="J58" s="102">
        <v>4494</v>
      </c>
      <c r="K58" s="90"/>
      <c r="L58" s="90">
        <v>9.2880835140000002</v>
      </c>
      <c r="M58" s="91">
        <v>1.1417674656744563E-5</v>
      </c>
      <c r="N58" s="91">
        <f t="shared" si="1"/>
        <v>8.2297469845716859E-5</v>
      </c>
      <c r="O58" s="91">
        <f>L58/'סכום נכסי הקרן'!$C$42</f>
        <v>1.1434201561984655E-5</v>
      </c>
    </row>
    <row r="59" spans="2:15">
      <c r="B59" s="86" t="s">
        <v>1055</v>
      </c>
      <c r="C59" s="87" t="s">
        <v>1056</v>
      </c>
      <c r="D59" s="88" t="s">
        <v>117</v>
      </c>
      <c r="E59" s="88" t="s">
        <v>310</v>
      </c>
      <c r="F59" s="87" t="s">
        <v>620</v>
      </c>
      <c r="G59" s="88" t="s">
        <v>344</v>
      </c>
      <c r="H59" s="88" t="s">
        <v>130</v>
      </c>
      <c r="I59" s="90">
        <v>153296.238545</v>
      </c>
      <c r="J59" s="102">
        <v>98.1</v>
      </c>
      <c r="K59" s="90"/>
      <c r="L59" s="90">
        <v>150.38361001500002</v>
      </c>
      <c r="M59" s="91">
        <v>4.7807743775674159E-5</v>
      </c>
      <c r="N59" s="91">
        <f t="shared" si="1"/>
        <v>1.3324805479886976E-3</v>
      </c>
      <c r="O59" s="91">
        <f>L59/'סכום נכסי הקרן'!$C$42</f>
        <v>1.8513146505827211E-4</v>
      </c>
    </row>
    <row r="60" spans="2:15">
      <c r="B60" s="86" t="s">
        <v>1057</v>
      </c>
      <c r="C60" s="87" t="s">
        <v>1058</v>
      </c>
      <c r="D60" s="88" t="s">
        <v>117</v>
      </c>
      <c r="E60" s="88" t="s">
        <v>310</v>
      </c>
      <c r="F60" s="87" t="s">
        <v>519</v>
      </c>
      <c r="G60" s="88" t="s">
        <v>507</v>
      </c>
      <c r="H60" s="88" t="s">
        <v>130</v>
      </c>
      <c r="I60" s="90">
        <v>30112.210040999998</v>
      </c>
      <c r="J60" s="102">
        <v>1185</v>
      </c>
      <c r="K60" s="90"/>
      <c r="L60" s="90">
        <v>356.829688987</v>
      </c>
      <c r="M60" s="91">
        <v>1.6874815988341752E-4</v>
      </c>
      <c r="N60" s="91">
        <f t="shared" si="1"/>
        <v>3.1617050519841135E-3</v>
      </c>
      <c r="O60" s="91">
        <f>L60/'סכום נכסי הקרן'!$C$42</f>
        <v>4.3927927446256747E-4</v>
      </c>
    </row>
    <row r="61" spans="2:15">
      <c r="B61" s="86" t="s">
        <v>1059</v>
      </c>
      <c r="C61" s="87" t="s">
        <v>1060</v>
      </c>
      <c r="D61" s="88" t="s">
        <v>117</v>
      </c>
      <c r="E61" s="88" t="s">
        <v>310</v>
      </c>
      <c r="F61" s="87" t="s">
        <v>487</v>
      </c>
      <c r="G61" s="88" t="s">
        <v>488</v>
      </c>
      <c r="H61" s="88" t="s">
        <v>130</v>
      </c>
      <c r="I61" s="90">
        <v>466137.46510399994</v>
      </c>
      <c r="J61" s="102">
        <v>60.9</v>
      </c>
      <c r="K61" s="90"/>
      <c r="L61" s="90">
        <v>283.87771623600003</v>
      </c>
      <c r="M61" s="91">
        <v>3.6850104574341543E-4</v>
      </c>
      <c r="N61" s="91">
        <f t="shared" si="1"/>
        <v>2.5153109095744914E-3</v>
      </c>
      <c r="O61" s="91">
        <f>L61/'סכום נכסי הקרן'!$C$42</f>
        <v>3.4947091307972365E-4</v>
      </c>
    </row>
    <row r="62" spans="2:15">
      <c r="B62" s="86" t="s">
        <v>1061</v>
      </c>
      <c r="C62" s="87" t="s">
        <v>1062</v>
      </c>
      <c r="D62" s="88" t="s">
        <v>117</v>
      </c>
      <c r="E62" s="88" t="s">
        <v>310</v>
      </c>
      <c r="F62" s="87" t="s">
        <v>1063</v>
      </c>
      <c r="G62" s="88" t="s">
        <v>558</v>
      </c>
      <c r="H62" s="88" t="s">
        <v>130</v>
      </c>
      <c r="I62" s="90">
        <v>26708.631194000001</v>
      </c>
      <c r="J62" s="102">
        <v>762</v>
      </c>
      <c r="K62" s="90"/>
      <c r="L62" s="90">
        <v>203.51976969700002</v>
      </c>
      <c r="M62" s="91">
        <v>1.5028246868198453E-4</v>
      </c>
      <c r="N62" s="91">
        <f t="shared" si="1"/>
        <v>1.8032958127906535E-3</v>
      </c>
      <c r="O62" s="91">
        <f>L62/'סכום נכסי הקרן'!$C$42</f>
        <v>2.5054534286395681E-4</v>
      </c>
    </row>
    <row r="63" spans="2:15">
      <c r="B63" s="86" t="s">
        <v>1064</v>
      </c>
      <c r="C63" s="87" t="s">
        <v>1065</v>
      </c>
      <c r="D63" s="88" t="s">
        <v>117</v>
      </c>
      <c r="E63" s="88" t="s">
        <v>310</v>
      </c>
      <c r="F63" s="87" t="s">
        <v>1066</v>
      </c>
      <c r="G63" s="88" t="s">
        <v>125</v>
      </c>
      <c r="H63" s="88" t="s">
        <v>130</v>
      </c>
      <c r="I63" s="90">
        <v>1627.6897579999998</v>
      </c>
      <c r="J63" s="102">
        <v>3586</v>
      </c>
      <c r="K63" s="90"/>
      <c r="L63" s="90">
        <v>58.368954705999997</v>
      </c>
      <c r="M63" s="91">
        <v>5.9473281906664677E-5</v>
      </c>
      <c r="N63" s="91">
        <f t="shared" si="1"/>
        <v>5.1718067377436031E-4</v>
      </c>
      <c r="O63" s="91">
        <f>L63/'סכום נכסי הקרן'!$C$42</f>
        <v>7.1855770037465306E-5</v>
      </c>
    </row>
    <row r="64" spans="2:15">
      <c r="B64" s="86" t="s">
        <v>1067</v>
      </c>
      <c r="C64" s="87" t="s">
        <v>1068</v>
      </c>
      <c r="D64" s="88" t="s">
        <v>117</v>
      </c>
      <c r="E64" s="88" t="s">
        <v>310</v>
      </c>
      <c r="F64" s="87" t="s">
        <v>1069</v>
      </c>
      <c r="G64" s="88" t="s">
        <v>151</v>
      </c>
      <c r="H64" s="88" t="s">
        <v>130</v>
      </c>
      <c r="I64" s="90">
        <v>2431.401323</v>
      </c>
      <c r="J64" s="102">
        <v>14230</v>
      </c>
      <c r="K64" s="90"/>
      <c r="L64" s="90">
        <v>345.98840830299997</v>
      </c>
      <c r="M64" s="91">
        <v>9.4591475380728153E-5</v>
      </c>
      <c r="N64" s="91">
        <f t="shared" si="1"/>
        <v>3.0656454107421275E-3</v>
      </c>
      <c r="O64" s="91">
        <f>L64/'סכום נכסי הקרן'!$C$42</f>
        <v>4.2593299173975826E-4</v>
      </c>
    </row>
    <row r="65" spans="2:15">
      <c r="B65" s="86" t="s">
        <v>1070</v>
      </c>
      <c r="C65" s="87" t="s">
        <v>1071</v>
      </c>
      <c r="D65" s="88" t="s">
        <v>117</v>
      </c>
      <c r="E65" s="88" t="s">
        <v>310</v>
      </c>
      <c r="F65" s="87" t="s">
        <v>625</v>
      </c>
      <c r="G65" s="88" t="s">
        <v>516</v>
      </c>
      <c r="H65" s="88" t="s">
        <v>130</v>
      </c>
      <c r="I65" s="90">
        <v>2895.7493339999996</v>
      </c>
      <c r="J65" s="102">
        <v>20430</v>
      </c>
      <c r="K65" s="90"/>
      <c r="L65" s="90">
        <v>591.60158889100001</v>
      </c>
      <c r="M65" s="91">
        <v>1.5478775398868207E-4</v>
      </c>
      <c r="N65" s="91">
        <f t="shared" si="1"/>
        <v>5.2419117301269408E-3</v>
      </c>
      <c r="O65" s="91">
        <f>L65/'סכום נכסי הקרן'!$C$42</f>
        <v>7.2829791006658214E-4</v>
      </c>
    </row>
    <row r="66" spans="2:15">
      <c r="B66" s="86" t="s">
        <v>1072</v>
      </c>
      <c r="C66" s="87" t="s">
        <v>1073</v>
      </c>
      <c r="D66" s="88" t="s">
        <v>117</v>
      </c>
      <c r="E66" s="88" t="s">
        <v>310</v>
      </c>
      <c r="F66" s="87" t="s">
        <v>1074</v>
      </c>
      <c r="G66" s="88" t="s">
        <v>126</v>
      </c>
      <c r="H66" s="88" t="s">
        <v>130</v>
      </c>
      <c r="I66" s="90">
        <v>2040.2785980000001</v>
      </c>
      <c r="J66" s="102">
        <v>26300</v>
      </c>
      <c r="K66" s="90"/>
      <c r="L66" s="90">
        <v>536.59327135900003</v>
      </c>
      <c r="M66" s="91">
        <v>3.5096006258621219E-4</v>
      </c>
      <c r="N66" s="91">
        <f t="shared" si="1"/>
        <v>4.7545081288856584E-3</v>
      </c>
      <c r="O66" s="91">
        <f>L66/'סכום נכסי הקרן'!$C$42</f>
        <v>6.6057929090273832E-4</v>
      </c>
    </row>
    <row r="67" spans="2:15">
      <c r="B67" s="86" t="s">
        <v>1075</v>
      </c>
      <c r="C67" s="87" t="s">
        <v>1076</v>
      </c>
      <c r="D67" s="88" t="s">
        <v>117</v>
      </c>
      <c r="E67" s="88" t="s">
        <v>310</v>
      </c>
      <c r="F67" s="87" t="s">
        <v>1077</v>
      </c>
      <c r="G67" s="88" t="s">
        <v>516</v>
      </c>
      <c r="H67" s="88" t="s">
        <v>130</v>
      </c>
      <c r="I67" s="90">
        <v>1872.9408730000002</v>
      </c>
      <c r="J67" s="102">
        <v>7144</v>
      </c>
      <c r="K67" s="90">
        <v>2.4002917259999998</v>
      </c>
      <c r="L67" s="90">
        <v>136.20318769600001</v>
      </c>
      <c r="M67" s="91">
        <v>6.000727456584905E-5</v>
      </c>
      <c r="N67" s="91">
        <f t="shared" si="1"/>
        <v>1.206834296376254E-3</v>
      </c>
      <c r="O67" s="91">
        <f>L67/'סכום נכסי הקרן'!$C$42</f>
        <v>1.6767449379125946E-4</v>
      </c>
    </row>
    <row r="68" spans="2:15">
      <c r="B68" s="86" t="s">
        <v>1078</v>
      </c>
      <c r="C68" s="87" t="s">
        <v>1079</v>
      </c>
      <c r="D68" s="88" t="s">
        <v>117</v>
      </c>
      <c r="E68" s="88" t="s">
        <v>310</v>
      </c>
      <c r="F68" s="87" t="s">
        <v>1080</v>
      </c>
      <c r="G68" s="88" t="s">
        <v>1081</v>
      </c>
      <c r="H68" s="88" t="s">
        <v>130</v>
      </c>
      <c r="I68" s="90">
        <v>26564.603354999999</v>
      </c>
      <c r="J68" s="102">
        <v>3650</v>
      </c>
      <c r="K68" s="90">
        <v>10.771866984999999</v>
      </c>
      <c r="L68" s="90">
        <v>980.37988942499999</v>
      </c>
      <c r="M68" s="91">
        <v>3.7144407917826644E-4</v>
      </c>
      <c r="N68" s="91">
        <f t="shared" si="1"/>
        <v>8.6866988508110827E-3</v>
      </c>
      <c r="O68" s="91">
        <f>L68/'סכום נכסי הקרן'!$C$42</f>
        <v>1.2069078885977897E-3</v>
      </c>
    </row>
    <row r="69" spans="2:15">
      <c r="B69" s="86" t="s">
        <v>1082</v>
      </c>
      <c r="C69" s="87" t="s">
        <v>1083</v>
      </c>
      <c r="D69" s="88" t="s">
        <v>117</v>
      </c>
      <c r="E69" s="88" t="s">
        <v>310</v>
      </c>
      <c r="F69" s="87" t="s">
        <v>1084</v>
      </c>
      <c r="G69" s="88" t="s">
        <v>152</v>
      </c>
      <c r="H69" s="88" t="s">
        <v>130</v>
      </c>
      <c r="I69" s="90">
        <v>12230.819771</v>
      </c>
      <c r="J69" s="102">
        <v>1985</v>
      </c>
      <c r="K69" s="90"/>
      <c r="L69" s="90">
        <v>242.781772448</v>
      </c>
      <c r="M69" s="91">
        <v>9.2575219977056509E-5</v>
      </c>
      <c r="N69" s="91">
        <f t="shared" si="1"/>
        <v>2.1511785038336997E-3</v>
      </c>
      <c r="O69" s="91">
        <f>L69/'סכום נכסי הקרן'!$C$42</f>
        <v>2.9887928091538096E-4</v>
      </c>
    </row>
    <row r="70" spans="2:15">
      <c r="B70" s="86" t="s">
        <v>1085</v>
      </c>
      <c r="C70" s="87" t="s">
        <v>1086</v>
      </c>
      <c r="D70" s="88" t="s">
        <v>117</v>
      </c>
      <c r="E70" s="88" t="s">
        <v>310</v>
      </c>
      <c r="F70" s="87" t="s">
        <v>1087</v>
      </c>
      <c r="G70" s="88" t="s">
        <v>1081</v>
      </c>
      <c r="H70" s="88" t="s">
        <v>130</v>
      </c>
      <c r="I70" s="90">
        <v>6775.7631289999999</v>
      </c>
      <c r="J70" s="102">
        <v>14920</v>
      </c>
      <c r="K70" s="90">
        <v>8.4697039109999999</v>
      </c>
      <c r="L70" s="90">
        <v>1019.413562742</v>
      </c>
      <c r="M70" s="91">
        <v>2.9546324351928036E-4</v>
      </c>
      <c r="N70" s="91">
        <f t="shared" si="1"/>
        <v>9.0325584189266516E-3</v>
      </c>
      <c r="O70" s="91">
        <f>L70/'סכום נכסי הקרן'!$C$42</f>
        <v>1.2549607390850296E-3</v>
      </c>
    </row>
    <row r="71" spans="2:15">
      <c r="B71" s="86" t="s">
        <v>1088</v>
      </c>
      <c r="C71" s="87" t="s">
        <v>1089</v>
      </c>
      <c r="D71" s="88" t="s">
        <v>117</v>
      </c>
      <c r="E71" s="88" t="s">
        <v>310</v>
      </c>
      <c r="F71" s="87" t="s">
        <v>1090</v>
      </c>
      <c r="G71" s="88" t="s">
        <v>420</v>
      </c>
      <c r="H71" s="88" t="s">
        <v>130</v>
      </c>
      <c r="I71" s="90">
        <v>2432.5859679999999</v>
      </c>
      <c r="J71" s="102">
        <v>16530</v>
      </c>
      <c r="K71" s="90"/>
      <c r="L71" s="90">
        <v>402.10646048500001</v>
      </c>
      <c r="M71" s="91">
        <v>1.6790512663706025E-4</v>
      </c>
      <c r="N71" s="91">
        <f t="shared" si="1"/>
        <v>3.5628818643428303E-3</v>
      </c>
      <c r="O71" s="91">
        <f>L71/'סכום נכסי הקרן'!$C$42</f>
        <v>4.9501776245136674E-4</v>
      </c>
    </row>
    <row r="72" spans="2:15">
      <c r="B72" s="86" t="s">
        <v>1091</v>
      </c>
      <c r="C72" s="87" t="s">
        <v>1092</v>
      </c>
      <c r="D72" s="88" t="s">
        <v>117</v>
      </c>
      <c r="E72" s="88" t="s">
        <v>310</v>
      </c>
      <c r="F72" s="87" t="s">
        <v>1093</v>
      </c>
      <c r="G72" s="88" t="s">
        <v>127</v>
      </c>
      <c r="H72" s="88" t="s">
        <v>130</v>
      </c>
      <c r="I72" s="90">
        <v>17605.389939000001</v>
      </c>
      <c r="J72" s="102">
        <v>1500</v>
      </c>
      <c r="K72" s="90"/>
      <c r="L72" s="90">
        <v>264.08084907900002</v>
      </c>
      <c r="M72" s="91">
        <v>8.7920106543924628E-5</v>
      </c>
      <c r="N72" s="91">
        <f t="shared" si="1"/>
        <v>2.3398999030479982E-3</v>
      </c>
      <c r="O72" s="91">
        <f>L72/'סכום נכסי הקרן'!$C$42</f>
        <v>3.2509975308446992E-4</v>
      </c>
    </row>
    <row r="73" spans="2:15">
      <c r="B73" s="86" t="s">
        <v>1094</v>
      </c>
      <c r="C73" s="87" t="s">
        <v>1095</v>
      </c>
      <c r="D73" s="88" t="s">
        <v>117</v>
      </c>
      <c r="E73" s="88" t="s">
        <v>310</v>
      </c>
      <c r="F73" s="87" t="s">
        <v>1096</v>
      </c>
      <c r="G73" s="88" t="s">
        <v>516</v>
      </c>
      <c r="H73" s="88" t="s">
        <v>130</v>
      </c>
      <c r="I73" s="90">
        <v>44647.908719999992</v>
      </c>
      <c r="J73" s="102">
        <v>653</v>
      </c>
      <c r="K73" s="90">
        <v>3.6888995110000002</v>
      </c>
      <c r="L73" s="90">
        <v>295.23974345400001</v>
      </c>
      <c r="M73" s="91">
        <v>1.4755531160070179E-4</v>
      </c>
      <c r="N73" s="91">
        <f t="shared" si="1"/>
        <v>2.6159846482365239E-3</v>
      </c>
      <c r="O73" s="91">
        <f>L73/'סכום נכסי הקרן'!$C$42</f>
        <v>3.6345826678595855E-4</v>
      </c>
    </row>
    <row r="74" spans="2:15">
      <c r="B74" s="86" t="s">
        <v>1097</v>
      </c>
      <c r="C74" s="87" t="s">
        <v>1098</v>
      </c>
      <c r="D74" s="88" t="s">
        <v>117</v>
      </c>
      <c r="E74" s="88" t="s">
        <v>310</v>
      </c>
      <c r="F74" s="87" t="s">
        <v>581</v>
      </c>
      <c r="G74" s="88" t="s">
        <v>124</v>
      </c>
      <c r="H74" s="88" t="s">
        <v>130</v>
      </c>
      <c r="I74" s="90">
        <v>1203885.2406629999</v>
      </c>
      <c r="J74" s="102">
        <v>126</v>
      </c>
      <c r="K74" s="90"/>
      <c r="L74" s="90">
        <v>1516.895403238</v>
      </c>
      <c r="M74" s="91">
        <v>4.6473854890684616E-4</v>
      </c>
      <c r="N74" s="91">
        <f t="shared" si="1"/>
        <v>1.3440518005562565E-2</v>
      </c>
      <c r="O74" s="91">
        <f>L74/'סכום נכסי הקרן'!$C$42</f>
        <v>1.8673914551831712E-3</v>
      </c>
    </row>
    <row r="75" spans="2:15">
      <c r="B75" s="86" t="s">
        <v>1099</v>
      </c>
      <c r="C75" s="87" t="s">
        <v>1100</v>
      </c>
      <c r="D75" s="88" t="s">
        <v>117</v>
      </c>
      <c r="E75" s="88" t="s">
        <v>310</v>
      </c>
      <c r="F75" s="87" t="s">
        <v>380</v>
      </c>
      <c r="G75" s="88" t="s">
        <v>334</v>
      </c>
      <c r="H75" s="88" t="s">
        <v>130</v>
      </c>
      <c r="I75" s="90">
        <v>649.03677000000005</v>
      </c>
      <c r="J75" s="102">
        <v>59120</v>
      </c>
      <c r="K75" s="90"/>
      <c r="L75" s="90">
        <v>383.71053870099996</v>
      </c>
      <c r="M75" s="91">
        <v>1.201053406653274E-4</v>
      </c>
      <c r="N75" s="91">
        <f t="shared" si="1"/>
        <v>3.3998839955122003E-3</v>
      </c>
      <c r="O75" s="91">
        <f>L75/'סכום נכסי הקרן'!$C$42</f>
        <v>4.7237125229889995E-4</v>
      </c>
    </row>
    <row r="76" spans="2:15">
      <c r="B76" s="86" t="s">
        <v>1101</v>
      </c>
      <c r="C76" s="87" t="s">
        <v>1102</v>
      </c>
      <c r="D76" s="88" t="s">
        <v>117</v>
      </c>
      <c r="E76" s="88" t="s">
        <v>310</v>
      </c>
      <c r="F76" s="87" t="s">
        <v>1103</v>
      </c>
      <c r="G76" s="88" t="s">
        <v>450</v>
      </c>
      <c r="H76" s="88" t="s">
        <v>130</v>
      </c>
      <c r="I76" s="90">
        <v>7941.1118839999999</v>
      </c>
      <c r="J76" s="102">
        <v>4874</v>
      </c>
      <c r="K76" s="90"/>
      <c r="L76" s="90">
        <v>387.04979321800005</v>
      </c>
      <c r="M76" s="91">
        <v>1.0048109767896743E-4</v>
      </c>
      <c r="N76" s="91">
        <f t="shared" si="1"/>
        <v>3.4294716060785523E-3</v>
      </c>
      <c r="O76" s="91">
        <f>L76/'סכום נכסי הקרן'!$C$42</f>
        <v>4.7648207980778215E-4</v>
      </c>
    </row>
    <row r="77" spans="2:15">
      <c r="B77" s="86" t="s">
        <v>1104</v>
      </c>
      <c r="C77" s="87" t="s">
        <v>1105</v>
      </c>
      <c r="D77" s="88" t="s">
        <v>117</v>
      </c>
      <c r="E77" s="88" t="s">
        <v>310</v>
      </c>
      <c r="F77" s="87" t="s">
        <v>460</v>
      </c>
      <c r="G77" s="88" t="s">
        <v>334</v>
      </c>
      <c r="H77" s="88" t="s">
        <v>130</v>
      </c>
      <c r="I77" s="90">
        <v>6344.9533259999998</v>
      </c>
      <c r="J77" s="102">
        <v>7670</v>
      </c>
      <c r="K77" s="90"/>
      <c r="L77" s="90">
        <v>486.65792013999999</v>
      </c>
      <c r="M77" s="91">
        <v>1.739755963499569E-4</v>
      </c>
      <c r="N77" s="91">
        <f t="shared" si="1"/>
        <v>4.3120537673387816E-3</v>
      </c>
      <c r="O77" s="91">
        <f>L77/'סכום נכסי הקרן'!$C$42</f>
        <v>5.9910580500589924E-4</v>
      </c>
    </row>
    <row r="78" spans="2:15">
      <c r="B78" s="86" t="s">
        <v>1106</v>
      </c>
      <c r="C78" s="87" t="s">
        <v>1107</v>
      </c>
      <c r="D78" s="88" t="s">
        <v>117</v>
      </c>
      <c r="E78" s="88" t="s">
        <v>310</v>
      </c>
      <c r="F78" s="87" t="s">
        <v>1108</v>
      </c>
      <c r="G78" s="88" t="s">
        <v>1081</v>
      </c>
      <c r="H78" s="88" t="s">
        <v>130</v>
      </c>
      <c r="I78" s="90">
        <v>17701.912165000002</v>
      </c>
      <c r="J78" s="102">
        <v>6316</v>
      </c>
      <c r="K78" s="90">
        <v>10.444128177</v>
      </c>
      <c r="L78" s="90">
        <v>1128.496900524</v>
      </c>
      <c r="M78" s="91">
        <v>2.7867338852401489E-4</v>
      </c>
      <c r="N78" s="91">
        <f t="shared" si="1"/>
        <v>9.9990961000589063E-3</v>
      </c>
      <c r="O78" s="91">
        <f>L78/'סכום נכסי הקרן'!$C$42</f>
        <v>1.3892490311071036E-3</v>
      </c>
    </row>
    <row r="79" spans="2:15">
      <c r="B79" s="86" t="s">
        <v>1109</v>
      </c>
      <c r="C79" s="87" t="s">
        <v>1110</v>
      </c>
      <c r="D79" s="88" t="s">
        <v>117</v>
      </c>
      <c r="E79" s="88" t="s">
        <v>310</v>
      </c>
      <c r="F79" s="87" t="s">
        <v>1111</v>
      </c>
      <c r="G79" s="88" t="s">
        <v>1112</v>
      </c>
      <c r="H79" s="88" t="s">
        <v>130</v>
      </c>
      <c r="I79" s="90">
        <v>21984.231938000001</v>
      </c>
      <c r="J79" s="102">
        <v>3813</v>
      </c>
      <c r="K79" s="90"/>
      <c r="L79" s="90">
        <v>838.25876377899999</v>
      </c>
      <c r="M79" s="91">
        <v>2.0063609420039032E-4</v>
      </c>
      <c r="N79" s="91">
        <f t="shared" si="1"/>
        <v>7.427428406627282E-3</v>
      </c>
      <c r="O79" s="91">
        <f>L79/'סכום נכסי הקרן'!$C$42</f>
        <v>1.0319480495305511E-3</v>
      </c>
    </row>
    <row r="80" spans="2:15">
      <c r="B80" s="86" t="s">
        <v>1113</v>
      </c>
      <c r="C80" s="87" t="s">
        <v>1114</v>
      </c>
      <c r="D80" s="88" t="s">
        <v>117</v>
      </c>
      <c r="E80" s="88" t="s">
        <v>310</v>
      </c>
      <c r="F80" s="87" t="s">
        <v>497</v>
      </c>
      <c r="G80" s="88" t="s">
        <v>498</v>
      </c>
      <c r="H80" s="88" t="s">
        <v>130</v>
      </c>
      <c r="I80" s="90">
        <v>195.62371200000001</v>
      </c>
      <c r="J80" s="102">
        <v>45570</v>
      </c>
      <c r="K80" s="90"/>
      <c r="L80" s="90">
        <v>89.145725646000002</v>
      </c>
      <c r="M80" s="91">
        <v>6.6159632364778124E-5</v>
      </c>
      <c r="N80" s="91">
        <f t="shared" ref="N80:N109" si="2">IFERROR(L80/$L$11,0)</f>
        <v>7.8987959756907002E-4</v>
      </c>
      <c r="O80" s="91">
        <f>L80/'סכום נכסי הקרן'!$C$42</f>
        <v>1.0974386630883913E-4</v>
      </c>
    </row>
    <row r="81" spans="2:15">
      <c r="B81" s="86" t="s">
        <v>1115</v>
      </c>
      <c r="C81" s="87" t="s">
        <v>1116</v>
      </c>
      <c r="D81" s="88" t="s">
        <v>117</v>
      </c>
      <c r="E81" s="88" t="s">
        <v>310</v>
      </c>
      <c r="F81" s="87" t="s">
        <v>1117</v>
      </c>
      <c r="G81" s="88" t="s">
        <v>450</v>
      </c>
      <c r="H81" s="88" t="s">
        <v>130</v>
      </c>
      <c r="I81" s="90">
        <v>7523.7696790000009</v>
      </c>
      <c r="J81" s="102">
        <v>7300</v>
      </c>
      <c r="K81" s="90"/>
      <c r="L81" s="90">
        <v>549.23518654700001</v>
      </c>
      <c r="M81" s="91">
        <v>1.215805384870581E-4</v>
      </c>
      <c r="N81" s="91">
        <f t="shared" si="2"/>
        <v>4.8665223708343162E-3</v>
      </c>
      <c r="O81" s="91">
        <f>L81/'סכום נכסי הקרן'!$C$42</f>
        <v>6.7614226534964386E-4</v>
      </c>
    </row>
    <row r="82" spans="2:15">
      <c r="B82" s="86" t="s">
        <v>1118</v>
      </c>
      <c r="C82" s="87" t="s">
        <v>1119</v>
      </c>
      <c r="D82" s="88" t="s">
        <v>117</v>
      </c>
      <c r="E82" s="88" t="s">
        <v>310</v>
      </c>
      <c r="F82" s="87" t="s">
        <v>550</v>
      </c>
      <c r="G82" s="88" t="s">
        <v>334</v>
      </c>
      <c r="H82" s="88" t="s">
        <v>130</v>
      </c>
      <c r="I82" s="90">
        <v>237283.781051</v>
      </c>
      <c r="J82" s="102">
        <v>160</v>
      </c>
      <c r="K82" s="90">
        <v>6.8779076670000006</v>
      </c>
      <c r="L82" s="90">
        <v>386.53195734800005</v>
      </c>
      <c r="M82" s="91">
        <v>3.4389754010130994E-4</v>
      </c>
      <c r="N82" s="91">
        <f t="shared" si="2"/>
        <v>3.4248832987240677E-3</v>
      </c>
      <c r="O82" s="91">
        <f>L82/'סכום נכסי הקרן'!$C$42</f>
        <v>4.7584459203060174E-4</v>
      </c>
    </row>
    <row r="83" spans="2:15">
      <c r="B83" s="86" t="s">
        <v>1120</v>
      </c>
      <c r="C83" s="87" t="s">
        <v>1121</v>
      </c>
      <c r="D83" s="88" t="s">
        <v>117</v>
      </c>
      <c r="E83" s="88" t="s">
        <v>310</v>
      </c>
      <c r="F83" s="87" t="s">
        <v>555</v>
      </c>
      <c r="G83" s="88" t="s">
        <v>344</v>
      </c>
      <c r="H83" s="88" t="s">
        <v>130</v>
      </c>
      <c r="I83" s="90">
        <v>55261.516453999997</v>
      </c>
      <c r="J83" s="102">
        <v>416.9</v>
      </c>
      <c r="K83" s="90"/>
      <c r="L83" s="90">
        <v>230.38526211300001</v>
      </c>
      <c r="M83" s="91">
        <v>9.6611745551526644E-5</v>
      </c>
      <c r="N83" s="91">
        <f t="shared" si="2"/>
        <v>2.0413386823087292E-3</v>
      </c>
      <c r="O83" s="91">
        <f>L83/'סכום נכסי הקרן'!$C$42</f>
        <v>2.8361841492273953E-4</v>
      </c>
    </row>
    <row r="84" spans="2:15">
      <c r="B84" s="86" t="s">
        <v>1122</v>
      </c>
      <c r="C84" s="87" t="s">
        <v>1123</v>
      </c>
      <c r="D84" s="88" t="s">
        <v>117</v>
      </c>
      <c r="E84" s="88" t="s">
        <v>310</v>
      </c>
      <c r="F84" s="87" t="s">
        <v>1124</v>
      </c>
      <c r="G84" s="88" t="s">
        <v>124</v>
      </c>
      <c r="H84" s="88" t="s">
        <v>130</v>
      </c>
      <c r="I84" s="90">
        <v>3976.32332</v>
      </c>
      <c r="J84" s="102">
        <v>1796</v>
      </c>
      <c r="K84" s="90"/>
      <c r="L84" s="90">
        <v>71.414766826999994</v>
      </c>
      <c r="M84" s="91">
        <v>4.2439996794631921E-5</v>
      </c>
      <c r="N84" s="91">
        <f t="shared" si="2"/>
        <v>6.3277366214732048E-4</v>
      </c>
      <c r="O84" s="91">
        <f>L84/'סכום נכסי הקרן'!$C$42</f>
        <v>8.7915966428513443E-5</v>
      </c>
    </row>
    <row r="85" spans="2:15">
      <c r="B85" s="86" t="s">
        <v>1125</v>
      </c>
      <c r="C85" s="87" t="s">
        <v>1126</v>
      </c>
      <c r="D85" s="88" t="s">
        <v>117</v>
      </c>
      <c r="E85" s="88" t="s">
        <v>310</v>
      </c>
      <c r="F85" s="87" t="s">
        <v>1127</v>
      </c>
      <c r="G85" s="88" t="s">
        <v>154</v>
      </c>
      <c r="H85" s="88" t="s">
        <v>130</v>
      </c>
      <c r="I85" s="90">
        <v>2635.1693930000001</v>
      </c>
      <c r="J85" s="102">
        <v>6095</v>
      </c>
      <c r="K85" s="90"/>
      <c r="L85" s="90">
        <v>160.61357449599998</v>
      </c>
      <c r="M85" s="91">
        <v>7.9960221906757875E-5</v>
      </c>
      <c r="N85" s="91">
        <f t="shared" si="2"/>
        <v>1.4231235953007558E-3</v>
      </c>
      <c r="O85" s="91">
        <f>L85/'סכום נכסי הקרן'!$C$42</f>
        <v>1.9772517996957599E-4</v>
      </c>
    </row>
    <row r="86" spans="2:15">
      <c r="B86" s="86" t="s">
        <v>1128</v>
      </c>
      <c r="C86" s="87" t="s">
        <v>1129</v>
      </c>
      <c r="D86" s="88" t="s">
        <v>117</v>
      </c>
      <c r="E86" s="88" t="s">
        <v>310</v>
      </c>
      <c r="F86" s="87" t="s">
        <v>1130</v>
      </c>
      <c r="G86" s="88" t="s">
        <v>126</v>
      </c>
      <c r="H86" s="88" t="s">
        <v>130</v>
      </c>
      <c r="I86" s="90">
        <v>188829.76373000001</v>
      </c>
      <c r="J86" s="102">
        <v>181</v>
      </c>
      <c r="K86" s="90">
        <v>6.2733024009999987</v>
      </c>
      <c r="L86" s="90">
        <v>348.05517475200003</v>
      </c>
      <c r="M86" s="91">
        <v>3.7119827215961905E-4</v>
      </c>
      <c r="N86" s="91">
        <f t="shared" si="2"/>
        <v>3.083958085176885E-3</v>
      </c>
      <c r="O86" s="91">
        <f>L86/'סכום נכסי הקרן'!$C$42</f>
        <v>4.2847730824205858E-4</v>
      </c>
    </row>
    <row r="87" spans="2:15">
      <c r="B87" s="86" t="s">
        <v>1131</v>
      </c>
      <c r="C87" s="87" t="s">
        <v>1132</v>
      </c>
      <c r="D87" s="88" t="s">
        <v>117</v>
      </c>
      <c r="E87" s="88" t="s">
        <v>310</v>
      </c>
      <c r="F87" s="87" t="s">
        <v>557</v>
      </c>
      <c r="G87" s="88" t="s">
        <v>558</v>
      </c>
      <c r="H87" s="88" t="s">
        <v>130</v>
      </c>
      <c r="I87" s="90">
        <v>6116.7771249999987</v>
      </c>
      <c r="J87" s="102">
        <v>8390</v>
      </c>
      <c r="K87" s="90"/>
      <c r="L87" s="90">
        <v>513.19760082899995</v>
      </c>
      <c r="M87" s="91">
        <v>1.8178801476123721E-4</v>
      </c>
      <c r="N87" s="91">
        <f t="shared" si="2"/>
        <v>4.5472097678124794E-3</v>
      </c>
      <c r="O87" s="91">
        <f>L87/'סכום נכסי הקרן'!$C$42</f>
        <v>6.3177778280749085E-4</v>
      </c>
    </row>
    <row r="88" spans="2:15">
      <c r="B88" s="86" t="s">
        <v>1133</v>
      </c>
      <c r="C88" s="87" t="s">
        <v>1134</v>
      </c>
      <c r="D88" s="88" t="s">
        <v>117</v>
      </c>
      <c r="E88" s="88" t="s">
        <v>310</v>
      </c>
      <c r="F88" s="87" t="s">
        <v>1135</v>
      </c>
      <c r="G88" s="88" t="s">
        <v>124</v>
      </c>
      <c r="H88" s="88" t="s">
        <v>130</v>
      </c>
      <c r="I88" s="90">
        <v>19127.375316000001</v>
      </c>
      <c r="J88" s="102">
        <v>1519</v>
      </c>
      <c r="K88" s="90"/>
      <c r="L88" s="90">
        <v>290.54483106999999</v>
      </c>
      <c r="M88" s="91">
        <v>2.0312197150626447E-4</v>
      </c>
      <c r="N88" s="91">
        <f t="shared" si="2"/>
        <v>2.5743851719001913E-3</v>
      </c>
      <c r="O88" s="91">
        <f>L88/'סכום נכסי הקרן'!$C$42</f>
        <v>3.5767854113710989E-4</v>
      </c>
    </row>
    <row r="89" spans="2:15">
      <c r="B89" s="86" t="s">
        <v>1136</v>
      </c>
      <c r="C89" s="87" t="s">
        <v>1137</v>
      </c>
      <c r="D89" s="88" t="s">
        <v>117</v>
      </c>
      <c r="E89" s="88" t="s">
        <v>310</v>
      </c>
      <c r="F89" s="87" t="s">
        <v>525</v>
      </c>
      <c r="G89" s="88" t="s">
        <v>153</v>
      </c>
      <c r="H89" s="88" t="s">
        <v>130</v>
      </c>
      <c r="I89" s="90">
        <v>39076.142320999999</v>
      </c>
      <c r="J89" s="102">
        <v>1290</v>
      </c>
      <c r="K89" s="90"/>
      <c r="L89" s="90">
        <v>504.08223593899999</v>
      </c>
      <c r="M89" s="91">
        <v>2.3695950984586037E-4</v>
      </c>
      <c r="N89" s="91">
        <f t="shared" si="2"/>
        <v>4.4664426788821598E-3</v>
      </c>
      <c r="O89" s="91">
        <f>L89/'סכום נכסי הקרן'!$C$42</f>
        <v>6.2055620848527513E-4</v>
      </c>
    </row>
    <row r="90" spans="2:15">
      <c r="B90" s="86" t="s">
        <v>1138</v>
      </c>
      <c r="C90" s="87" t="s">
        <v>1139</v>
      </c>
      <c r="D90" s="88" t="s">
        <v>117</v>
      </c>
      <c r="E90" s="88" t="s">
        <v>310</v>
      </c>
      <c r="F90" s="87" t="s">
        <v>1140</v>
      </c>
      <c r="G90" s="88" t="s">
        <v>125</v>
      </c>
      <c r="H90" s="88" t="s">
        <v>130</v>
      </c>
      <c r="I90" s="90">
        <v>2623.6136150000002</v>
      </c>
      <c r="J90" s="102">
        <v>11960</v>
      </c>
      <c r="K90" s="90"/>
      <c r="L90" s="90">
        <v>313.78418840300003</v>
      </c>
      <c r="M90" s="91">
        <v>2.1427369467561709E-4</v>
      </c>
      <c r="N90" s="91">
        <f t="shared" si="2"/>
        <v>2.7802985130607897E-3</v>
      </c>
      <c r="O90" s="91">
        <f>L90/'סכום נכסי הקרן'!$C$42</f>
        <v>3.8628761808134513E-4</v>
      </c>
    </row>
    <row r="91" spans="2:15">
      <c r="B91" s="86" t="s">
        <v>1141</v>
      </c>
      <c r="C91" s="87" t="s">
        <v>1142</v>
      </c>
      <c r="D91" s="88" t="s">
        <v>117</v>
      </c>
      <c r="E91" s="88" t="s">
        <v>310</v>
      </c>
      <c r="F91" s="87" t="s">
        <v>1143</v>
      </c>
      <c r="G91" s="88" t="s">
        <v>488</v>
      </c>
      <c r="H91" s="88" t="s">
        <v>130</v>
      </c>
      <c r="I91" s="90">
        <v>1075.4553719999999</v>
      </c>
      <c r="J91" s="102">
        <v>40150</v>
      </c>
      <c r="K91" s="90"/>
      <c r="L91" s="90">
        <v>431.79533170400003</v>
      </c>
      <c r="M91" s="91">
        <v>1.5812353055167478E-4</v>
      </c>
      <c r="N91" s="91">
        <f t="shared" si="2"/>
        <v>3.825941405120666E-3</v>
      </c>
      <c r="O91" s="91">
        <f>L91/'סכום נכסי הקרן'!$C$42</f>
        <v>5.3156658731433966E-4</v>
      </c>
    </row>
    <row r="92" spans="2:15">
      <c r="B92" s="86" t="s">
        <v>1144</v>
      </c>
      <c r="C92" s="87" t="s">
        <v>1145</v>
      </c>
      <c r="D92" s="88" t="s">
        <v>117</v>
      </c>
      <c r="E92" s="88" t="s">
        <v>310</v>
      </c>
      <c r="F92" s="87" t="s">
        <v>1146</v>
      </c>
      <c r="G92" s="88" t="s">
        <v>420</v>
      </c>
      <c r="H92" s="88" t="s">
        <v>130</v>
      </c>
      <c r="I92" s="90">
        <v>1332.0511660000002</v>
      </c>
      <c r="J92" s="102">
        <v>30550</v>
      </c>
      <c r="K92" s="90"/>
      <c r="L92" s="90">
        <v>406.941631223</v>
      </c>
      <c r="M92" s="91">
        <v>9.6706308631846336E-5</v>
      </c>
      <c r="N92" s="91">
        <f t="shared" si="2"/>
        <v>3.6057241059537777E-3</v>
      </c>
      <c r="O92" s="91">
        <f>L92/'סכום נכסי הקרן'!$C$42</f>
        <v>5.0097015475291838E-4</v>
      </c>
    </row>
    <row r="93" spans="2:15">
      <c r="B93" s="86" t="s">
        <v>1147</v>
      </c>
      <c r="C93" s="87" t="s">
        <v>1148</v>
      </c>
      <c r="D93" s="88" t="s">
        <v>117</v>
      </c>
      <c r="E93" s="88" t="s">
        <v>310</v>
      </c>
      <c r="F93" s="87" t="s">
        <v>503</v>
      </c>
      <c r="G93" s="88" t="s">
        <v>344</v>
      </c>
      <c r="H93" s="88" t="s">
        <v>130</v>
      </c>
      <c r="I93" s="90">
        <v>2462.4782019999998</v>
      </c>
      <c r="J93" s="102">
        <v>35160</v>
      </c>
      <c r="K93" s="90"/>
      <c r="L93" s="90">
        <v>865.80733587899999</v>
      </c>
      <c r="M93" s="91">
        <v>2.3160527171183439E-4</v>
      </c>
      <c r="N93" s="91">
        <f t="shared" si="2"/>
        <v>7.6715237335346007E-3</v>
      </c>
      <c r="O93" s="91">
        <f>L93/'סכום נכסי הקרן'!$C$42</f>
        <v>1.0658620346558432E-3</v>
      </c>
    </row>
    <row r="94" spans="2:15">
      <c r="B94" s="86" t="s">
        <v>1149</v>
      </c>
      <c r="C94" s="87" t="s">
        <v>1150</v>
      </c>
      <c r="D94" s="88" t="s">
        <v>117</v>
      </c>
      <c r="E94" s="88" t="s">
        <v>310</v>
      </c>
      <c r="F94" s="87" t="s">
        <v>1151</v>
      </c>
      <c r="G94" s="88" t="s">
        <v>317</v>
      </c>
      <c r="H94" s="88" t="s">
        <v>130</v>
      </c>
      <c r="I94" s="90">
        <v>282.35513300000002</v>
      </c>
      <c r="J94" s="102">
        <v>13450</v>
      </c>
      <c r="K94" s="90"/>
      <c r="L94" s="90">
        <v>37.976765442000001</v>
      </c>
      <c r="M94" s="91">
        <v>7.9642907552159737E-6</v>
      </c>
      <c r="N94" s="91">
        <f t="shared" si="2"/>
        <v>3.3649478970445629E-4</v>
      </c>
      <c r="O94" s="91">
        <f>L94/'סכום נכסי הקרן'!$C$42</f>
        <v>4.6751731945725621E-5</v>
      </c>
    </row>
    <row r="95" spans="2:15">
      <c r="B95" s="86" t="s">
        <v>1152</v>
      </c>
      <c r="C95" s="87" t="s">
        <v>1153</v>
      </c>
      <c r="D95" s="88" t="s">
        <v>117</v>
      </c>
      <c r="E95" s="88" t="s">
        <v>310</v>
      </c>
      <c r="F95" s="87" t="s">
        <v>1154</v>
      </c>
      <c r="G95" s="88" t="s">
        <v>427</v>
      </c>
      <c r="H95" s="88" t="s">
        <v>130</v>
      </c>
      <c r="I95" s="90">
        <v>1562.955909</v>
      </c>
      <c r="J95" s="102">
        <v>14360</v>
      </c>
      <c r="K95" s="90"/>
      <c r="L95" s="90">
        <v>224.440468568</v>
      </c>
      <c r="M95" s="91">
        <v>1.6369535769701469E-4</v>
      </c>
      <c r="N95" s="91">
        <f t="shared" si="2"/>
        <v>1.9886645793281508E-3</v>
      </c>
      <c r="O95" s="91">
        <f>L95/'סכום נכסי הקרן'!$C$42</f>
        <v>2.7630000875902903E-4</v>
      </c>
    </row>
    <row r="96" spans="2:15">
      <c r="B96" s="86" t="s">
        <v>1155</v>
      </c>
      <c r="C96" s="87" t="s">
        <v>1156</v>
      </c>
      <c r="D96" s="88" t="s">
        <v>117</v>
      </c>
      <c r="E96" s="88" t="s">
        <v>310</v>
      </c>
      <c r="F96" s="87" t="s">
        <v>634</v>
      </c>
      <c r="G96" s="88" t="s">
        <v>153</v>
      </c>
      <c r="H96" s="88" t="s">
        <v>130</v>
      </c>
      <c r="I96" s="90">
        <v>44075.968856</v>
      </c>
      <c r="J96" s="102">
        <v>1666</v>
      </c>
      <c r="K96" s="90"/>
      <c r="L96" s="90">
        <v>734.30564113299988</v>
      </c>
      <c r="M96" s="91">
        <v>2.3505425184062897E-4</v>
      </c>
      <c r="N96" s="91">
        <f t="shared" si="2"/>
        <v>6.5063472208872781E-3</v>
      </c>
      <c r="O96" s="91">
        <f>L96/'סכום נכסי הקרן'!$C$42</f>
        <v>9.0397536759455658E-4</v>
      </c>
    </row>
    <row r="97" spans="2:15">
      <c r="B97" s="86" t="s">
        <v>1157</v>
      </c>
      <c r="C97" s="87" t="s">
        <v>1158</v>
      </c>
      <c r="D97" s="88" t="s">
        <v>117</v>
      </c>
      <c r="E97" s="88" t="s">
        <v>310</v>
      </c>
      <c r="F97" s="87" t="s">
        <v>1159</v>
      </c>
      <c r="G97" s="88" t="s">
        <v>154</v>
      </c>
      <c r="H97" s="88" t="s">
        <v>130</v>
      </c>
      <c r="I97" s="90">
        <v>74.225849999999994</v>
      </c>
      <c r="J97" s="102">
        <v>13850</v>
      </c>
      <c r="K97" s="90"/>
      <c r="L97" s="90">
        <v>10.280280225</v>
      </c>
      <c r="M97" s="91">
        <v>1.6075895202693761E-6</v>
      </c>
      <c r="N97" s="91">
        <f t="shared" si="2"/>
        <v>9.1088872160463742E-5</v>
      </c>
      <c r="O97" s="91">
        <f>L97/'סכום נכסי הקרן'!$C$42</f>
        <v>1.2655656684089432E-5</v>
      </c>
    </row>
    <row r="98" spans="2:15">
      <c r="B98" s="86" t="s">
        <v>1160</v>
      </c>
      <c r="C98" s="87" t="s">
        <v>1161</v>
      </c>
      <c r="D98" s="88" t="s">
        <v>117</v>
      </c>
      <c r="E98" s="88" t="s">
        <v>310</v>
      </c>
      <c r="F98" s="87" t="s">
        <v>541</v>
      </c>
      <c r="G98" s="88" t="s">
        <v>542</v>
      </c>
      <c r="H98" s="88" t="s">
        <v>130</v>
      </c>
      <c r="I98" s="90">
        <v>4834.5374430000002</v>
      </c>
      <c r="J98" s="102">
        <v>33500</v>
      </c>
      <c r="K98" s="90"/>
      <c r="L98" s="90">
        <v>1619.5700433650002</v>
      </c>
      <c r="M98" s="91">
        <v>2.9821302682119958E-4</v>
      </c>
      <c r="N98" s="91">
        <f t="shared" si="2"/>
        <v>1.4350271141075944E-2</v>
      </c>
      <c r="O98" s="91">
        <f>L98/'סכום נכסי הקרן'!$C$42</f>
        <v>1.9937902465750417E-3</v>
      </c>
    </row>
    <row r="99" spans="2:15">
      <c r="B99" s="86" t="s">
        <v>1162</v>
      </c>
      <c r="C99" s="87" t="s">
        <v>1163</v>
      </c>
      <c r="D99" s="88" t="s">
        <v>117</v>
      </c>
      <c r="E99" s="88" t="s">
        <v>310</v>
      </c>
      <c r="F99" s="87" t="s">
        <v>1164</v>
      </c>
      <c r="G99" s="88" t="s">
        <v>996</v>
      </c>
      <c r="H99" s="88" t="s">
        <v>130</v>
      </c>
      <c r="I99" s="90">
        <v>3419.1276779999998</v>
      </c>
      <c r="J99" s="102">
        <v>9869</v>
      </c>
      <c r="K99" s="90"/>
      <c r="L99" s="90">
        <v>337.43371056799998</v>
      </c>
      <c r="M99" s="91">
        <v>7.7244885541429256E-5</v>
      </c>
      <c r="N99" s="91">
        <f t="shared" si="2"/>
        <v>2.9898461376386726E-3</v>
      </c>
      <c r="O99" s="91">
        <f>L99/'סכום נכסי הקרן'!$C$42</f>
        <v>4.1540163313855653E-4</v>
      </c>
    </row>
    <row r="100" spans="2:15">
      <c r="B100" s="86" t="s">
        <v>1165</v>
      </c>
      <c r="C100" s="87" t="s">
        <v>1166</v>
      </c>
      <c r="D100" s="88" t="s">
        <v>117</v>
      </c>
      <c r="E100" s="88" t="s">
        <v>310</v>
      </c>
      <c r="F100" s="87" t="s">
        <v>663</v>
      </c>
      <c r="G100" s="88" t="s">
        <v>516</v>
      </c>
      <c r="H100" s="88" t="s">
        <v>130</v>
      </c>
      <c r="I100" s="90">
        <v>7716.4718610000009</v>
      </c>
      <c r="J100" s="102">
        <v>2616</v>
      </c>
      <c r="K100" s="90"/>
      <c r="L100" s="90">
        <v>201.86290389600001</v>
      </c>
      <c r="M100" s="91">
        <v>1.4247938146975817E-4</v>
      </c>
      <c r="N100" s="91">
        <f t="shared" si="2"/>
        <v>1.7886150809593056E-3</v>
      </c>
      <c r="O100" s="91">
        <f>L100/'סכום נכסי הקרן'!$C$42</f>
        <v>2.4850563924789463E-4</v>
      </c>
    </row>
    <row r="101" spans="2:15">
      <c r="B101" s="86" t="s">
        <v>1167</v>
      </c>
      <c r="C101" s="87" t="s">
        <v>1168</v>
      </c>
      <c r="D101" s="88" t="s">
        <v>117</v>
      </c>
      <c r="E101" s="88" t="s">
        <v>310</v>
      </c>
      <c r="F101" s="87" t="s">
        <v>412</v>
      </c>
      <c r="G101" s="88" t="s">
        <v>334</v>
      </c>
      <c r="H101" s="88" t="s">
        <v>130</v>
      </c>
      <c r="I101" s="90">
        <v>3243.9012300000004</v>
      </c>
      <c r="J101" s="102">
        <v>19500</v>
      </c>
      <c r="K101" s="90"/>
      <c r="L101" s="90">
        <v>632.56073978199993</v>
      </c>
      <c r="M101" s="91">
        <v>2.6591178673487687E-4</v>
      </c>
      <c r="N101" s="91">
        <f t="shared" si="2"/>
        <v>5.6048320764262981E-3</v>
      </c>
      <c r="O101" s="91">
        <f>L101/'סכום נכסי הקרן'!$C$42</f>
        <v>7.7872114176874227E-4</v>
      </c>
    </row>
    <row r="102" spans="2:15">
      <c r="B102" s="86" t="s">
        <v>1169</v>
      </c>
      <c r="C102" s="87" t="s">
        <v>1170</v>
      </c>
      <c r="D102" s="88" t="s">
        <v>117</v>
      </c>
      <c r="E102" s="88" t="s">
        <v>310</v>
      </c>
      <c r="F102" s="87" t="s">
        <v>414</v>
      </c>
      <c r="G102" s="88" t="s">
        <v>334</v>
      </c>
      <c r="H102" s="88" t="s">
        <v>130</v>
      </c>
      <c r="I102" s="90">
        <v>40535.185009000001</v>
      </c>
      <c r="J102" s="102">
        <v>1570</v>
      </c>
      <c r="K102" s="90"/>
      <c r="L102" s="90">
        <v>636.40240464299995</v>
      </c>
      <c r="M102" s="91">
        <v>2.0927441537598997E-4</v>
      </c>
      <c r="N102" s="91">
        <f t="shared" si="2"/>
        <v>5.638871315799948E-3</v>
      </c>
      <c r="O102" s="91">
        <f>L102/'סכום נכסי הקרן'!$C$42</f>
        <v>7.8345046728439444E-4</v>
      </c>
    </row>
    <row r="103" spans="2:15">
      <c r="B103" s="86" t="s">
        <v>1171</v>
      </c>
      <c r="C103" s="87" t="s">
        <v>1172</v>
      </c>
      <c r="D103" s="88" t="s">
        <v>117</v>
      </c>
      <c r="E103" s="88" t="s">
        <v>310</v>
      </c>
      <c r="F103" s="87" t="s">
        <v>1173</v>
      </c>
      <c r="G103" s="88" t="s">
        <v>420</v>
      </c>
      <c r="H103" s="88" t="s">
        <v>130</v>
      </c>
      <c r="I103" s="90">
        <v>2531.1282059999999</v>
      </c>
      <c r="J103" s="102">
        <v>6565</v>
      </c>
      <c r="K103" s="90"/>
      <c r="L103" s="90">
        <v>166.168566744</v>
      </c>
      <c r="M103" s="91">
        <v>5.2249701328916532E-5</v>
      </c>
      <c r="N103" s="91">
        <f t="shared" si="2"/>
        <v>1.4723438468557605E-3</v>
      </c>
      <c r="O103" s="91">
        <f>L103/'סכום נכסי הקרן'!$C$42</f>
        <v>2.0456371678324211E-4</v>
      </c>
    </row>
    <row r="104" spans="2:15">
      <c r="B104" s="86" t="s">
        <v>1174</v>
      </c>
      <c r="C104" s="87" t="s">
        <v>1175</v>
      </c>
      <c r="D104" s="88" t="s">
        <v>117</v>
      </c>
      <c r="E104" s="88" t="s">
        <v>310</v>
      </c>
      <c r="F104" s="87" t="s">
        <v>1176</v>
      </c>
      <c r="G104" s="88" t="s">
        <v>420</v>
      </c>
      <c r="H104" s="88" t="s">
        <v>130</v>
      </c>
      <c r="I104" s="90">
        <v>1191.829628</v>
      </c>
      <c r="J104" s="102">
        <v>21280</v>
      </c>
      <c r="K104" s="90"/>
      <c r="L104" s="90">
        <v>253.62134489800002</v>
      </c>
      <c r="M104" s="91">
        <v>8.6517545428022895E-5</v>
      </c>
      <c r="N104" s="91">
        <f t="shared" si="2"/>
        <v>2.2472230091936823E-3</v>
      </c>
      <c r="O104" s="91">
        <f>L104/'סכום נכסי הקרן'!$C$42</f>
        <v>3.1222346069716454E-4</v>
      </c>
    </row>
    <row r="105" spans="2:15">
      <c r="B105" s="86" t="s">
        <v>1177</v>
      </c>
      <c r="C105" s="87" t="s">
        <v>1178</v>
      </c>
      <c r="D105" s="88" t="s">
        <v>117</v>
      </c>
      <c r="E105" s="88" t="s">
        <v>310</v>
      </c>
      <c r="F105" s="87" t="s">
        <v>1179</v>
      </c>
      <c r="G105" s="88" t="s">
        <v>124</v>
      </c>
      <c r="H105" s="88" t="s">
        <v>130</v>
      </c>
      <c r="I105" s="90">
        <v>96613.37004200001</v>
      </c>
      <c r="J105" s="102">
        <v>263.10000000000002</v>
      </c>
      <c r="K105" s="90"/>
      <c r="L105" s="90">
        <v>254.18977658199998</v>
      </c>
      <c r="M105" s="91">
        <v>8.5964810455237012E-5</v>
      </c>
      <c r="N105" s="91">
        <f t="shared" si="2"/>
        <v>2.2522596229690457E-3</v>
      </c>
      <c r="O105" s="91">
        <f>L105/'סכום נכסי הקרן'!$C$42</f>
        <v>3.1292323503051079E-4</v>
      </c>
    </row>
    <row r="106" spans="2:15">
      <c r="B106" s="86" t="s">
        <v>1180</v>
      </c>
      <c r="C106" s="87" t="s">
        <v>1181</v>
      </c>
      <c r="D106" s="88" t="s">
        <v>117</v>
      </c>
      <c r="E106" s="88" t="s">
        <v>310</v>
      </c>
      <c r="F106" s="87" t="s">
        <v>1182</v>
      </c>
      <c r="G106" s="88" t="s">
        <v>558</v>
      </c>
      <c r="H106" s="88" t="s">
        <v>130</v>
      </c>
      <c r="I106" s="90">
        <v>113436.833969</v>
      </c>
      <c r="J106" s="102">
        <v>255.8</v>
      </c>
      <c r="K106" s="90"/>
      <c r="L106" s="90">
        <v>290.17142130500002</v>
      </c>
      <c r="M106" s="91">
        <v>1.2373445588217778E-4</v>
      </c>
      <c r="N106" s="91">
        <f t="shared" si="2"/>
        <v>2.5710765583601795E-3</v>
      </c>
      <c r="O106" s="91">
        <f>L106/'סכום נכסי הקרן'!$C$42</f>
        <v>3.5721885077022344E-4</v>
      </c>
    </row>
    <row r="107" spans="2:15">
      <c r="B107" s="86" t="s">
        <v>1183</v>
      </c>
      <c r="C107" s="87" t="s">
        <v>1184</v>
      </c>
      <c r="D107" s="88" t="s">
        <v>117</v>
      </c>
      <c r="E107" s="88" t="s">
        <v>310</v>
      </c>
      <c r="F107" s="87" t="s">
        <v>419</v>
      </c>
      <c r="G107" s="88" t="s">
        <v>420</v>
      </c>
      <c r="H107" s="88" t="s">
        <v>130</v>
      </c>
      <c r="I107" s="90">
        <v>85426.285998000007</v>
      </c>
      <c r="J107" s="102">
        <v>1741</v>
      </c>
      <c r="K107" s="90"/>
      <c r="L107" s="90">
        <v>1487.271639224</v>
      </c>
      <c r="M107" s="91">
        <v>3.2156475612534657E-4</v>
      </c>
      <c r="N107" s="91">
        <f t="shared" si="2"/>
        <v>1.3178035350019681E-2</v>
      </c>
      <c r="O107" s="91">
        <f>L107/'סכום נכסי הקרן'!$C$42</f>
        <v>1.8309227812904156E-3</v>
      </c>
    </row>
    <row r="108" spans="2:15">
      <c r="B108" s="86" t="s">
        <v>1185</v>
      </c>
      <c r="C108" s="87" t="s">
        <v>1186</v>
      </c>
      <c r="D108" s="88" t="s">
        <v>117</v>
      </c>
      <c r="E108" s="88" t="s">
        <v>310</v>
      </c>
      <c r="F108" s="87" t="s">
        <v>1187</v>
      </c>
      <c r="G108" s="88" t="s">
        <v>125</v>
      </c>
      <c r="H108" s="88" t="s">
        <v>130</v>
      </c>
      <c r="I108" s="90">
        <v>1172.9257889999999</v>
      </c>
      <c r="J108" s="102">
        <v>32520</v>
      </c>
      <c r="K108" s="90"/>
      <c r="L108" s="90">
        <v>381.435466518</v>
      </c>
      <c r="M108" s="91">
        <v>1.3660909065815388E-4</v>
      </c>
      <c r="N108" s="91">
        <f t="shared" si="2"/>
        <v>3.3797256190188094E-3</v>
      </c>
      <c r="O108" s="91">
        <f>L108/'סכום נכסי הקרן'!$C$42</f>
        <v>4.6957049863757946E-4</v>
      </c>
    </row>
    <row r="109" spans="2:15">
      <c r="B109" s="86" t="s">
        <v>1188</v>
      </c>
      <c r="C109" s="87" t="s">
        <v>1189</v>
      </c>
      <c r="D109" s="88" t="s">
        <v>117</v>
      </c>
      <c r="E109" s="88" t="s">
        <v>310</v>
      </c>
      <c r="F109" s="87" t="s">
        <v>1190</v>
      </c>
      <c r="G109" s="88" t="s">
        <v>568</v>
      </c>
      <c r="H109" s="88" t="s">
        <v>130</v>
      </c>
      <c r="I109" s="90">
        <v>16089.616849</v>
      </c>
      <c r="J109" s="102">
        <v>1221</v>
      </c>
      <c r="K109" s="90"/>
      <c r="L109" s="90">
        <v>196.45422172400001</v>
      </c>
      <c r="M109" s="91">
        <v>1.6075988269184915E-4</v>
      </c>
      <c r="N109" s="91">
        <f t="shared" si="2"/>
        <v>1.7406912162261448E-3</v>
      </c>
      <c r="O109" s="91">
        <f>L109/'סכום נכסי הקרן'!$C$42</f>
        <v>2.4184721912859413E-4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2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100"/>
      <c r="K111" s="83">
        <v>19.568495684000002</v>
      </c>
      <c r="L111" s="83">
        <f>SUM(L112:L181)</f>
        <v>5770.5309197099996</v>
      </c>
      <c r="M111" s="84"/>
      <c r="N111" s="84">
        <f t="shared" ref="N111:N142" si="3">IFERROR(L111/$L$11,0)</f>
        <v>5.1130041374282419E-2</v>
      </c>
      <c r="O111" s="84">
        <f>L111/'סכום נכסי הקרן'!$C$42</f>
        <v>7.1038781634741475E-3</v>
      </c>
    </row>
    <row r="112" spans="2:15">
      <c r="B112" s="86" t="s">
        <v>1191</v>
      </c>
      <c r="C112" s="87" t="s">
        <v>1192</v>
      </c>
      <c r="D112" s="88" t="s">
        <v>117</v>
      </c>
      <c r="E112" s="88" t="s">
        <v>310</v>
      </c>
      <c r="F112" s="87" t="s">
        <v>1193</v>
      </c>
      <c r="G112" s="88" t="s">
        <v>1194</v>
      </c>
      <c r="H112" s="88" t="s">
        <v>130</v>
      </c>
      <c r="I112" s="90">
        <v>71818.530511000004</v>
      </c>
      <c r="J112" s="102">
        <v>174.1</v>
      </c>
      <c r="K112" s="90"/>
      <c r="L112" s="90">
        <v>125.03606161800001</v>
      </c>
      <c r="M112" s="91">
        <v>2.4193289959511524E-4</v>
      </c>
      <c r="N112" s="91">
        <f t="shared" si="3"/>
        <v>1.1078874877819655E-3</v>
      </c>
      <c r="O112" s="91">
        <f>L112/'סכום נכסי הקרן'!$C$42</f>
        <v>1.5392707536511339E-4</v>
      </c>
    </row>
    <row r="113" spans="2:15">
      <c r="B113" s="86" t="s">
        <v>1195</v>
      </c>
      <c r="C113" s="87" t="s">
        <v>1196</v>
      </c>
      <c r="D113" s="88" t="s">
        <v>117</v>
      </c>
      <c r="E113" s="88" t="s">
        <v>310</v>
      </c>
      <c r="F113" s="87" t="s">
        <v>506</v>
      </c>
      <c r="G113" s="88" t="s">
        <v>507</v>
      </c>
      <c r="H113" s="88" t="s">
        <v>130</v>
      </c>
      <c r="I113" s="90">
        <v>29093.691834000001</v>
      </c>
      <c r="J113" s="102">
        <v>388.5</v>
      </c>
      <c r="K113" s="90">
        <v>2.6824965670000003</v>
      </c>
      <c r="L113" s="90">
        <v>115.71148935800001</v>
      </c>
      <c r="M113" s="91">
        <v>1.7647991054228719E-4</v>
      </c>
      <c r="N113" s="91">
        <f t="shared" si="3"/>
        <v>1.0252667078078335E-3</v>
      </c>
      <c r="O113" s="91">
        <f>L113/'סכום נכסי הקרן'!$C$42</f>
        <v>1.4244795391455547E-4</v>
      </c>
    </row>
    <row r="114" spans="2:15">
      <c r="B114" s="86" t="s">
        <v>1197</v>
      </c>
      <c r="C114" s="87" t="s">
        <v>1198</v>
      </c>
      <c r="D114" s="88" t="s">
        <v>117</v>
      </c>
      <c r="E114" s="88" t="s">
        <v>310</v>
      </c>
      <c r="F114" s="87" t="s">
        <v>1199</v>
      </c>
      <c r="G114" s="88" t="s">
        <v>1200</v>
      </c>
      <c r="H114" s="88" t="s">
        <v>130</v>
      </c>
      <c r="I114" s="90">
        <v>991.50890400000003</v>
      </c>
      <c r="J114" s="102">
        <v>1964</v>
      </c>
      <c r="K114" s="90"/>
      <c r="L114" s="90">
        <v>19.47323488</v>
      </c>
      <c r="M114" s="91">
        <v>2.2186390500237638E-4</v>
      </c>
      <c r="N114" s="91">
        <f t="shared" si="3"/>
        <v>1.7254344859407795E-4</v>
      </c>
      <c r="O114" s="91">
        <f>L114/'סכום נכסי הקרן'!$C$42</f>
        <v>2.3972748774940662E-5</v>
      </c>
    </row>
    <row r="115" spans="2:15">
      <c r="B115" s="86" t="s">
        <v>1201</v>
      </c>
      <c r="C115" s="87" t="s">
        <v>1202</v>
      </c>
      <c r="D115" s="88" t="s">
        <v>117</v>
      </c>
      <c r="E115" s="88" t="s">
        <v>310</v>
      </c>
      <c r="F115" s="87" t="s">
        <v>1203</v>
      </c>
      <c r="G115" s="88" t="s">
        <v>126</v>
      </c>
      <c r="H115" s="88" t="s">
        <v>130</v>
      </c>
      <c r="I115" s="90">
        <v>12960.082809</v>
      </c>
      <c r="J115" s="102">
        <v>455</v>
      </c>
      <c r="K115" s="90">
        <v>0.23558839400000001</v>
      </c>
      <c r="L115" s="90">
        <v>59.203965175</v>
      </c>
      <c r="M115" s="91">
        <v>2.3558852844983246E-4</v>
      </c>
      <c r="N115" s="91">
        <f t="shared" si="3"/>
        <v>5.2457932052315452E-4</v>
      </c>
      <c r="O115" s="91">
        <f>L115/'סכום נכסי הקרן'!$C$42</f>
        <v>7.2883719236513974E-5</v>
      </c>
    </row>
    <row r="116" spans="2:15">
      <c r="B116" s="86" t="s">
        <v>1204</v>
      </c>
      <c r="C116" s="87" t="s">
        <v>1205</v>
      </c>
      <c r="D116" s="88" t="s">
        <v>117</v>
      </c>
      <c r="E116" s="88" t="s">
        <v>310</v>
      </c>
      <c r="F116" s="87" t="s">
        <v>1206</v>
      </c>
      <c r="G116" s="88" t="s">
        <v>126</v>
      </c>
      <c r="H116" s="88" t="s">
        <v>130</v>
      </c>
      <c r="I116" s="90">
        <v>5698.94794</v>
      </c>
      <c r="J116" s="102">
        <v>2137</v>
      </c>
      <c r="K116" s="90"/>
      <c r="L116" s="90">
        <v>121.786517472</v>
      </c>
      <c r="M116" s="91">
        <v>3.3726875973266577E-4</v>
      </c>
      <c r="N116" s="91">
        <f t="shared" si="3"/>
        <v>1.079094759878016E-3</v>
      </c>
      <c r="O116" s="91">
        <f>L116/'סכום נכסי הקרן'!$C$42</f>
        <v>1.4992668683566854E-4</v>
      </c>
    </row>
    <row r="117" spans="2:15">
      <c r="B117" s="86" t="s">
        <v>1207</v>
      </c>
      <c r="C117" s="87" t="s">
        <v>1208</v>
      </c>
      <c r="D117" s="88" t="s">
        <v>117</v>
      </c>
      <c r="E117" s="88" t="s">
        <v>310</v>
      </c>
      <c r="F117" s="87" t="s">
        <v>1209</v>
      </c>
      <c r="G117" s="88" t="s">
        <v>488</v>
      </c>
      <c r="H117" s="88" t="s">
        <v>130</v>
      </c>
      <c r="I117" s="90">
        <v>1870.4914199999998</v>
      </c>
      <c r="J117" s="102">
        <v>9584</v>
      </c>
      <c r="K117" s="90"/>
      <c r="L117" s="90">
        <v>179.26789769299998</v>
      </c>
      <c r="M117" s="91">
        <v>4.6762285499999995E-4</v>
      </c>
      <c r="N117" s="91">
        <f t="shared" si="3"/>
        <v>1.5884110411428759E-3</v>
      </c>
      <c r="O117" s="91">
        <f>L117/'סכום נכסי הקרן'!$C$42</f>
        <v>2.2068979814031048E-4</v>
      </c>
    </row>
    <row r="118" spans="2:15">
      <c r="B118" s="86" t="s">
        <v>1210</v>
      </c>
      <c r="C118" s="87" t="s">
        <v>1211</v>
      </c>
      <c r="D118" s="88" t="s">
        <v>117</v>
      </c>
      <c r="E118" s="88" t="s">
        <v>310</v>
      </c>
      <c r="F118" s="87" t="s">
        <v>1212</v>
      </c>
      <c r="G118" s="88" t="s">
        <v>125</v>
      </c>
      <c r="H118" s="88" t="s">
        <v>130</v>
      </c>
      <c r="I118" s="90">
        <v>7125.6815999999999</v>
      </c>
      <c r="J118" s="102">
        <v>510.5</v>
      </c>
      <c r="K118" s="90"/>
      <c r="L118" s="90">
        <v>36.376604568000005</v>
      </c>
      <c r="M118" s="91">
        <v>1.2609066128995555E-4</v>
      </c>
      <c r="N118" s="91">
        <f t="shared" si="3"/>
        <v>3.2231649435667924E-4</v>
      </c>
      <c r="O118" s="91">
        <f>L118/'סכום נכסי הקרן'!$C$42</f>
        <v>4.4781835579339705E-5</v>
      </c>
    </row>
    <row r="119" spans="2:15">
      <c r="B119" s="86" t="s">
        <v>1213</v>
      </c>
      <c r="C119" s="87" t="s">
        <v>1214</v>
      </c>
      <c r="D119" s="88" t="s">
        <v>117</v>
      </c>
      <c r="E119" s="88" t="s">
        <v>310</v>
      </c>
      <c r="F119" s="87" t="s">
        <v>1215</v>
      </c>
      <c r="G119" s="88" t="s">
        <v>125</v>
      </c>
      <c r="H119" s="88" t="s">
        <v>130</v>
      </c>
      <c r="I119" s="90">
        <v>1133.3914380000001</v>
      </c>
      <c r="J119" s="102">
        <v>8193</v>
      </c>
      <c r="K119" s="90">
        <v>2.172178706</v>
      </c>
      <c r="L119" s="90">
        <v>95.030940119999997</v>
      </c>
      <c r="M119" s="91">
        <v>1.0130323548031853E-4</v>
      </c>
      <c r="N119" s="91">
        <f t="shared" si="3"/>
        <v>8.4202579758757155E-4</v>
      </c>
      <c r="O119" s="91">
        <f>L119/'סכום נכסי הקרן'!$C$42</f>
        <v>1.1698892697499211E-4</v>
      </c>
    </row>
    <row r="120" spans="2:15">
      <c r="B120" s="86" t="s">
        <v>1216</v>
      </c>
      <c r="C120" s="87" t="s">
        <v>1217</v>
      </c>
      <c r="D120" s="88" t="s">
        <v>117</v>
      </c>
      <c r="E120" s="88" t="s">
        <v>310</v>
      </c>
      <c r="F120" s="87" t="s">
        <v>678</v>
      </c>
      <c r="G120" s="88" t="s">
        <v>558</v>
      </c>
      <c r="H120" s="88" t="s">
        <v>130</v>
      </c>
      <c r="I120" s="90">
        <v>575.30674899999997</v>
      </c>
      <c r="J120" s="102">
        <v>4338</v>
      </c>
      <c r="K120" s="90"/>
      <c r="L120" s="90">
        <v>24.956806777999997</v>
      </c>
      <c r="M120" s="91">
        <v>4.4761948588552414E-5</v>
      </c>
      <c r="N120" s="91">
        <f t="shared" si="3"/>
        <v>2.2113087701698683E-4</v>
      </c>
      <c r="O120" s="91">
        <f>L120/'סכום נכסי הקרן'!$C$42</f>
        <v>3.0723362748949203E-5</v>
      </c>
    </row>
    <row r="121" spans="2:15">
      <c r="B121" s="86" t="s">
        <v>1218</v>
      </c>
      <c r="C121" s="87" t="s">
        <v>1219</v>
      </c>
      <c r="D121" s="88" t="s">
        <v>117</v>
      </c>
      <c r="E121" s="88" t="s">
        <v>310</v>
      </c>
      <c r="F121" s="87" t="s">
        <v>1220</v>
      </c>
      <c r="G121" s="88" t="s">
        <v>1221</v>
      </c>
      <c r="H121" s="88" t="s">
        <v>130</v>
      </c>
      <c r="I121" s="90">
        <v>6493.4169030000003</v>
      </c>
      <c r="J121" s="102">
        <v>276.39999999999998</v>
      </c>
      <c r="K121" s="90"/>
      <c r="L121" s="90">
        <v>17.947804325</v>
      </c>
      <c r="M121" s="91">
        <v>3.343100743868098E-4</v>
      </c>
      <c r="N121" s="91">
        <f t="shared" si="3"/>
        <v>1.5902730450335979E-4</v>
      </c>
      <c r="O121" s="91">
        <f>L121/'סכום נכסי הקרן'!$C$42</f>
        <v>2.2094850023450159E-5</v>
      </c>
    </row>
    <row r="122" spans="2:15">
      <c r="B122" s="86" t="s">
        <v>1222</v>
      </c>
      <c r="C122" s="87" t="s">
        <v>1223</v>
      </c>
      <c r="D122" s="88" t="s">
        <v>117</v>
      </c>
      <c r="E122" s="88" t="s">
        <v>310</v>
      </c>
      <c r="F122" s="87" t="s">
        <v>1224</v>
      </c>
      <c r="G122" s="88" t="s">
        <v>344</v>
      </c>
      <c r="H122" s="88" t="s">
        <v>130</v>
      </c>
      <c r="I122" s="90">
        <v>3710.3631919999998</v>
      </c>
      <c r="J122" s="102">
        <v>3768</v>
      </c>
      <c r="K122" s="90"/>
      <c r="L122" s="90">
        <v>139.80648508799999</v>
      </c>
      <c r="M122" s="91">
        <v>2.314641671149936E-4</v>
      </c>
      <c r="N122" s="91">
        <f t="shared" si="3"/>
        <v>1.2387614703746668E-3</v>
      </c>
      <c r="O122" s="91">
        <f>L122/'סכום נכסי הקרן'!$C$42</f>
        <v>1.7211037430480127E-4</v>
      </c>
    </row>
    <row r="123" spans="2:15">
      <c r="B123" s="86" t="s">
        <v>1225</v>
      </c>
      <c r="C123" s="87" t="s">
        <v>1226</v>
      </c>
      <c r="D123" s="88" t="s">
        <v>117</v>
      </c>
      <c r="E123" s="88" t="s">
        <v>310</v>
      </c>
      <c r="F123" s="87" t="s">
        <v>1227</v>
      </c>
      <c r="G123" s="88" t="s">
        <v>152</v>
      </c>
      <c r="H123" s="88" t="s">
        <v>130</v>
      </c>
      <c r="I123" s="90">
        <v>379.234713</v>
      </c>
      <c r="J123" s="102">
        <v>7258</v>
      </c>
      <c r="K123" s="90"/>
      <c r="L123" s="90">
        <v>27.524855456000004</v>
      </c>
      <c r="M123" s="91">
        <v>3.5826168015582958E-5</v>
      </c>
      <c r="N123" s="91">
        <f t="shared" si="3"/>
        <v>2.4388518454678869E-4</v>
      </c>
      <c r="O123" s="91">
        <f>L123/'סכום נכסי הקרן'!$C$42</f>
        <v>3.3884788479131354E-5</v>
      </c>
    </row>
    <row r="124" spans="2:15">
      <c r="B124" s="86" t="s">
        <v>1228</v>
      </c>
      <c r="C124" s="87" t="s">
        <v>1229</v>
      </c>
      <c r="D124" s="88" t="s">
        <v>117</v>
      </c>
      <c r="E124" s="88" t="s">
        <v>310</v>
      </c>
      <c r="F124" s="87" t="s">
        <v>1230</v>
      </c>
      <c r="G124" s="88" t="s">
        <v>1200</v>
      </c>
      <c r="H124" s="88" t="s">
        <v>130</v>
      </c>
      <c r="I124" s="90">
        <v>3897.3312199999996</v>
      </c>
      <c r="J124" s="102">
        <v>432.8</v>
      </c>
      <c r="K124" s="90"/>
      <c r="L124" s="90">
        <v>16.867649536000002</v>
      </c>
      <c r="M124" s="91">
        <v>7.5062907173718802E-5</v>
      </c>
      <c r="N124" s="91">
        <f t="shared" si="3"/>
        <v>1.4945654579490898E-4</v>
      </c>
      <c r="O124" s="91">
        <f>L124/'סכום נכסי הקרן'!$C$42</f>
        <v>2.076511310227017E-5</v>
      </c>
    </row>
    <row r="125" spans="2:15">
      <c r="B125" s="86" t="s">
        <v>1231</v>
      </c>
      <c r="C125" s="87" t="s">
        <v>1232</v>
      </c>
      <c r="D125" s="88" t="s">
        <v>117</v>
      </c>
      <c r="E125" s="88" t="s">
        <v>310</v>
      </c>
      <c r="F125" s="87" t="s">
        <v>1233</v>
      </c>
      <c r="G125" s="88" t="s">
        <v>488</v>
      </c>
      <c r="H125" s="88" t="s">
        <v>130</v>
      </c>
      <c r="I125" s="90">
        <v>4085.5659570000003</v>
      </c>
      <c r="J125" s="102">
        <v>2097</v>
      </c>
      <c r="K125" s="90"/>
      <c r="L125" s="90">
        <v>85.674318118000002</v>
      </c>
      <c r="M125" s="91">
        <v>1.4594552192212455E-4</v>
      </c>
      <c r="N125" s="91">
        <f t="shared" si="3"/>
        <v>7.5912103947394145E-4</v>
      </c>
      <c r="O125" s="91">
        <f>L125/'סכום נכסי הקרן'!$C$42</f>
        <v>1.0547035032256342E-4</v>
      </c>
    </row>
    <row r="126" spans="2:15">
      <c r="B126" s="86" t="s">
        <v>1234</v>
      </c>
      <c r="C126" s="87" t="s">
        <v>1235</v>
      </c>
      <c r="D126" s="88" t="s">
        <v>117</v>
      </c>
      <c r="E126" s="88" t="s">
        <v>310</v>
      </c>
      <c r="F126" s="87" t="s">
        <v>1236</v>
      </c>
      <c r="G126" s="88" t="s">
        <v>126</v>
      </c>
      <c r="H126" s="88" t="s">
        <v>130</v>
      </c>
      <c r="I126" s="90">
        <v>2181.0405000000001</v>
      </c>
      <c r="J126" s="102">
        <v>1946</v>
      </c>
      <c r="K126" s="90"/>
      <c r="L126" s="90">
        <v>42.443048135000005</v>
      </c>
      <c r="M126" s="91">
        <v>3.3019027599367486E-4</v>
      </c>
      <c r="N126" s="91">
        <f t="shared" si="3"/>
        <v>3.7606848267304158E-4</v>
      </c>
      <c r="O126" s="91">
        <f>L126/'סכום נכסי הקרן'!$C$42</f>
        <v>5.2250000395572128E-5</v>
      </c>
    </row>
    <row r="127" spans="2:15">
      <c r="B127" s="86" t="s">
        <v>1237</v>
      </c>
      <c r="C127" s="87" t="s">
        <v>1238</v>
      </c>
      <c r="D127" s="88" t="s">
        <v>117</v>
      </c>
      <c r="E127" s="88" t="s">
        <v>310</v>
      </c>
      <c r="F127" s="87" t="s">
        <v>1239</v>
      </c>
      <c r="G127" s="88" t="s">
        <v>488</v>
      </c>
      <c r="H127" s="88" t="s">
        <v>130</v>
      </c>
      <c r="I127" s="90">
        <v>950.85706900000002</v>
      </c>
      <c r="J127" s="102">
        <v>11000</v>
      </c>
      <c r="K127" s="90"/>
      <c r="L127" s="90">
        <v>104.59427758099999</v>
      </c>
      <c r="M127" s="91">
        <v>1.8787876678467991E-4</v>
      </c>
      <c r="N127" s="91">
        <f t="shared" si="3"/>
        <v>9.2676216705870642E-4</v>
      </c>
      <c r="O127" s="91">
        <f>L127/'סכום נכסי הקרן'!$C$42</f>
        <v>1.2876198306019309E-4</v>
      </c>
    </row>
    <row r="128" spans="2:15">
      <c r="B128" s="86" t="s">
        <v>1240</v>
      </c>
      <c r="C128" s="87" t="s">
        <v>1241</v>
      </c>
      <c r="D128" s="88" t="s">
        <v>117</v>
      </c>
      <c r="E128" s="88" t="s">
        <v>310</v>
      </c>
      <c r="F128" s="87" t="s">
        <v>1242</v>
      </c>
      <c r="G128" s="88" t="s">
        <v>1243</v>
      </c>
      <c r="H128" s="88" t="s">
        <v>130</v>
      </c>
      <c r="I128" s="90">
        <v>2928.4710570000002</v>
      </c>
      <c r="J128" s="102">
        <v>483.4</v>
      </c>
      <c r="K128" s="90"/>
      <c r="L128" s="90">
        <v>14.156229086</v>
      </c>
      <c r="M128" s="91">
        <v>9.9550201230389428E-5</v>
      </c>
      <c r="N128" s="91">
        <f t="shared" si="3"/>
        <v>1.254318864142531E-4</v>
      </c>
      <c r="O128" s="91">
        <f>L128/'סכום נכסי הקרן'!$C$42</f>
        <v>1.7427187910506312E-5</v>
      </c>
    </row>
    <row r="129" spans="2:15">
      <c r="B129" s="86" t="s">
        <v>1244</v>
      </c>
      <c r="C129" s="87" t="s">
        <v>1245</v>
      </c>
      <c r="D129" s="88" t="s">
        <v>117</v>
      </c>
      <c r="E129" s="88" t="s">
        <v>310</v>
      </c>
      <c r="F129" s="87" t="s">
        <v>1246</v>
      </c>
      <c r="G129" s="88" t="s">
        <v>558</v>
      </c>
      <c r="H129" s="88" t="s">
        <v>130</v>
      </c>
      <c r="I129" s="90">
        <v>5938.0680000000002</v>
      </c>
      <c r="J129" s="102">
        <v>1211</v>
      </c>
      <c r="K129" s="90"/>
      <c r="L129" s="90">
        <v>71.91000348</v>
      </c>
      <c r="M129" s="91">
        <v>1.3028850520994465E-4</v>
      </c>
      <c r="N129" s="91">
        <f t="shared" si="3"/>
        <v>6.3716172815203804E-4</v>
      </c>
      <c r="O129" s="91">
        <f>L129/'סכום נכסי הקרן'!$C$42</f>
        <v>8.85256331808364E-5</v>
      </c>
    </row>
    <row r="130" spans="2:15">
      <c r="B130" s="86" t="s">
        <v>1247</v>
      </c>
      <c r="C130" s="87" t="s">
        <v>1248</v>
      </c>
      <c r="D130" s="88" t="s">
        <v>117</v>
      </c>
      <c r="E130" s="88" t="s">
        <v>310</v>
      </c>
      <c r="F130" s="87" t="s">
        <v>1249</v>
      </c>
      <c r="G130" s="88" t="s">
        <v>1112</v>
      </c>
      <c r="H130" s="88" t="s">
        <v>130</v>
      </c>
      <c r="I130" s="90">
        <v>6016.7978750000002</v>
      </c>
      <c r="J130" s="102">
        <v>108.9</v>
      </c>
      <c r="K130" s="90"/>
      <c r="L130" s="90">
        <v>6.5522928770000002</v>
      </c>
      <c r="M130" s="91">
        <v>6.1204271107104152E-5</v>
      </c>
      <c r="N130" s="91">
        <f t="shared" si="3"/>
        <v>5.8056877358221055E-5</v>
      </c>
      <c r="O130" s="91">
        <f>L130/'סכום נכסי הקרן'!$C$42</f>
        <v>8.0662751724665783E-6</v>
      </c>
    </row>
    <row r="131" spans="2:15">
      <c r="B131" s="86" t="s">
        <v>1250</v>
      </c>
      <c r="C131" s="87" t="s">
        <v>1251</v>
      </c>
      <c r="D131" s="88" t="s">
        <v>117</v>
      </c>
      <c r="E131" s="88" t="s">
        <v>310</v>
      </c>
      <c r="F131" s="87" t="s">
        <v>1252</v>
      </c>
      <c r="G131" s="88" t="s">
        <v>1243</v>
      </c>
      <c r="H131" s="88" t="s">
        <v>130</v>
      </c>
      <c r="I131" s="90">
        <v>6533.5315209999999</v>
      </c>
      <c r="J131" s="102">
        <v>3999</v>
      </c>
      <c r="K131" s="90"/>
      <c r="L131" s="90">
        <v>261.275925524</v>
      </c>
      <c r="M131" s="91">
        <v>2.6418678499880795E-4</v>
      </c>
      <c r="N131" s="91">
        <f t="shared" si="3"/>
        <v>2.3150467553195984E-3</v>
      </c>
      <c r="O131" s="91">
        <f>L131/'סכום נכסי הקרן'!$C$42</f>
        <v>3.2164671982464984E-4</v>
      </c>
    </row>
    <row r="132" spans="2:15">
      <c r="B132" s="86" t="s">
        <v>1253</v>
      </c>
      <c r="C132" s="87" t="s">
        <v>1254</v>
      </c>
      <c r="D132" s="88" t="s">
        <v>117</v>
      </c>
      <c r="E132" s="88" t="s">
        <v>310</v>
      </c>
      <c r="F132" s="87" t="s">
        <v>1255</v>
      </c>
      <c r="G132" s="88" t="s">
        <v>638</v>
      </c>
      <c r="H132" s="88" t="s">
        <v>130</v>
      </c>
      <c r="I132" s="90">
        <v>1980.7316519999999</v>
      </c>
      <c r="J132" s="102">
        <v>7908</v>
      </c>
      <c r="K132" s="90"/>
      <c r="L132" s="90">
        <v>156.63625907299999</v>
      </c>
      <c r="M132" s="91">
        <v>2.2382380273355153E-4</v>
      </c>
      <c r="N132" s="91">
        <f t="shared" si="3"/>
        <v>1.3878824181948577E-3</v>
      </c>
      <c r="O132" s="91">
        <f>L132/'סכום נכסי הקרן'!$C$42</f>
        <v>1.9282886027632346E-4</v>
      </c>
    </row>
    <row r="133" spans="2:15">
      <c r="B133" s="86" t="s">
        <v>1256</v>
      </c>
      <c r="C133" s="87" t="s">
        <v>1257</v>
      </c>
      <c r="D133" s="88" t="s">
        <v>117</v>
      </c>
      <c r="E133" s="88" t="s">
        <v>310</v>
      </c>
      <c r="F133" s="87" t="s">
        <v>1258</v>
      </c>
      <c r="G133" s="88" t="s">
        <v>125</v>
      </c>
      <c r="H133" s="88" t="s">
        <v>130</v>
      </c>
      <c r="I133" s="90">
        <v>24583.601520000004</v>
      </c>
      <c r="J133" s="102">
        <v>221.9</v>
      </c>
      <c r="K133" s="90"/>
      <c r="L133" s="90">
        <v>54.551011772999999</v>
      </c>
      <c r="M133" s="91">
        <v>1.6417170592620449E-4</v>
      </c>
      <c r="N133" s="91">
        <f t="shared" si="3"/>
        <v>4.8335162358035329E-4</v>
      </c>
      <c r="O133" s="91">
        <f>L133/'סכום נכסי הקרן'!$C$42</f>
        <v>6.7155647672902685E-5</v>
      </c>
    </row>
    <row r="134" spans="2:15">
      <c r="B134" s="86" t="s">
        <v>1259</v>
      </c>
      <c r="C134" s="87" t="s">
        <v>1260</v>
      </c>
      <c r="D134" s="88" t="s">
        <v>117</v>
      </c>
      <c r="E134" s="88" t="s">
        <v>310</v>
      </c>
      <c r="F134" s="87" t="s">
        <v>1261</v>
      </c>
      <c r="G134" s="88" t="s">
        <v>152</v>
      </c>
      <c r="H134" s="88" t="s">
        <v>130</v>
      </c>
      <c r="I134" s="90">
        <v>2870.239869</v>
      </c>
      <c r="J134" s="102">
        <v>318.89999999999998</v>
      </c>
      <c r="K134" s="90"/>
      <c r="L134" s="90">
        <v>9.153194955</v>
      </c>
      <c r="M134" s="91">
        <v>1.6188231794978233E-4</v>
      </c>
      <c r="N134" s="91">
        <f t="shared" si="3"/>
        <v>8.1102283874348057E-5</v>
      </c>
      <c r="O134" s="91">
        <f>L134/'סכום נכסי הקרן'!$C$42</f>
        <v>1.1268145456902602E-5</v>
      </c>
    </row>
    <row r="135" spans="2:15">
      <c r="B135" s="86" t="s">
        <v>1262</v>
      </c>
      <c r="C135" s="87" t="s">
        <v>1263</v>
      </c>
      <c r="D135" s="88" t="s">
        <v>117</v>
      </c>
      <c r="E135" s="88" t="s">
        <v>310</v>
      </c>
      <c r="F135" s="87" t="s">
        <v>1264</v>
      </c>
      <c r="G135" s="88" t="s">
        <v>126</v>
      </c>
      <c r="H135" s="88" t="s">
        <v>130</v>
      </c>
      <c r="I135" s="90">
        <v>23158.465199999999</v>
      </c>
      <c r="J135" s="102">
        <v>365.1</v>
      </c>
      <c r="K135" s="90"/>
      <c r="L135" s="90">
        <v>84.551556444999974</v>
      </c>
      <c r="M135" s="91">
        <v>2.9044809793114129E-4</v>
      </c>
      <c r="N135" s="91">
        <f t="shared" si="3"/>
        <v>7.4917276060797622E-4</v>
      </c>
      <c r="O135" s="91">
        <f>L135/'סכום נכסי הקרן'!$C$42</f>
        <v>1.0408816170897023E-4</v>
      </c>
    </row>
    <row r="136" spans="2:15">
      <c r="B136" s="86" t="s">
        <v>1265</v>
      </c>
      <c r="C136" s="87" t="s">
        <v>1266</v>
      </c>
      <c r="D136" s="88" t="s">
        <v>117</v>
      </c>
      <c r="E136" s="88" t="s">
        <v>310</v>
      </c>
      <c r="F136" s="87" t="s">
        <v>1267</v>
      </c>
      <c r="G136" s="88" t="s">
        <v>152</v>
      </c>
      <c r="H136" s="88" t="s">
        <v>130</v>
      </c>
      <c r="I136" s="90">
        <v>23961.942212000002</v>
      </c>
      <c r="J136" s="102">
        <v>194.5</v>
      </c>
      <c r="K136" s="90"/>
      <c r="L136" s="90">
        <v>46.605977616999994</v>
      </c>
      <c r="M136" s="91">
        <v>2.2154260456143658E-4</v>
      </c>
      <c r="N136" s="91">
        <f t="shared" si="3"/>
        <v>4.1295430125965724E-4</v>
      </c>
      <c r="O136" s="91">
        <f>L136/'סכום נכסי הקרן'!$C$42</f>
        <v>5.7374822401507873E-5</v>
      </c>
    </row>
    <row r="137" spans="2:15">
      <c r="B137" s="86" t="s">
        <v>1268</v>
      </c>
      <c r="C137" s="87" t="s">
        <v>1269</v>
      </c>
      <c r="D137" s="88" t="s">
        <v>117</v>
      </c>
      <c r="E137" s="88" t="s">
        <v>310</v>
      </c>
      <c r="F137" s="87" t="s">
        <v>1270</v>
      </c>
      <c r="G137" s="88" t="s">
        <v>427</v>
      </c>
      <c r="H137" s="88" t="s">
        <v>130</v>
      </c>
      <c r="I137" s="90">
        <v>8036.23902</v>
      </c>
      <c r="J137" s="102">
        <v>885</v>
      </c>
      <c r="K137" s="90"/>
      <c r="L137" s="90">
        <v>71.120715391999994</v>
      </c>
      <c r="M137" s="91">
        <v>2.3475920340590534E-4</v>
      </c>
      <c r="N137" s="91">
        <f t="shared" si="3"/>
        <v>6.3016820655806716E-4</v>
      </c>
      <c r="O137" s="91">
        <f>L137/'סכום נכסי הקרן'!$C$42</f>
        <v>8.7553971042456371E-5</v>
      </c>
    </row>
    <row r="138" spans="2:15">
      <c r="B138" s="86" t="s">
        <v>1271</v>
      </c>
      <c r="C138" s="87" t="s">
        <v>1272</v>
      </c>
      <c r="D138" s="88" t="s">
        <v>117</v>
      </c>
      <c r="E138" s="88" t="s">
        <v>310</v>
      </c>
      <c r="F138" s="87" t="s">
        <v>1273</v>
      </c>
      <c r="G138" s="88" t="s">
        <v>154</v>
      </c>
      <c r="H138" s="88" t="s">
        <v>130</v>
      </c>
      <c r="I138" s="90">
        <v>1993.676641</v>
      </c>
      <c r="J138" s="102">
        <v>2060</v>
      </c>
      <c r="K138" s="90"/>
      <c r="L138" s="90">
        <v>41.069738797999996</v>
      </c>
      <c r="M138" s="91">
        <v>1.6890149886693106E-4</v>
      </c>
      <c r="N138" s="91">
        <f t="shared" si="3"/>
        <v>3.63900215281793E-4</v>
      </c>
      <c r="O138" s="91">
        <f>L138/'סכום נכסי הקרן'!$C$42</f>
        <v>5.055937221134609E-5</v>
      </c>
    </row>
    <row r="139" spans="2:15">
      <c r="B139" s="86" t="s">
        <v>1274</v>
      </c>
      <c r="C139" s="87" t="s">
        <v>1275</v>
      </c>
      <c r="D139" s="88" t="s">
        <v>117</v>
      </c>
      <c r="E139" s="88" t="s">
        <v>310</v>
      </c>
      <c r="F139" s="87" t="s">
        <v>591</v>
      </c>
      <c r="G139" s="88" t="s">
        <v>127</v>
      </c>
      <c r="H139" s="88" t="s">
        <v>130</v>
      </c>
      <c r="I139" s="90">
        <v>9465.9306099999994</v>
      </c>
      <c r="J139" s="102">
        <v>834</v>
      </c>
      <c r="K139" s="90"/>
      <c r="L139" s="90">
        <v>78.945861291</v>
      </c>
      <c r="M139" s="91">
        <v>1.3900931260551149E-4</v>
      </c>
      <c r="N139" s="91">
        <f t="shared" si="3"/>
        <v>6.9950325373874733E-4</v>
      </c>
      <c r="O139" s="91">
        <f>L139/'סכום נכסי הקרן'!$C$42</f>
        <v>9.7187206502305371E-5</v>
      </c>
    </row>
    <row r="140" spans="2:15">
      <c r="B140" s="86" t="s">
        <v>1276</v>
      </c>
      <c r="C140" s="87" t="s">
        <v>1277</v>
      </c>
      <c r="D140" s="88" t="s">
        <v>117</v>
      </c>
      <c r="E140" s="88" t="s">
        <v>310</v>
      </c>
      <c r="F140" s="87" t="s">
        <v>1278</v>
      </c>
      <c r="G140" s="88" t="s">
        <v>427</v>
      </c>
      <c r="H140" s="88" t="s">
        <v>130</v>
      </c>
      <c r="I140" s="90">
        <v>5017.2191359999997</v>
      </c>
      <c r="J140" s="102">
        <v>702.2</v>
      </c>
      <c r="K140" s="90"/>
      <c r="L140" s="90">
        <v>35.230912777999997</v>
      </c>
      <c r="M140" s="91">
        <v>3.3052016779967699E-4</v>
      </c>
      <c r="N140" s="91">
        <f t="shared" si="3"/>
        <v>3.1216504218703727E-4</v>
      </c>
      <c r="O140" s="91">
        <f>L140/'סכום נכסי הקרן'!$C$42</f>
        <v>4.3371418582655166E-5</v>
      </c>
    </row>
    <row r="141" spans="2:15">
      <c r="B141" s="86" t="s">
        <v>1279</v>
      </c>
      <c r="C141" s="87" t="s">
        <v>1280</v>
      </c>
      <c r="D141" s="88" t="s">
        <v>117</v>
      </c>
      <c r="E141" s="88" t="s">
        <v>310</v>
      </c>
      <c r="F141" s="87" t="s">
        <v>1281</v>
      </c>
      <c r="G141" s="88" t="s">
        <v>152</v>
      </c>
      <c r="H141" s="88" t="s">
        <v>130</v>
      </c>
      <c r="I141" s="90">
        <v>6034.8585080000003</v>
      </c>
      <c r="J141" s="102">
        <v>676</v>
      </c>
      <c r="K141" s="90"/>
      <c r="L141" s="90">
        <v>40.795643516999995</v>
      </c>
      <c r="M141" s="91">
        <v>3.0735053592800647E-4</v>
      </c>
      <c r="N141" s="91">
        <f t="shared" si="3"/>
        <v>3.6147158206709915E-4</v>
      </c>
      <c r="O141" s="91">
        <f>L141/'סכום נכסי הקרן'!$C$42</f>
        <v>5.0221944077176229E-5</v>
      </c>
    </row>
    <row r="142" spans="2:15">
      <c r="B142" s="86" t="s">
        <v>1282</v>
      </c>
      <c r="C142" s="87" t="s">
        <v>1283</v>
      </c>
      <c r="D142" s="88" t="s">
        <v>117</v>
      </c>
      <c r="E142" s="88" t="s">
        <v>310</v>
      </c>
      <c r="F142" s="87" t="s">
        <v>1284</v>
      </c>
      <c r="G142" s="88" t="s">
        <v>1112</v>
      </c>
      <c r="H142" s="88" t="s">
        <v>130</v>
      </c>
      <c r="I142" s="90">
        <v>24982.324971999995</v>
      </c>
      <c r="J142" s="102">
        <v>51.5</v>
      </c>
      <c r="K142" s="90"/>
      <c r="L142" s="90">
        <v>12.865897361</v>
      </c>
      <c r="M142" s="91">
        <v>2.74665228176363E-4</v>
      </c>
      <c r="N142" s="91">
        <f t="shared" si="3"/>
        <v>1.1399884578007959E-4</v>
      </c>
      <c r="O142" s="91">
        <f>L142/'סכום נכסי הקרן'!$C$42</f>
        <v>1.5838710265657981E-5</v>
      </c>
    </row>
    <row r="143" spans="2:15">
      <c r="B143" s="86" t="s">
        <v>1285</v>
      </c>
      <c r="C143" s="87" t="s">
        <v>1286</v>
      </c>
      <c r="D143" s="88" t="s">
        <v>117</v>
      </c>
      <c r="E143" s="88" t="s">
        <v>310</v>
      </c>
      <c r="F143" s="87" t="s">
        <v>1287</v>
      </c>
      <c r="G143" s="88" t="s">
        <v>420</v>
      </c>
      <c r="H143" s="88" t="s">
        <v>130</v>
      </c>
      <c r="I143" s="90">
        <v>15009.039893999998</v>
      </c>
      <c r="J143" s="102">
        <v>97.2</v>
      </c>
      <c r="K143" s="90"/>
      <c r="L143" s="90">
        <v>14.588786788</v>
      </c>
      <c r="M143" s="91">
        <v>8.5839502781220509E-5</v>
      </c>
      <c r="N143" s="91">
        <f t="shared" ref="N143:N174" si="4">IFERROR(L143/$L$11,0)</f>
        <v>1.2926458283469549E-4</v>
      </c>
      <c r="O143" s="91">
        <f>L143/'סכום נכסי הקרן'!$C$42</f>
        <v>1.7959693022502973E-5</v>
      </c>
    </row>
    <row r="144" spans="2:15">
      <c r="B144" s="86" t="s">
        <v>1288</v>
      </c>
      <c r="C144" s="87" t="s">
        <v>1289</v>
      </c>
      <c r="D144" s="88" t="s">
        <v>117</v>
      </c>
      <c r="E144" s="88" t="s">
        <v>310</v>
      </c>
      <c r="F144" s="87" t="s">
        <v>1290</v>
      </c>
      <c r="G144" s="88" t="s">
        <v>568</v>
      </c>
      <c r="H144" s="88" t="s">
        <v>130</v>
      </c>
      <c r="I144" s="90">
        <v>3480.4352610000001</v>
      </c>
      <c r="J144" s="102">
        <v>1780</v>
      </c>
      <c r="K144" s="90"/>
      <c r="L144" s="90">
        <v>61.951747652000009</v>
      </c>
      <c r="M144" s="91">
        <v>2.4451035835537047E-4</v>
      </c>
      <c r="N144" s="91">
        <f t="shared" si="4"/>
        <v>5.4892616723298889E-4</v>
      </c>
      <c r="O144" s="91">
        <f>L144/'סכום נכסי הקרן'!$C$42</f>
        <v>7.6266408317975166E-5</v>
      </c>
    </row>
    <row r="145" spans="2:15">
      <c r="B145" s="86" t="s">
        <v>1291</v>
      </c>
      <c r="C145" s="87" t="s">
        <v>1292</v>
      </c>
      <c r="D145" s="88" t="s">
        <v>117</v>
      </c>
      <c r="E145" s="88" t="s">
        <v>310</v>
      </c>
      <c r="F145" s="87" t="s">
        <v>1293</v>
      </c>
      <c r="G145" s="88" t="s">
        <v>1294</v>
      </c>
      <c r="H145" s="88" t="s">
        <v>130</v>
      </c>
      <c r="I145" s="90">
        <v>21318.557798999998</v>
      </c>
      <c r="J145" s="102">
        <v>670.4</v>
      </c>
      <c r="K145" s="90"/>
      <c r="L145" s="90">
        <v>142.91961147399999</v>
      </c>
      <c r="M145" s="91">
        <v>2.2655376822555484E-4</v>
      </c>
      <c r="N145" s="91">
        <f t="shared" si="4"/>
        <v>1.2663454627549642E-3</v>
      </c>
      <c r="O145" s="91">
        <f>L145/'סכום נכסי הקרן'!$C$42</f>
        <v>1.7594282418876306E-4</v>
      </c>
    </row>
    <row r="146" spans="2:15">
      <c r="B146" s="86" t="s">
        <v>1295</v>
      </c>
      <c r="C146" s="87" t="s">
        <v>1296</v>
      </c>
      <c r="D146" s="88" t="s">
        <v>117</v>
      </c>
      <c r="E146" s="88" t="s">
        <v>310</v>
      </c>
      <c r="F146" s="87" t="s">
        <v>1297</v>
      </c>
      <c r="G146" s="88" t="s">
        <v>638</v>
      </c>
      <c r="H146" s="88" t="s">
        <v>130</v>
      </c>
      <c r="I146" s="90">
        <v>3008.6536800000003</v>
      </c>
      <c r="J146" s="102">
        <v>227.3</v>
      </c>
      <c r="K146" s="90"/>
      <c r="L146" s="90">
        <v>6.8386698040000002</v>
      </c>
      <c r="M146" s="91">
        <v>4.0897890463114064E-5</v>
      </c>
      <c r="N146" s="91">
        <f t="shared" si="4"/>
        <v>6.0594332633980279E-5</v>
      </c>
      <c r="O146" s="91">
        <f>L146/'סכום נכסי הקרן'!$C$42</f>
        <v>8.4188227675742332E-6</v>
      </c>
    </row>
    <row r="147" spans="2:15">
      <c r="B147" s="86" t="s">
        <v>1298</v>
      </c>
      <c r="C147" s="87" t="s">
        <v>1299</v>
      </c>
      <c r="D147" s="88" t="s">
        <v>117</v>
      </c>
      <c r="E147" s="88" t="s">
        <v>310</v>
      </c>
      <c r="F147" s="87" t="s">
        <v>1300</v>
      </c>
      <c r="G147" s="88" t="s">
        <v>558</v>
      </c>
      <c r="H147" s="88" t="s">
        <v>130</v>
      </c>
      <c r="I147" s="90">
        <v>6796.7898279999999</v>
      </c>
      <c r="J147" s="102">
        <v>428.7</v>
      </c>
      <c r="K147" s="90"/>
      <c r="L147" s="90">
        <v>29.137837985000001</v>
      </c>
      <c r="M147" s="91">
        <v>9.3454358907542104E-5</v>
      </c>
      <c r="N147" s="91">
        <f t="shared" si="4"/>
        <v>2.5817708672897286E-4</v>
      </c>
      <c r="O147" s="91">
        <f>L147/'סכום נכסי הקרן'!$C$42</f>
        <v>3.5870469090717828E-5</v>
      </c>
    </row>
    <row r="148" spans="2:15">
      <c r="B148" s="86" t="s">
        <v>1301</v>
      </c>
      <c r="C148" s="87" t="s">
        <v>1302</v>
      </c>
      <c r="D148" s="88" t="s">
        <v>117</v>
      </c>
      <c r="E148" s="88" t="s">
        <v>310</v>
      </c>
      <c r="F148" s="87" t="s">
        <v>1303</v>
      </c>
      <c r="G148" s="88" t="s">
        <v>420</v>
      </c>
      <c r="H148" s="88" t="s">
        <v>130</v>
      </c>
      <c r="I148" s="90">
        <v>9980.7937650000003</v>
      </c>
      <c r="J148" s="102">
        <v>353.6</v>
      </c>
      <c r="K148" s="90"/>
      <c r="L148" s="90">
        <v>35.292086755</v>
      </c>
      <c r="M148" s="91">
        <v>7.9925716996383142E-5</v>
      </c>
      <c r="N148" s="91">
        <f t="shared" si="4"/>
        <v>3.127070768834213E-4</v>
      </c>
      <c r="O148" s="91">
        <f>L148/'סכום נכסי הקרן'!$C$42</f>
        <v>4.3446727507506234E-5</v>
      </c>
    </row>
    <row r="149" spans="2:15">
      <c r="B149" s="86" t="s">
        <v>1304</v>
      </c>
      <c r="C149" s="87" t="s">
        <v>1305</v>
      </c>
      <c r="D149" s="88" t="s">
        <v>117</v>
      </c>
      <c r="E149" s="88" t="s">
        <v>310</v>
      </c>
      <c r="F149" s="87" t="s">
        <v>1306</v>
      </c>
      <c r="G149" s="88" t="s">
        <v>542</v>
      </c>
      <c r="H149" s="88" t="s">
        <v>130</v>
      </c>
      <c r="I149" s="90">
        <v>2394.3834069999998</v>
      </c>
      <c r="J149" s="102">
        <v>7273</v>
      </c>
      <c r="K149" s="90"/>
      <c r="L149" s="90">
        <v>174.143505218</v>
      </c>
      <c r="M149" s="91">
        <v>4.03734762464925E-5</v>
      </c>
      <c r="N149" s="91">
        <f t="shared" si="4"/>
        <v>1.5430061376928519E-3</v>
      </c>
      <c r="O149" s="91">
        <f>L149/'סכום נכסי הקרן'!$C$42</f>
        <v>2.1438135610772659E-4</v>
      </c>
    </row>
    <row r="150" spans="2:15">
      <c r="B150" s="86" t="s">
        <v>1307</v>
      </c>
      <c r="C150" s="87" t="s">
        <v>1308</v>
      </c>
      <c r="D150" s="88" t="s">
        <v>117</v>
      </c>
      <c r="E150" s="88" t="s">
        <v>310</v>
      </c>
      <c r="F150" s="87" t="s">
        <v>1309</v>
      </c>
      <c r="G150" s="88" t="s">
        <v>126</v>
      </c>
      <c r="H150" s="88" t="s">
        <v>130</v>
      </c>
      <c r="I150" s="90">
        <v>3483.3211620000006</v>
      </c>
      <c r="J150" s="102">
        <v>1355</v>
      </c>
      <c r="K150" s="90">
        <v>3.4833211620000006</v>
      </c>
      <c r="L150" s="90">
        <v>50.682322913</v>
      </c>
      <c r="M150" s="91">
        <v>3.0224894495949392E-4</v>
      </c>
      <c r="N150" s="91">
        <f t="shared" si="4"/>
        <v>4.4907293688267134E-4</v>
      </c>
      <c r="O150" s="91">
        <f>L150/'סכום נכסי הקרן'!$C$42</f>
        <v>6.2393053953846609E-5</v>
      </c>
    </row>
    <row r="151" spans="2:15">
      <c r="B151" s="86" t="s">
        <v>1310</v>
      </c>
      <c r="C151" s="87" t="s">
        <v>1311</v>
      </c>
      <c r="D151" s="88" t="s">
        <v>117</v>
      </c>
      <c r="E151" s="88" t="s">
        <v>310</v>
      </c>
      <c r="F151" s="87" t="s">
        <v>1312</v>
      </c>
      <c r="G151" s="88" t="s">
        <v>516</v>
      </c>
      <c r="H151" s="88" t="s">
        <v>130</v>
      </c>
      <c r="I151" s="90">
        <v>1461.1507019999999</v>
      </c>
      <c r="J151" s="102">
        <v>26800</v>
      </c>
      <c r="K151" s="90"/>
      <c r="L151" s="90">
        <v>391.58838824899999</v>
      </c>
      <c r="M151" s="91">
        <v>4.0029420425007777E-4</v>
      </c>
      <c r="N151" s="91">
        <f t="shared" si="4"/>
        <v>3.4696860256778848E-3</v>
      </c>
      <c r="O151" s="91">
        <f>L151/'סכום נכסי הקרן'!$C$42</f>
        <v>4.8206936918932718E-4</v>
      </c>
    </row>
    <row r="152" spans="2:15">
      <c r="B152" s="86" t="s">
        <v>1313</v>
      </c>
      <c r="C152" s="87" t="s">
        <v>1314</v>
      </c>
      <c r="D152" s="88" t="s">
        <v>117</v>
      </c>
      <c r="E152" s="88" t="s">
        <v>310</v>
      </c>
      <c r="F152" s="87" t="s">
        <v>1315</v>
      </c>
      <c r="G152" s="88" t="s">
        <v>1112</v>
      </c>
      <c r="H152" s="88" t="s">
        <v>130</v>
      </c>
      <c r="I152" s="90">
        <v>4248.6876540000003</v>
      </c>
      <c r="J152" s="102">
        <v>654.6</v>
      </c>
      <c r="K152" s="90"/>
      <c r="L152" s="90">
        <v>27.811909383000003</v>
      </c>
      <c r="M152" s="91">
        <v>1.9424753920931829E-4</v>
      </c>
      <c r="N152" s="91">
        <f t="shared" si="4"/>
        <v>2.4642863841063141E-4</v>
      </c>
      <c r="O152" s="91">
        <f>L152/'סכום נכסי הקרן'!$C$42</f>
        <v>3.4238169502840922E-5</v>
      </c>
    </row>
    <row r="153" spans="2:15">
      <c r="B153" s="86" t="s">
        <v>1316</v>
      </c>
      <c r="C153" s="87" t="s">
        <v>1317</v>
      </c>
      <c r="D153" s="88" t="s">
        <v>117</v>
      </c>
      <c r="E153" s="88" t="s">
        <v>310</v>
      </c>
      <c r="F153" s="87" t="s">
        <v>1318</v>
      </c>
      <c r="G153" s="88" t="s">
        <v>568</v>
      </c>
      <c r="H153" s="88" t="s">
        <v>130</v>
      </c>
      <c r="I153" s="90">
        <v>146.77767</v>
      </c>
      <c r="J153" s="102">
        <v>11220</v>
      </c>
      <c r="K153" s="90"/>
      <c r="L153" s="90">
        <v>16.468454513000001</v>
      </c>
      <c r="M153" s="91">
        <v>4.4145996900888586E-5</v>
      </c>
      <c r="N153" s="91">
        <f t="shared" si="4"/>
        <v>1.4591946084962574E-4</v>
      </c>
      <c r="O153" s="91">
        <f>L153/'סכום נכסי הקרן'!$C$42</f>
        <v>2.0273679498271774E-5</v>
      </c>
    </row>
    <row r="154" spans="2:15">
      <c r="B154" s="86" t="s">
        <v>1319</v>
      </c>
      <c r="C154" s="87" t="s">
        <v>1320</v>
      </c>
      <c r="D154" s="88" t="s">
        <v>117</v>
      </c>
      <c r="E154" s="88" t="s">
        <v>310</v>
      </c>
      <c r="F154" s="87" t="s">
        <v>1321</v>
      </c>
      <c r="G154" s="88" t="s">
        <v>125</v>
      </c>
      <c r="H154" s="88" t="s">
        <v>130</v>
      </c>
      <c r="I154" s="90">
        <v>9439.3399420000005</v>
      </c>
      <c r="J154" s="102">
        <v>881.6</v>
      </c>
      <c r="K154" s="90"/>
      <c r="L154" s="90">
        <v>83.217220933999997</v>
      </c>
      <c r="M154" s="91">
        <v>2.3824620014277096E-4</v>
      </c>
      <c r="N154" s="91">
        <f t="shared" si="4"/>
        <v>7.3734982250507597E-4</v>
      </c>
      <c r="O154" s="91">
        <f>L154/'סכום נכסי הקרן'!$C$42</f>
        <v>1.024455126995066E-4</v>
      </c>
    </row>
    <row r="155" spans="2:15">
      <c r="B155" s="86" t="s">
        <v>1324</v>
      </c>
      <c r="C155" s="87" t="s">
        <v>1325</v>
      </c>
      <c r="D155" s="88" t="s">
        <v>117</v>
      </c>
      <c r="E155" s="88" t="s">
        <v>310</v>
      </c>
      <c r="F155" s="87" t="s">
        <v>1326</v>
      </c>
      <c r="G155" s="88" t="s">
        <v>488</v>
      </c>
      <c r="H155" s="88" t="s">
        <v>130</v>
      </c>
      <c r="I155" s="90">
        <v>4580.4267300000001</v>
      </c>
      <c r="J155" s="102">
        <v>7550</v>
      </c>
      <c r="K155" s="90"/>
      <c r="L155" s="90">
        <v>345.822218109</v>
      </c>
      <c r="M155" s="91">
        <v>1.8321706920000001E-4</v>
      </c>
      <c r="N155" s="91">
        <f t="shared" si="4"/>
        <v>3.064172875266025E-3</v>
      </c>
      <c r="O155" s="91">
        <f>L155/'סכום נכסי הקרן'!$C$42</f>
        <v>4.2572840139849393E-4</v>
      </c>
    </row>
    <row r="156" spans="2:15">
      <c r="B156" s="86" t="s">
        <v>1327</v>
      </c>
      <c r="C156" s="87" t="s">
        <v>1328</v>
      </c>
      <c r="D156" s="88" t="s">
        <v>117</v>
      </c>
      <c r="E156" s="88" t="s">
        <v>310</v>
      </c>
      <c r="F156" s="87" t="s">
        <v>1329</v>
      </c>
      <c r="G156" s="88" t="s">
        <v>420</v>
      </c>
      <c r="H156" s="88" t="s">
        <v>130</v>
      </c>
      <c r="I156" s="90">
        <v>13276.264147000002</v>
      </c>
      <c r="J156" s="102">
        <v>701.5</v>
      </c>
      <c r="K156" s="90">
        <v>5.7316685950000004</v>
      </c>
      <c r="L156" s="90">
        <v>98.864661598000012</v>
      </c>
      <c r="M156" s="91">
        <v>9.5527818088317448E-5</v>
      </c>
      <c r="N156" s="91">
        <f t="shared" si="4"/>
        <v>8.759946542690408E-4</v>
      </c>
      <c r="O156" s="91">
        <f>L156/'סכום נכסי הקרן'!$C$42</f>
        <v>1.2170847369804733E-4</v>
      </c>
    </row>
    <row r="157" spans="2:15">
      <c r="B157" s="86" t="s">
        <v>1330</v>
      </c>
      <c r="C157" s="87" t="s">
        <v>1331</v>
      </c>
      <c r="D157" s="88" t="s">
        <v>117</v>
      </c>
      <c r="E157" s="88" t="s">
        <v>310</v>
      </c>
      <c r="F157" s="87" t="s">
        <v>1332</v>
      </c>
      <c r="G157" s="88" t="s">
        <v>152</v>
      </c>
      <c r="H157" s="88" t="s">
        <v>130</v>
      </c>
      <c r="I157" s="90">
        <v>1959.5624400000002</v>
      </c>
      <c r="J157" s="102">
        <v>546.4</v>
      </c>
      <c r="K157" s="90"/>
      <c r="L157" s="90">
        <v>10.707049172000001</v>
      </c>
      <c r="M157" s="91">
        <v>2.5850226226794572E-4</v>
      </c>
      <c r="N157" s="91">
        <f t="shared" si="4"/>
        <v>9.487027706427207E-5</v>
      </c>
      <c r="O157" s="91">
        <f>L157/'סכום נכסי הקרן'!$C$42</f>
        <v>1.3181035482959905E-5</v>
      </c>
    </row>
    <row r="158" spans="2:15">
      <c r="B158" s="86" t="s">
        <v>1333</v>
      </c>
      <c r="C158" s="87" t="s">
        <v>1334</v>
      </c>
      <c r="D158" s="88" t="s">
        <v>117</v>
      </c>
      <c r="E158" s="88" t="s">
        <v>310</v>
      </c>
      <c r="F158" s="87" t="s">
        <v>1335</v>
      </c>
      <c r="G158" s="88" t="s">
        <v>558</v>
      </c>
      <c r="H158" s="88" t="s">
        <v>130</v>
      </c>
      <c r="I158" s="90">
        <v>6418.5259889999998</v>
      </c>
      <c r="J158" s="102">
        <v>701.5</v>
      </c>
      <c r="K158" s="90"/>
      <c r="L158" s="90">
        <v>45.025959828000005</v>
      </c>
      <c r="M158" s="91">
        <v>2.2952835106191432E-4</v>
      </c>
      <c r="N158" s="91">
        <f t="shared" si="4"/>
        <v>3.989544845967337E-4</v>
      </c>
      <c r="O158" s="91">
        <f>L158/'סכום נכסי הקרן'!$C$42</f>
        <v>5.542972341055718E-5</v>
      </c>
    </row>
    <row r="159" spans="2:15">
      <c r="B159" s="86" t="s">
        <v>1336</v>
      </c>
      <c r="C159" s="87" t="s">
        <v>1337</v>
      </c>
      <c r="D159" s="88" t="s">
        <v>117</v>
      </c>
      <c r="E159" s="88" t="s">
        <v>310</v>
      </c>
      <c r="F159" s="87" t="s">
        <v>1338</v>
      </c>
      <c r="G159" s="88" t="s">
        <v>154</v>
      </c>
      <c r="H159" s="88" t="s">
        <v>130</v>
      </c>
      <c r="I159" s="90">
        <v>39170.486344999998</v>
      </c>
      <c r="J159" s="102">
        <v>44.1</v>
      </c>
      <c r="K159" s="90"/>
      <c r="L159" s="90">
        <v>17.274184486999999</v>
      </c>
      <c r="M159" s="91">
        <v>2.8531528466208797E-4</v>
      </c>
      <c r="N159" s="91">
        <f t="shared" si="4"/>
        <v>1.5305866649297577E-4</v>
      </c>
      <c r="O159" s="91">
        <f>L159/'סכום נכסי הקרן'!$C$42</f>
        <v>2.1265582608677919E-5</v>
      </c>
    </row>
    <row r="160" spans="2:15">
      <c r="B160" s="86" t="s">
        <v>1339</v>
      </c>
      <c r="C160" s="87" t="s">
        <v>1340</v>
      </c>
      <c r="D160" s="88" t="s">
        <v>117</v>
      </c>
      <c r="E160" s="88" t="s">
        <v>310</v>
      </c>
      <c r="F160" s="87" t="s">
        <v>1341</v>
      </c>
      <c r="G160" s="88" t="s">
        <v>1194</v>
      </c>
      <c r="H160" s="88" t="s">
        <v>130</v>
      </c>
      <c r="I160" s="90">
        <v>424.48772000000002</v>
      </c>
      <c r="J160" s="102">
        <v>711</v>
      </c>
      <c r="K160" s="90"/>
      <c r="L160" s="90">
        <v>3.0181076779999998</v>
      </c>
      <c r="M160" s="91">
        <v>2.2763779778378945E-5</v>
      </c>
      <c r="N160" s="91">
        <f t="shared" si="4"/>
        <v>2.6742074965943456E-5</v>
      </c>
      <c r="O160" s="91">
        <f>L160/'סכום נכסי הקרן'!$C$42</f>
        <v>3.7154760154781998E-6</v>
      </c>
    </row>
    <row r="161" spans="2:15">
      <c r="B161" s="86" t="s">
        <v>1342</v>
      </c>
      <c r="C161" s="87" t="s">
        <v>1343</v>
      </c>
      <c r="D161" s="88" t="s">
        <v>117</v>
      </c>
      <c r="E161" s="88" t="s">
        <v>310</v>
      </c>
      <c r="F161" s="87" t="s">
        <v>1344</v>
      </c>
      <c r="G161" s="88" t="s">
        <v>427</v>
      </c>
      <c r="H161" s="88" t="s">
        <v>130</v>
      </c>
      <c r="I161" s="90">
        <v>38272.023996999997</v>
      </c>
      <c r="J161" s="102">
        <v>861.4</v>
      </c>
      <c r="K161" s="90">
        <v>4.3031915769999998</v>
      </c>
      <c r="L161" s="90">
        <v>333.97840627900001</v>
      </c>
      <c r="M161" s="91">
        <v>3.5859792083421785E-4</v>
      </c>
      <c r="N161" s="91">
        <f t="shared" si="4"/>
        <v>2.9592302629963818E-3</v>
      </c>
      <c r="O161" s="91">
        <f>L161/'סכום נכסי הקרן'!$C$42</f>
        <v>4.1114794122904002E-4</v>
      </c>
    </row>
    <row r="162" spans="2:15">
      <c r="B162" s="86" t="s">
        <v>1345</v>
      </c>
      <c r="C162" s="87" t="s">
        <v>1346</v>
      </c>
      <c r="D162" s="88" t="s">
        <v>117</v>
      </c>
      <c r="E162" s="88" t="s">
        <v>310</v>
      </c>
      <c r="F162" s="87" t="s">
        <v>1347</v>
      </c>
      <c r="G162" s="88" t="s">
        <v>152</v>
      </c>
      <c r="H162" s="88" t="s">
        <v>130</v>
      </c>
      <c r="I162" s="90">
        <v>15973.702792</v>
      </c>
      <c r="J162" s="102">
        <v>265.39999999999998</v>
      </c>
      <c r="K162" s="90"/>
      <c r="L162" s="90">
        <v>42.394207199</v>
      </c>
      <c r="M162" s="91">
        <v>2.0883773431028957E-4</v>
      </c>
      <c r="N162" s="91">
        <f t="shared" si="4"/>
        <v>3.7563572542536629E-4</v>
      </c>
      <c r="O162" s="91">
        <f>L162/'סכום נכסי הקרן'!$C$42</f>
        <v>5.2189874202062097E-5</v>
      </c>
    </row>
    <row r="163" spans="2:15">
      <c r="B163" s="86" t="s">
        <v>1348</v>
      </c>
      <c r="C163" s="87" t="s">
        <v>1349</v>
      </c>
      <c r="D163" s="88" t="s">
        <v>117</v>
      </c>
      <c r="E163" s="88" t="s">
        <v>310</v>
      </c>
      <c r="F163" s="87" t="s">
        <v>1350</v>
      </c>
      <c r="G163" s="88" t="s">
        <v>516</v>
      </c>
      <c r="H163" s="88" t="s">
        <v>130</v>
      </c>
      <c r="I163" s="90">
        <v>45.405526000000002</v>
      </c>
      <c r="J163" s="102">
        <v>168.7</v>
      </c>
      <c r="K163" s="90"/>
      <c r="L163" s="90">
        <v>7.6599147000000006E-2</v>
      </c>
      <c r="M163" s="91">
        <v>6.623126514181174E-6</v>
      </c>
      <c r="N163" s="91">
        <f t="shared" si="4"/>
        <v>6.7871008921681124E-7</v>
      </c>
      <c r="O163" s="91">
        <f>L163/'סכום נכסי הקרן'!$C$42</f>
        <v>9.4298257003602161E-8</v>
      </c>
    </row>
    <row r="164" spans="2:15">
      <c r="B164" s="86" t="s">
        <v>1351</v>
      </c>
      <c r="C164" s="87" t="s">
        <v>1352</v>
      </c>
      <c r="D164" s="88" t="s">
        <v>117</v>
      </c>
      <c r="E164" s="88" t="s">
        <v>310</v>
      </c>
      <c r="F164" s="87" t="s">
        <v>1353</v>
      </c>
      <c r="G164" s="88" t="s">
        <v>1354</v>
      </c>
      <c r="H164" s="88" t="s">
        <v>130</v>
      </c>
      <c r="I164" s="90">
        <v>4824.6802500000003</v>
      </c>
      <c r="J164" s="102">
        <v>751.1</v>
      </c>
      <c r="K164" s="90"/>
      <c r="L164" s="90">
        <v>36.238173357999997</v>
      </c>
      <c r="M164" s="91">
        <v>9.6652706953971081E-5</v>
      </c>
      <c r="N164" s="91">
        <f t="shared" si="4"/>
        <v>3.2108991857131839E-4</v>
      </c>
      <c r="O164" s="91">
        <f>L164/'סכום נכסי הקרן'!$C$42</f>
        <v>4.4611418253179402E-5</v>
      </c>
    </row>
    <row r="165" spans="2:15">
      <c r="B165" s="86" t="s">
        <v>1355</v>
      </c>
      <c r="C165" s="87" t="s">
        <v>1356</v>
      </c>
      <c r="D165" s="88" t="s">
        <v>117</v>
      </c>
      <c r="E165" s="88" t="s">
        <v>310</v>
      </c>
      <c r="F165" s="87" t="s">
        <v>1357</v>
      </c>
      <c r="G165" s="88" t="s">
        <v>427</v>
      </c>
      <c r="H165" s="88" t="s">
        <v>130</v>
      </c>
      <c r="I165" s="90">
        <v>2192.0585850000002</v>
      </c>
      <c r="J165" s="102">
        <v>490</v>
      </c>
      <c r="K165" s="90"/>
      <c r="L165" s="90">
        <v>10.741087068999999</v>
      </c>
      <c r="M165" s="91">
        <v>1.4605084505678743E-4</v>
      </c>
      <c r="N165" s="91">
        <f t="shared" si="4"/>
        <v>9.5171871338025821E-5</v>
      </c>
      <c r="O165" s="91">
        <f>L165/'סכום נכסי הקרן'!$C$42</f>
        <v>1.3222938225808568E-5</v>
      </c>
    </row>
    <row r="166" spans="2:15">
      <c r="B166" s="86" t="s">
        <v>1358</v>
      </c>
      <c r="C166" s="87" t="s">
        <v>1359</v>
      </c>
      <c r="D166" s="88" t="s">
        <v>117</v>
      </c>
      <c r="E166" s="88" t="s">
        <v>310</v>
      </c>
      <c r="F166" s="87" t="s">
        <v>1360</v>
      </c>
      <c r="G166" s="88" t="s">
        <v>427</v>
      </c>
      <c r="H166" s="88" t="s">
        <v>130</v>
      </c>
      <c r="I166" s="90">
        <v>4809.2917470000002</v>
      </c>
      <c r="J166" s="102">
        <v>2190</v>
      </c>
      <c r="K166" s="90"/>
      <c r="L166" s="90">
        <v>105.32348925399999</v>
      </c>
      <c r="M166" s="91">
        <v>1.8694657741561899E-4</v>
      </c>
      <c r="N166" s="91">
        <f t="shared" si="4"/>
        <v>9.3322337895235556E-4</v>
      </c>
      <c r="O166" s="91">
        <f>L166/'סכום נכסי הקרן'!$C$42</f>
        <v>1.2965968743998966E-4</v>
      </c>
    </row>
    <row r="167" spans="2:15">
      <c r="B167" s="86" t="s">
        <v>1361</v>
      </c>
      <c r="C167" s="87" t="s">
        <v>1362</v>
      </c>
      <c r="D167" s="88" t="s">
        <v>117</v>
      </c>
      <c r="E167" s="88" t="s">
        <v>310</v>
      </c>
      <c r="F167" s="87" t="s">
        <v>1363</v>
      </c>
      <c r="G167" s="88" t="s">
        <v>498</v>
      </c>
      <c r="H167" s="88" t="s">
        <v>130</v>
      </c>
      <c r="I167" s="90">
        <v>66722.789332999993</v>
      </c>
      <c r="J167" s="102">
        <v>150.1</v>
      </c>
      <c r="K167" s="90"/>
      <c r="L167" s="90">
        <v>100.15090680399999</v>
      </c>
      <c r="M167" s="91">
        <v>2.921985458536215E-4</v>
      </c>
      <c r="N167" s="91">
        <f t="shared" si="4"/>
        <v>8.8739148612304228E-4</v>
      </c>
      <c r="O167" s="91">
        <f>L167/'סכום נכסי הקרן'!$C$42</f>
        <v>1.2329192058688849E-4</v>
      </c>
    </row>
    <row r="168" spans="2:15">
      <c r="B168" s="86" t="s">
        <v>1364</v>
      </c>
      <c r="C168" s="87" t="s">
        <v>1365</v>
      </c>
      <c r="D168" s="88" t="s">
        <v>117</v>
      </c>
      <c r="E168" s="88" t="s">
        <v>310</v>
      </c>
      <c r="F168" s="87" t="s">
        <v>1366</v>
      </c>
      <c r="G168" s="88" t="s">
        <v>638</v>
      </c>
      <c r="H168" s="88" t="s">
        <v>130</v>
      </c>
      <c r="I168" s="90">
        <v>26721.306</v>
      </c>
      <c r="J168" s="102">
        <v>414.8</v>
      </c>
      <c r="K168" s="90"/>
      <c r="L168" s="90">
        <v>110.839977288</v>
      </c>
      <c r="M168" s="91">
        <v>9.2940440332510174E-5</v>
      </c>
      <c r="N168" s="91">
        <f t="shared" si="4"/>
        <v>9.8210246223665921E-4</v>
      </c>
      <c r="O168" s="91">
        <f>L168/'סכום נכסי הקרן'!$C$42</f>
        <v>1.3645082320012323E-4</v>
      </c>
    </row>
    <row r="169" spans="2:15">
      <c r="B169" s="86" t="s">
        <v>1367</v>
      </c>
      <c r="C169" s="87" t="s">
        <v>1368</v>
      </c>
      <c r="D169" s="88" t="s">
        <v>117</v>
      </c>
      <c r="E169" s="88" t="s">
        <v>310</v>
      </c>
      <c r="F169" s="87" t="s">
        <v>1369</v>
      </c>
      <c r="G169" s="88" t="s">
        <v>488</v>
      </c>
      <c r="H169" s="88" t="s">
        <v>130</v>
      </c>
      <c r="I169" s="90">
        <v>22451.835107999999</v>
      </c>
      <c r="J169" s="102">
        <v>483.7</v>
      </c>
      <c r="K169" s="90"/>
      <c r="L169" s="90">
        <v>108.59952641700001</v>
      </c>
      <c r="M169" s="91">
        <v>1.4722738514000899E-4</v>
      </c>
      <c r="N169" s="91">
        <f t="shared" si="4"/>
        <v>9.622508493911233E-4</v>
      </c>
      <c r="O169" s="91">
        <f>L169/'סכום נכסי הקרן'!$C$42</f>
        <v>1.3369269050136744E-4</v>
      </c>
    </row>
    <row r="170" spans="2:15">
      <c r="B170" s="86" t="s">
        <v>1370</v>
      </c>
      <c r="C170" s="87" t="s">
        <v>1371</v>
      </c>
      <c r="D170" s="88" t="s">
        <v>117</v>
      </c>
      <c r="E170" s="88" t="s">
        <v>310</v>
      </c>
      <c r="F170" s="87" t="s">
        <v>1372</v>
      </c>
      <c r="G170" s="88" t="s">
        <v>638</v>
      </c>
      <c r="H170" s="88" t="s">
        <v>130</v>
      </c>
      <c r="I170" s="90">
        <v>416.84346599999998</v>
      </c>
      <c r="J170" s="102">
        <v>17030</v>
      </c>
      <c r="K170" s="90"/>
      <c r="L170" s="90">
        <v>70.98844234500001</v>
      </c>
      <c r="M170" s="91">
        <v>1.8438942896991997E-4</v>
      </c>
      <c r="N170" s="91">
        <f t="shared" si="4"/>
        <v>6.2899619544506697E-4</v>
      </c>
      <c r="O170" s="91">
        <f>L170/'סכום נכסי הקרן'!$C$42</f>
        <v>8.7391134793370534E-5</v>
      </c>
    </row>
    <row r="171" spans="2:15">
      <c r="B171" s="86" t="s">
        <v>1373</v>
      </c>
      <c r="C171" s="87" t="s">
        <v>1374</v>
      </c>
      <c r="D171" s="88" t="s">
        <v>117</v>
      </c>
      <c r="E171" s="88" t="s">
        <v>310</v>
      </c>
      <c r="F171" s="87" t="s">
        <v>1375</v>
      </c>
      <c r="G171" s="88" t="s">
        <v>1376</v>
      </c>
      <c r="H171" s="88" t="s">
        <v>130</v>
      </c>
      <c r="I171" s="90">
        <v>1970.4736399999999</v>
      </c>
      <c r="J171" s="102">
        <v>1684</v>
      </c>
      <c r="K171" s="90"/>
      <c r="L171" s="90">
        <v>33.182776097000001</v>
      </c>
      <c r="M171" s="91">
        <v>4.3964200948157963E-5</v>
      </c>
      <c r="N171" s="91">
        <f t="shared" si="4"/>
        <v>2.9401743762572628E-4</v>
      </c>
      <c r="O171" s="91">
        <f>L171/'סכום נכסי הקרן'!$C$42</f>
        <v>4.0850036469569203E-5</v>
      </c>
    </row>
    <row r="172" spans="2:15">
      <c r="B172" s="86" t="s">
        <v>1377</v>
      </c>
      <c r="C172" s="87" t="s">
        <v>1378</v>
      </c>
      <c r="D172" s="88" t="s">
        <v>117</v>
      </c>
      <c r="E172" s="88" t="s">
        <v>310</v>
      </c>
      <c r="F172" s="87" t="s">
        <v>560</v>
      </c>
      <c r="G172" s="88" t="s">
        <v>488</v>
      </c>
      <c r="H172" s="88" t="s">
        <v>130</v>
      </c>
      <c r="I172" s="90">
        <v>3182.4783000000002</v>
      </c>
      <c r="J172" s="102">
        <v>5.0999999999999996</v>
      </c>
      <c r="K172" s="90"/>
      <c r="L172" s="90">
        <v>0.16230639999999999</v>
      </c>
      <c r="M172" s="91">
        <v>1.294749797507074E-4</v>
      </c>
      <c r="N172" s="91">
        <f t="shared" si="4"/>
        <v>1.4381229496518994E-6</v>
      </c>
      <c r="O172" s="91">
        <f>L172/'סכום נכסי הקרן'!$C$42</f>
        <v>1.9980915218976853E-7</v>
      </c>
    </row>
    <row r="173" spans="2:15">
      <c r="B173" s="86" t="s">
        <v>1379</v>
      </c>
      <c r="C173" s="87" t="s">
        <v>1380</v>
      </c>
      <c r="D173" s="88" t="s">
        <v>117</v>
      </c>
      <c r="E173" s="88" t="s">
        <v>310</v>
      </c>
      <c r="F173" s="87" t="s">
        <v>1381</v>
      </c>
      <c r="G173" s="88" t="s">
        <v>568</v>
      </c>
      <c r="H173" s="88" t="s">
        <v>130</v>
      </c>
      <c r="I173" s="90">
        <v>2533.8864389999999</v>
      </c>
      <c r="J173" s="102">
        <v>7922</v>
      </c>
      <c r="K173" s="90"/>
      <c r="L173" s="90">
        <v>200.73448368899997</v>
      </c>
      <c r="M173" s="91">
        <v>2.0146130704158701E-4</v>
      </c>
      <c r="N173" s="91">
        <f t="shared" si="4"/>
        <v>1.778616664405567E-3</v>
      </c>
      <c r="O173" s="91">
        <f>L173/'סכום נכסי הקרן'!$C$42</f>
        <v>2.471164846312284E-4</v>
      </c>
    </row>
    <row r="174" spans="2:15">
      <c r="B174" s="86" t="s">
        <v>1382</v>
      </c>
      <c r="C174" s="87" t="s">
        <v>1383</v>
      </c>
      <c r="D174" s="88" t="s">
        <v>117</v>
      </c>
      <c r="E174" s="88" t="s">
        <v>310</v>
      </c>
      <c r="F174" s="87" t="s">
        <v>1384</v>
      </c>
      <c r="G174" s="88" t="s">
        <v>427</v>
      </c>
      <c r="H174" s="88" t="s">
        <v>130</v>
      </c>
      <c r="I174" s="90">
        <v>24582.835509</v>
      </c>
      <c r="J174" s="102">
        <v>470.4</v>
      </c>
      <c r="K174" s="90"/>
      <c r="L174" s="90">
        <v>115.63765824099998</v>
      </c>
      <c r="M174" s="91">
        <v>2.8786517403658202E-4</v>
      </c>
      <c r="N174" s="91">
        <f t="shared" si="4"/>
        <v>1.0246125239693885E-3</v>
      </c>
      <c r="O174" s="91">
        <f>L174/'סכום נכסי הקרן'!$C$42</f>
        <v>1.4235706327257833E-4</v>
      </c>
    </row>
    <row r="175" spans="2:15">
      <c r="B175" s="86" t="s">
        <v>1385</v>
      </c>
      <c r="C175" s="87" t="s">
        <v>1386</v>
      </c>
      <c r="D175" s="88" t="s">
        <v>117</v>
      </c>
      <c r="E175" s="88" t="s">
        <v>310</v>
      </c>
      <c r="F175" s="87" t="s">
        <v>682</v>
      </c>
      <c r="G175" s="88" t="s">
        <v>334</v>
      </c>
      <c r="H175" s="88" t="s">
        <v>130</v>
      </c>
      <c r="I175" s="90">
        <v>32956.277399999999</v>
      </c>
      <c r="J175" s="102">
        <v>576</v>
      </c>
      <c r="K175" s="90"/>
      <c r="L175" s="90">
        <v>189.82815782399999</v>
      </c>
      <c r="M175" s="91">
        <v>4.6351864171447008E-4</v>
      </c>
      <c r="N175" s="91">
        <f t="shared" ref="N175:N181" si="5">IFERROR(L175/$L$11,0)</f>
        <v>1.6819806874949919E-3</v>
      </c>
      <c r="O175" s="91">
        <f>L175/'סכום נכסי הקרן'!$C$42</f>
        <v>2.3369012729355723E-4</v>
      </c>
    </row>
    <row r="176" spans="2:15">
      <c r="B176" s="86" t="s">
        <v>1387</v>
      </c>
      <c r="C176" s="87" t="s">
        <v>1388</v>
      </c>
      <c r="D176" s="88" t="s">
        <v>117</v>
      </c>
      <c r="E176" s="88" t="s">
        <v>310</v>
      </c>
      <c r="F176" s="87" t="s">
        <v>1389</v>
      </c>
      <c r="G176" s="88" t="s">
        <v>154</v>
      </c>
      <c r="H176" s="88" t="s">
        <v>130</v>
      </c>
      <c r="I176" s="90">
        <v>5584.7529539999996</v>
      </c>
      <c r="J176" s="102">
        <v>68.400000000000006</v>
      </c>
      <c r="K176" s="90"/>
      <c r="L176" s="90">
        <v>3.8199710209999993</v>
      </c>
      <c r="M176" s="91">
        <v>1.4224017514984525E-4</v>
      </c>
      <c r="N176" s="91">
        <f t="shared" si="5"/>
        <v>3.3847020156354257E-5</v>
      </c>
      <c r="O176" s="91">
        <f>L176/'סכום נכסי הקרן'!$C$42</f>
        <v>4.7026190655174064E-6</v>
      </c>
    </row>
    <row r="177" spans="2:15">
      <c r="B177" s="86" t="s">
        <v>1390</v>
      </c>
      <c r="C177" s="87" t="s">
        <v>1391</v>
      </c>
      <c r="D177" s="88" t="s">
        <v>117</v>
      </c>
      <c r="E177" s="88" t="s">
        <v>310</v>
      </c>
      <c r="F177" s="87" t="s">
        <v>1392</v>
      </c>
      <c r="G177" s="88" t="s">
        <v>516</v>
      </c>
      <c r="H177" s="88" t="s">
        <v>130</v>
      </c>
      <c r="I177" s="90">
        <v>6811.5548339999987</v>
      </c>
      <c r="J177" s="102">
        <v>2540</v>
      </c>
      <c r="K177" s="90"/>
      <c r="L177" s="90">
        <v>173.01349277800003</v>
      </c>
      <c r="M177" s="91">
        <v>1.9085331560661246E-4</v>
      </c>
      <c r="N177" s="91">
        <f t="shared" si="5"/>
        <v>1.5329936130890401E-3</v>
      </c>
      <c r="O177" s="91">
        <f>L177/'סכום נכסי הקרן'!$C$42</f>
        <v>2.1299024135439408E-4</v>
      </c>
    </row>
    <row r="178" spans="2:15">
      <c r="B178" s="86" t="s">
        <v>1393</v>
      </c>
      <c r="C178" s="87" t="s">
        <v>1394</v>
      </c>
      <c r="D178" s="88" t="s">
        <v>117</v>
      </c>
      <c r="E178" s="88" t="s">
        <v>310</v>
      </c>
      <c r="F178" s="87" t="s">
        <v>1395</v>
      </c>
      <c r="G178" s="88" t="s">
        <v>427</v>
      </c>
      <c r="H178" s="88" t="s">
        <v>130</v>
      </c>
      <c r="I178" s="90">
        <v>1484.5170000000001</v>
      </c>
      <c r="J178" s="102">
        <v>5790</v>
      </c>
      <c r="K178" s="90"/>
      <c r="L178" s="90">
        <v>85.953534300000001</v>
      </c>
      <c r="M178" s="91">
        <v>1.7664830195863776E-4</v>
      </c>
      <c r="N178" s="91">
        <f t="shared" si="5"/>
        <v>7.6159504665571846E-4</v>
      </c>
      <c r="O178" s="91">
        <f>L178/'סכום נכסי הקרן'!$C$42</f>
        <v>1.0581408260054557E-4</v>
      </c>
    </row>
    <row r="179" spans="2:15">
      <c r="B179" s="86" t="s">
        <v>1396</v>
      </c>
      <c r="C179" s="87" t="s">
        <v>1397</v>
      </c>
      <c r="D179" s="88" t="s">
        <v>117</v>
      </c>
      <c r="E179" s="88" t="s">
        <v>310</v>
      </c>
      <c r="F179" s="87" t="s">
        <v>1398</v>
      </c>
      <c r="G179" s="88" t="s">
        <v>427</v>
      </c>
      <c r="H179" s="88" t="s">
        <v>130</v>
      </c>
      <c r="I179" s="90">
        <v>5821.064308</v>
      </c>
      <c r="J179" s="102">
        <v>1013</v>
      </c>
      <c r="K179" s="90">
        <v>0.96005068299999996</v>
      </c>
      <c r="L179" s="90">
        <v>59.927432123999999</v>
      </c>
      <c r="M179" s="91">
        <v>3.4910941247592067E-4</v>
      </c>
      <c r="N179" s="91">
        <f t="shared" si="5"/>
        <v>5.3098963103876903E-4</v>
      </c>
      <c r="O179" s="91">
        <f>L179/'סכום נכסי הקרן'!$C$42</f>
        <v>7.3774351508051062E-5</v>
      </c>
    </row>
    <row r="180" spans="2:15">
      <c r="B180" s="86" t="s">
        <v>1399</v>
      </c>
      <c r="C180" s="87" t="s">
        <v>1400</v>
      </c>
      <c r="D180" s="88" t="s">
        <v>117</v>
      </c>
      <c r="E180" s="88" t="s">
        <v>310</v>
      </c>
      <c r="F180" s="87" t="s">
        <v>1401</v>
      </c>
      <c r="G180" s="88" t="s">
        <v>124</v>
      </c>
      <c r="H180" s="88" t="s">
        <v>130</v>
      </c>
      <c r="I180" s="90">
        <v>4722.2485770000003</v>
      </c>
      <c r="J180" s="102">
        <v>819.8</v>
      </c>
      <c r="K180" s="90"/>
      <c r="L180" s="90">
        <v>38.712993834000002</v>
      </c>
      <c r="M180" s="91">
        <v>2.3610062381880907E-4</v>
      </c>
      <c r="N180" s="91">
        <f t="shared" si="5"/>
        <v>3.4301817354342085E-4</v>
      </c>
      <c r="O180" s="91">
        <f>L180/'סכום נכסי הקרן'!$C$42</f>
        <v>4.7658074337791223E-5</v>
      </c>
    </row>
    <row r="181" spans="2:15">
      <c r="B181" s="86" t="s">
        <v>1402</v>
      </c>
      <c r="C181" s="87" t="s">
        <v>1403</v>
      </c>
      <c r="D181" s="88" t="s">
        <v>117</v>
      </c>
      <c r="E181" s="88" t="s">
        <v>310</v>
      </c>
      <c r="F181" s="87" t="s">
        <v>691</v>
      </c>
      <c r="G181" s="88" t="s">
        <v>124</v>
      </c>
      <c r="H181" s="88" t="s">
        <v>130</v>
      </c>
      <c r="I181" s="90">
        <v>19715.992007000001</v>
      </c>
      <c r="J181" s="102">
        <v>1003</v>
      </c>
      <c r="K181" s="90"/>
      <c r="L181" s="90">
        <v>197.75139983400001</v>
      </c>
      <c r="M181" s="91">
        <v>2.2279070771854178E-4</v>
      </c>
      <c r="N181" s="91">
        <f t="shared" si="5"/>
        <v>1.7521849195537835E-3</v>
      </c>
      <c r="O181" s="91">
        <f>L181/'סכום נכסי הקרן'!$C$42</f>
        <v>2.4344412509409041E-4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2"/>
      <c r="K182" s="87"/>
      <c r="L182" s="87"/>
      <c r="M182" s="87"/>
      <c r="N182" s="91"/>
      <c r="O182" s="87"/>
    </row>
    <row r="183" spans="2:15">
      <c r="B183" s="79" t="s">
        <v>194</v>
      </c>
      <c r="C183" s="80"/>
      <c r="D183" s="81"/>
      <c r="E183" s="81"/>
      <c r="F183" s="80"/>
      <c r="G183" s="81"/>
      <c r="H183" s="81"/>
      <c r="I183" s="83"/>
      <c r="J183" s="100"/>
      <c r="K183" s="83">
        <v>4.0449334490000002</v>
      </c>
      <c r="L183" s="83">
        <f>L184+L211</f>
        <v>26822.287201854</v>
      </c>
      <c r="M183" s="84"/>
      <c r="N183" s="84">
        <f t="shared" ref="N183:N199" si="6">IFERROR(L183/$L$11,0)</f>
        <v>0.23766004783015746</v>
      </c>
      <c r="O183" s="84">
        <f>L183/'סכום נכסי הקרן'!$C$42</f>
        <v>3.3019883785192244E-2</v>
      </c>
    </row>
    <row r="184" spans="2:15">
      <c r="B184" s="85" t="s">
        <v>65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10979.474093445999</v>
      </c>
      <c r="M184" s="84"/>
      <c r="N184" s="84">
        <f t="shared" si="6"/>
        <v>9.7284109985146444E-2</v>
      </c>
      <c r="O184" s="84">
        <f>L184/'סכום נכסי הקרן'!$C$42</f>
        <v>1.3516407301874556E-2</v>
      </c>
    </row>
    <row r="185" spans="2:15">
      <c r="B185" s="86" t="s">
        <v>1404</v>
      </c>
      <c r="C185" s="87" t="s">
        <v>1405</v>
      </c>
      <c r="D185" s="88" t="s">
        <v>1406</v>
      </c>
      <c r="E185" s="88" t="s">
        <v>695</v>
      </c>
      <c r="F185" s="87" t="s">
        <v>1407</v>
      </c>
      <c r="G185" s="88" t="s">
        <v>766</v>
      </c>
      <c r="H185" s="88" t="s">
        <v>129</v>
      </c>
      <c r="I185" s="90">
        <v>4156.6476000000002</v>
      </c>
      <c r="J185" s="102">
        <v>319</v>
      </c>
      <c r="K185" s="90"/>
      <c r="L185" s="90">
        <v>47.933836625999994</v>
      </c>
      <c r="M185" s="91">
        <v>6.4098295304956183E-5</v>
      </c>
      <c r="N185" s="91">
        <f t="shared" si="6"/>
        <v>4.2471985403357698E-4</v>
      </c>
      <c r="O185" s="91">
        <f>L185/'סכום נכסי הקרן'!$C$42</f>
        <v>5.9009498439026026E-5</v>
      </c>
    </row>
    <row r="186" spans="2:15">
      <c r="B186" s="86" t="s">
        <v>1408</v>
      </c>
      <c r="C186" s="87" t="s">
        <v>1409</v>
      </c>
      <c r="D186" s="88" t="s">
        <v>1406</v>
      </c>
      <c r="E186" s="88" t="s">
        <v>695</v>
      </c>
      <c r="F186" s="87" t="s">
        <v>1164</v>
      </c>
      <c r="G186" s="88" t="s">
        <v>996</v>
      </c>
      <c r="H186" s="88" t="s">
        <v>129</v>
      </c>
      <c r="I186" s="90">
        <v>4548.4799240000002</v>
      </c>
      <c r="J186" s="102">
        <v>2835</v>
      </c>
      <c r="K186" s="90"/>
      <c r="L186" s="90">
        <v>466.15210214500001</v>
      </c>
      <c r="M186" s="91">
        <v>1.0241338941248252E-4</v>
      </c>
      <c r="N186" s="91">
        <f t="shared" si="6"/>
        <v>4.1303610709325133E-3</v>
      </c>
      <c r="O186" s="91">
        <f>L186/'סכום נכסי הקרן'!$C$42</f>
        <v>5.7386188296376997E-4</v>
      </c>
    </row>
    <row r="187" spans="2:15">
      <c r="B187" s="86" t="s">
        <v>1410</v>
      </c>
      <c r="C187" s="87" t="s">
        <v>1411</v>
      </c>
      <c r="D187" s="88" t="s">
        <v>1406</v>
      </c>
      <c r="E187" s="88" t="s">
        <v>695</v>
      </c>
      <c r="F187" s="87" t="s">
        <v>1412</v>
      </c>
      <c r="G187" s="88" t="s">
        <v>807</v>
      </c>
      <c r="H187" s="88" t="s">
        <v>129</v>
      </c>
      <c r="I187" s="90">
        <v>620.61420799999996</v>
      </c>
      <c r="J187" s="102">
        <v>13000</v>
      </c>
      <c r="K187" s="90"/>
      <c r="L187" s="90">
        <v>291.657647043</v>
      </c>
      <c r="M187" s="91">
        <v>5.1391815422181669E-6</v>
      </c>
      <c r="N187" s="91">
        <f t="shared" si="6"/>
        <v>2.5842453264567E-3</v>
      </c>
      <c r="O187" s="91">
        <f>L187/'סכום נכסי הקרן'!$C$42</f>
        <v>3.5904848598283605E-4</v>
      </c>
    </row>
    <row r="188" spans="2:15">
      <c r="B188" s="86" t="s">
        <v>1413</v>
      </c>
      <c r="C188" s="87" t="s">
        <v>1414</v>
      </c>
      <c r="D188" s="88" t="s">
        <v>1406</v>
      </c>
      <c r="E188" s="88" t="s">
        <v>695</v>
      </c>
      <c r="F188" s="87" t="s">
        <v>1415</v>
      </c>
      <c r="G188" s="88" t="s">
        <v>807</v>
      </c>
      <c r="H188" s="88" t="s">
        <v>129</v>
      </c>
      <c r="I188" s="90">
        <v>448.91794099999998</v>
      </c>
      <c r="J188" s="102">
        <v>14798</v>
      </c>
      <c r="K188" s="90"/>
      <c r="L188" s="90">
        <v>240.14761992000001</v>
      </c>
      <c r="M188" s="91">
        <v>1.1025501365803385E-5</v>
      </c>
      <c r="N188" s="91">
        <f t="shared" si="6"/>
        <v>2.1278384802523725E-3</v>
      </c>
      <c r="O188" s="91">
        <f>L188/'סכום נכסי הקרן'!$C$42</f>
        <v>2.9563647728374221E-4</v>
      </c>
    </row>
    <row r="189" spans="2:15">
      <c r="B189" s="86" t="s">
        <v>1416</v>
      </c>
      <c r="C189" s="87" t="s">
        <v>1417</v>
      </c>
      <c r="D189" s="88" t="s">
        <v>1406</v>
      </c>
      <c r="E189" s="88" t="s">
        <v>695</v>
      </c>
      <c r="F189" s="87" t="s">
        <v>684</v>
      </c>
      <c r="G189" s="88" t="s">
        <v>571</v>
      </c>
      <c r="H189" s="88" t="s">
        <v>129</v>
      </c>
      <c r="I189" s="90">
        <v>20.783238000000001</v>
      </c>
      <c r="J189" s="102">
        <v>17021</v>
      </c>
      <c r="K189" s="90"/>
      <c r="L189" s="90">
        <v>12.788116508</v>
      </c>
      <c r="M189" s="91">
        <v>4.6867336760655538E-7</v>
      </c>
      <c r="N189" s="91">
        <f t="shared" si="6"/>
        <v>1.1330966513321167E-4</v>
      </c>
      <c r="O189" s="91">
        <f>L189/'סכום נכסי הקרן'!$C$42</f>
        <v>1.5742957255952097E-5</v>
      </c>
    </row>
    <row r="190" spans="2:15">
      <c r="B190" s="86" t="s">
        <v>1420</v>
      </c>
      <c r="C190" s="87" t="s">
        <v>1421</v>
      </c>
      <c r="D190" s="88" t="s">
        <v>1422</v>
      </c>
      <c r="E190" s="88" t="s">
        <v>695</v>
      </c>
      <c r="F190" s="87" t="s">
        <v>1423</v>
      </c>
      <c r="G190" s="88" t="s">
        <v>785</v>
      </c>
      <c r="H190" s="88" t="s">
        <v>129</v>
      </c>
      <c r="I190" s="90">
        <v>593.07344899999998</v>
      </c>
      <c r="J190" s="102">
        <v>3492</v>
      </c>
      <c r="K190" s="90"/>
      <c r="L190" s="90">
        <v>74.867101250999994</v>
      </c>
      <c r="M190" s="91">
        <v>1.570744715436302E-5</v>
      </c>
      <c r="N190" s="91">
        <f t="shared" si="6"/>
        <v>6.6336322217100201E-4</v>
      </c>
      <c r="O190" s="91">
        <f>L190/'סכום נכסי הקרן'!$C$42</f>
        <v>9.2166002251715698E-5</v>
      </c>
    </row>
    <row r="191" spans="2:15">
      <c r="B191" s="86" t="s">
        <v>1424</v>
      </c>
      <c r="C191" s="87" t="s">
        <v>1425</v>
      </c>
      <c r="D191" s="88" t="s">
        <v>1422</v>
      </c>
      <c r="E191" s="88" t="s">
        <v>695</v>
      </c>
      <c r="F191" s="87" t="s">
        <v>1426</v>
      </c>
      <c r="G191" s="88" t="s">
        <v>1427</v>
      </c>
      <c r="H191" s="88" t="s">
        <v>129</v>
      </c>
      <c r="I191" s="90">
        <v>2434.60788</v>
      </c>
      <c r="J191" s="102">
        <v>3223</v>
      </c>
      <c r="K191" s="90"/>
      <c r="L191" s="90">
        <v>283.65969428</v>
      </c>
      <c r="M191" s="91">
        <v>1.5559630271761554E-5</v>
      </c>
      <c r="N191" s="91">
        <f t="shared" si="6"/>
        <v>2.5133791165062474E-3</v>
      </c>
      <c r="O191" s="91">
        <f>L191/'סכום נכסי הקרן'!$C$42</f>
        <v>3.4920251465435582E-4</v>
      </c>
    </row>
    <row r="192" spans="2:15">
      <c r="B192" s="86" t="s">
        <v>1428</v>
      </c>
      <c r="C192" s="87" t="s">
        <v>1429</v>
      </c>
      <c r="D192" s="88" t="s">
        <v>1406</v>
      </c>
      <c r="E192" s="88" t="s">
        <v>695</v>
      </c>
      <c r="F192" s="87" t="s">
        <v>1430</v>
      </c>
      <c r="G192" s="88" t="s">
        <v>1431</v>
      </c>
      <c r="H192" s="88" t="s">
        <v>129</v>
      </c>
      <c r="I192" s="90">
        <v>2922.022316</v>
      </c>
      <c r="J192" s="102">
        <v>3196</v>
      </c>
      <c r="K192" s="90"/>
      <c r="L192" s="90">
        <v>337.59701705800001</v>
      </c>
      <c r="M192" s="91">
        <v>3.5170731001570999E-5</v>
      </c>
      <c r="N192" s="91">
        <f t="shared" si="6"/>
        <v>2.9912931219294716E-3</v>
      </c>
      <c r="O192" s="91">
        <f>L192/'סכום נכסי הקרן'!$C$42</f>
        <v>4.1560267346299229E-4</v>
      </c>
    </row>
    <row r="193" spans="2:15">
      <c r="B193" s="86" t="s">
        <v>1432</v>
      </c>
      <c r="C193" s="87" t="s">
        <v>1433</v>
      </c>
      <c r="D193" s="88" t="s">
        <v>1422</v>
      </c>
      <c r="E193" s="88" t="s">
        <v>695</v>
      </c>
      <c r="F193" s="87" t="s">
        <v>1434</v>
      </c>
      <c r="G193" s="88" t="s">
        <v>841</v>
      </c>
      <c r="H193" s="88" t="s">
        <v>129</v>
      </c>
      <c r="I193" s="90">
        <v>3765.649574</v>
      </c>
      <c r="J193" s="102">
        <v>141</v>
      </c>
      <c r="K193" s="90"/>
      <c r="L193" s="90">
        <v>19.194080721999999</v>
      </c>
      <c r="M193" s="91">
        <v>2.7631468496945096E-5</v>
      </c>
      <c r="N193" s="91">
        <f t="shared" si="6"/>
        <v>1.7006999097866318E-4</v>
      </c>
      <c r="O193" s="91">
        <f>L193/'סכום נכסי הקרן'!$C$42</f>
        <v>2.3629092852313895E-5</v>
      </c>
    </row>
    <row r="194" spans="2:15">
      <c r="B194" s="86" t="s">
        <v>1435</v>
      </c>
      <c r="C194" s="87" t="s">
        <v>1436</v>
      </c>
      <c r="D194" s="88" t="s">
        <v>1422</v>
      </c>
      <c r="E194" s="88" t="s">
        <v>695</v>
      </c>
      <c r="F194" s="87" t="s">
        <v>1437</v>
      </c>
      <c r="G194" s="88" t="s">
        <v>766</v>
      </c>
      <c r="H194" s="88" t="s">
        <v>129</v>
      </c>
      <c r="I194" s="90">
        <v>6131.0552100000004</v>
      </c>
      <c r="J194" s="102">
        <v>350</v>
      </c>
      <c r="K194" s="90"/>
      <c r="L194" s="90">
        <v>77.573176044999997</v>
      </c>
      <c r="M194" s="91">
        <v>4.5144502230015985E-5</v>
      </c>
      <c r="N194" s="91">
        <f t="shared" si="6"/>
        <v>6.8734051613307588E-4</v>
      </c>
      <c r="O194" s="91">
        <f>L194/'סכום נכסי הקרן'!$C$42</f>
        <v>9.5497346612450964E-5</v>
      </c>
    </row>
    <row r="195" spans="2:15">
      <c r="B195" s="86" t="s">
        <v>1438</v>
      </c>
      <c r="C195" s="87" t="s">
        <v>1439</v>
      </c>
      <c r="D195" s="88" t="s">
        <v>1406</v>
      </c>
      <c r="E195" s="88" t="s">
        <v>695</v>
      </c>
      <c r="F195" s="87" t="s">
        <v>1440</v>
      </c>
      <c r="G195" s="88" t="s">
        <v>807</v>
      </c>
      <c r="H195" s="88" t="s">
        <v>129</v>
      </c>
      <c r="I195" s="90">
        <v>445.35509999999999</v>
      </c>
      <c r="J195" s="102">
        <v>1970</v>
      </c>
      <c r="K195" s="90"/>
      <c r="L195" s="90">
        <v>31.716186124</v>
      </c>
      <c r="M195" s="91">
        <v>4.3786145585089122E-6</v>
      </c>
      <c r="N195" s="91">
        <f t="shared" si="6"/>
        <v>2.8102265308303011E-4</v>
      </c>
      <c r="O195" s="91">
        <f>L195/'סכום נכסי הקרן'!$C$42</f>
        <v>3.9044574090296752E-5</v>
      </c>
    </row>
    <row r="196" spans="2:15">
      <c r="B196" s="86" t="s">
        <v>1441</v>
      </c>
      <c r="C196" s="87" t="s">
        <v>1442</v>
      </c>
      <c r="D196" s="88" t="s">
        <v>1406</v>
      </c>
      <c r="E196" s="88" t="s">
        <v>695</v>
      </c>
      <c r="F196" s="87" t="s">
        <v>1443</v>
      </c>
      <c r="G196" s="88" t="s">
        <v>761</v>
      </c>
      <c r="H196" s="88" t="s">
        <v>129</v>
      </c>
      <c r="I196" s="90">
        <v>1406.3779629999999</v>
      </c>
      <c r="J196" s="102">
        <v>1936</v>
      </c>
      <c r="K196" s="90"/>
      <c r="L196" s="90">
        <v>98.427330669</v>
      </c>
      <c r="M196" s="91">
        <v>2.8249220743962436E-5</v>
      </c>
      <c r="N196" s="91">
        <f t="shared" si="6"/>
        <v>8.7211966446218469E-4</v>
      </c>
      <c r="O196" s="91">
        <f>L196/'סכום נכסי הקרן'!$C$42</f>
        <v>1.2117009245029705E-4</v>
      </c>
    </row>
    <row r="197" spans="2:15">
      <c r="B197" s="86" t="s">
        <v>1446</v>
      </c>
      <c r="C197" s="87" t="s">
        <v>1447</v>
      </c>
      <c r="D197" s="88" t="s">
        <v>1406</v>
      </c>
      <c r="E197" s="88" t="s">
        <v>695</v>
      </c>
      <c r="F197" s="87" t="s">
        <v>1448</v>
      </c>
      <c r="G197" s="88" t="s">
        <v>807</v>
      </c>
      <c r="H197" s="88" t="s">
        <v>129</v>
      </c>
      <c r="I197" s="90">
        <v>446.68225799999999</v>
      </c>
      <c r="J197" s="102">
        <v>14275</v>
      </c>
      <c r="K197" s="90"/>
      <c r="L197" s="90">
        <v>230.506470847</v>
      </c>
      <c r="M197" s="91">
        <v>9.3569796204556094E-6</v>
      </c>
      <c r="N197" s="91">
        <f t="shared" si="6"/>
        <v>2.0424126575929059E-3</v>
      </c>
      <c r="O197" s="91">
        <f>L197/'סכום נכסי הקרן'!$C$42</f>
        <v>2.8376763032261619E-4</v>
      </c>
    </row>
    <row r="198" spans="2:15">
      <c r="B198" s="86" t="s">
        <v>1449</v>
      </c>
      <c r="C198" s="87" t="s">
        <v>1450</v>
      </c>
      <c r="D198" s="88" t="s">
        <v>1406</v>
      </c>
      <c r="E198" s="88" t="s">
        <v>695</v>
      </c>
      <c r="F198" s="87" t="s">
        <v>1015</v>
      </c>
      <c r="G198" s="88" t="s">
        <v>154</v>
      </c>
      <c r="H198" s="88" t="s">
        <v>129</v>
      </c>
      <c r="I198" s="90">
        <v>3565.1269559999996</v>
      </c>
      <c r="J198" s="102">
        <v>22889</v>
      </c>
      <c r="K198" s="90"/>
      <c r="L198" s="90">
        <v>2949.9192010369998</v>
      </c>
      <c r="M198" s="91">
        <v>5.6024632045598934E-5</v>
      </c>
      <c r="N198" s="91">
        <f t="shared" si="6"/>
        <v>2.6137887986118259E-2</v>
      </c>
      <c r="O198" s="91">
        <f>L198/'סכום נכסי הקרן'!$C$42</f>
        <v>3.6315318101290046E-3</v>
      </c>
    </row>
    <row r="199" spans="2:15">
      <c r="B199" s="86" t="s">
        <v>1451</v>
      </c>
      <c r="C199" s="87" t="s">
        <v>1452</v>
      </c>
      <c r="D199" s="88" t="s">
        <v>1406</v>
      </c>
      <c r="E199" s="88" t="s">
        <v>695</v>
      </c>
      <c r="F199" s="87" t="s">
        <v>1009</v>
      </c>
      <c r="G199" s="88" t="s">
        <v>996</v>
      </c>
      <c r="H199" s="88" t="s">
        <v>129</v>
      </c>
      <c r="I199" s="90">
        <v>3122.4885220000001</v>
      </c>
      <c r="J199" s="102">
        <v>10447</v>
      </c>
      <c r="K199" s="90"/>
      <c r="L199" s="90">
        <v>1179.236048966</v>
      </c>
      <c r="M199" s="91">
        <v>1.0887916505744587E-4</v>
      </c>
      <c r="N199" s="91">
        <f t="shared" si="6"/>
        <v>1.044867254202444E-2</v>
      </c>
      <c r="O199" s="91">
        <f>L199/'סכום נכסי הקרן'!$C$42</f>
        <v>1.4517120407790995E-3</v>
      </c>
    </row>
    <row r="200" spans="2:15">
      <c r="B200" s="86" t="s">
        <v>1455</v>
      </c>
      <c r="C200" s="87" t="s">
        <v>1456</v>
      </c>
      <c r="D200" s="88" t="s">
        <v>1406</v>
      </c>
      <c r="E200" s="88" t="s">
        <v>695</v>
      </c>
      <c r="F200" s="87" t="s">
        <v>1159</v>
      </c>
      <c r="G200" s="88" t="s">
        <v>154</v>
      </c>
      <c r="H200" s="88" t="s">
        <v>129</v>
      </c>
      <c r="I200" s="90">
        <v>5697.6920380000001</v>
      </c>
      <c r="J200" s="102">
        <v>3958</v>
      </c>
      <c r="K200" s="90"/>
      <c r="L200" s="90">
        <v>815.23546290100001</v>
      </c>
      <c r="M200" s="91">
        <v>1.2757083313406309E-4</v>
      </c>
      <c r="N200" s="91">
        <f t="shared" ref="N200:N211" si="7">IFERROR(L200/$L$11,0)</f>
        <v>7.2234294431274288E-3</v>
      </c>
      <c r="O200" s="91">
        <f>L200/'סכום נכסי הקרן'!$C$42</f>
        <v>1.003604951359172E-3</v>
      </c>
    </row>
    <row r="201" spans="2:15">
      <c r="B201" s="86" t="s">
        <v>1457</v>
      </c>
      <c r="C201" s="87" t="s">
        <v>1458</v>
      </c>
      <c r="D201" s="88" t="s">
        <v>1422</v>
      </c>
      <c r="E201" s="88" t="s">
        <v>695</v>
      </c>
      <c r="F201" s="87" t="s">
        <v>1459</v>
      </c>
      <c r="G201" s="88" t="s">
        <v>807</v>
      </c>
      <c r="H201" s="88" t="s">
        <v>129</v>
      </c>
      <c r="I201" s="90">
        <v>2192.7770919999998</v>
      </c>
      <c r="J201" s="102">
        <v>564</v>
      </c>
      <c r="K201" s="90"/>
      <c r="L201" s="90">
        <v>44.707655006999993</v>
      </c>
      <c r="M201" s="91">
        <v>2.1133914722529559E-5</v>
      </c>
      <c r="N201" s="91">
        <f t="shared" si="7"/>
        <v>3.9613413082100483E-4</v>
      </c>
      <c r="O201" s="91">
        <f>L201/'סכום נכסי הקרן'!$C$42</f>
        <v>5.5037870615954324E-5</v>
      </c>
    </row>
    <row r="202" spans="2:15">
      <c r="B202" s="86" t="s">
        <v>1462</v>
      </c>
      <c r="C202" s="87" t="s">
        <v>1463</v>
      </c>
      <c r="D202" s="88" t="s">
        <v>1422</v>
      </c>
      <c r="E202" s="88" t="s">
        <v>695</v>
      </c>
      <c r="F202" s="87" t="s">
        <v>1464</v>
      </c>
      <c r="G202" s="88" t="s">
        <v>807</v>
      </c>
      <c r="H202" s="88" t="s">
        <v>129</v>
      </c>
      <c r="I202" s="90">
        <v>4711.7085059999999</v>
      </c>
      <c r="J202" s="102">
        <v>676</v>
      </c>
      <c r="K202" s="90"/>
      <c r="L202" s="90">
        <v>115.14190545200002</v>
      </c>
      <c r="M202" s="91">
        <v>6.1347279045349159E-5</v>
      </c>
      <c r="N202" s="91">
        <f t="shared" si="7"/>
        <v>1.0202198847190892E-3</v>
      </c>
      <c r="O202" s="91">
        <f>L202/'סכום נכסי הקרן'!$C$42</f>
        <v>1.4174676112512267E-4</v>
      </c>
    </row>
    <row r="203" spans="2:15">
      <c r="B203" s="86" t="s">
        <v>1465</v>
      </c>
      <c r="C203" s="87" t="s">
        <v>1466</v>
      </c>
      <c r="D203" s="88" t="s">
        <v>1406</v>
      </c>
      <c r="E203" s="88" t="s">
        <v>695</v>
      </c>
      <c r="F203" s="87" t="s">
        <v>1467</v>
      </c>
      <c r="G203" s="88" t="s">
        <v>849</v>
      </c>
      <c r="H203" s="88" t="s">
        <v>129</v>
      </c>
      <c r="I203" s="90">
        <v>3653.8001260000001</v>
      </c>
      <c r="J203" s="102">
        <v>388</v>
      </c>
      <c r="K203" s="90"/>
      <c r="L203" s="90">
        <v>51.248931313000007</v>
      </c>
      <c r="M203" s="91">
        <v>1.4219634170365829E-4</v>
      </c>
      <c r="N203" s="91">
        <f t="shared" si="7"/>
        <v>4.5409339537047928E-4</v>
      </c>
      <c r="O203" s="91">
        <f>L203/'סכום נכסי הקרן'!$C$42</f>
        <v>6.3090583712547462E-5</v>
      </c>
    </row>
    <row r="204" spans="2:15">
      <c r="B204" s="86" t="s">
        <v>1468</v>
      </c>
      <c r="C204" s="87" t="s">
        <v>1469</v>
      </c>
      <c r="D204" s="88" t="s">
        <v>1406</v>
      </c>
      <c r="E204" s="88" t="s">
        <v>695</v>
      </c>
      <c r="F204" s="87" t="s">
        <v>722</v>
      </c>
      <c r="G204" s="88" t="s">
        <v>723</v>
      </c>
      <c r="H204" s="88" t="s">
        <v>129</v>
      </c>
      <c r="I204" s="90">
        <v>768.55820300000005</v>
      </c>
      <c r="J204" s="102">
        <v>30395</v>
      </c>
      <c r="K204" s="90"/>
      <c r="L204" s="90">
        <v>844.47580607299994</v>
      </c>
      <c r="M204" s="91">
        <v>1.3688417348381936E-5</v>
      </c>
      <c r="N204" s="91">
        <f t="shared" si="7"/>
        <v>7.4825147815450778E-3</v>
      </c>
      <c r="O204" s="91">
        <f>L204/'סכום נכסי הקרן'!$C$42</f>
        <v>1.0396016106340694E-3</v>
      </c>
    </row>
    <row r="205" spans="2:15">
      <c r="B205" s="86" t="s">
        <v>1470</v>
      </c>
      <c r="C205" s="87" t="s">
        <v>1471</v>
      </c>
      <c r="D205" s="88" t="s">
        <v>1406</v>
      </c>
      <c r="E205" s="88" t="s">
        <v>695</v>
      </c>
      <c r="F205" s="87" t="s">
        <v>1472</v>
      </c>
      <c r="G205" s="88" t="s">
        <v>807</v>
      </c>
      <c r="H205" s="88" t="s">
        <v>133</v>
      </c>
      <c r="I205" s="90">
        <v>39488.152199999997</v>
      </c>
      <c r="J205" s="102">
        <v>13.5</v>
      </c>
      <c r="K205" s="90"/>
      <c r="L205" s="90">
        <v>12.878922631</v>
      </c>
      <c r="M205" s="91">
        <v>7.3559553783967527E-5</v>
      </c>
      <c r="N205" s="91">
        <f t="shared" si="7"/>
        <v>1.1411425675409177E-4</v>
      </c>
      <c r="O205" s="91">
        <f>L205/'סכום נכסי הקרן'!$C$42</f>
        <v>1.5854745173435755E-5</v>
      </c>
    </row>
    <row r="206" spans="2:15">
      <c r="B206" s="86" t="s">
        <v>1473</v>
      </c>
      <c r="C206" s="87" t="s">
        <v>1474</v>
      </c>
      <c r="D206" s="88" t="s">
        <v>1406</v>
      </c>
      <c r="E206" s="88" t="s">
        <v>695</v>
      </c>
      <c r="F206" s="87" t="s">
        <v>713</v>
      </c>
      <c r="G206" s="88" t="s">
        <v>714</v>
      </c>
      <c r="H206" s="88" t="s">
        <v>129</v>
      </c>
      <c r="I206" s="90">
        <v>69275.876514999996</v>
      </c>
      <c r="J206" s="102">
        <v>885</v>
      </c>
      <c r="K206" s="90"/>
      <c r="L206" s="90">
        <v>2216.3257983819999</v>
      </c>
      <c r="M206" s="91">
        <v>6.2374465674020892E-5</v>
      </c>
      <c r="N206" s="91">
        <f t="shared" si="7"/>
        <v>1.9637851585388638E-2</v>
      </c>
      <c r="O206" s="91">
        <f>L206/'סכום נכסי הקרן'!$C$42</f>
        <v>2.7284332518681905E-3</v>
      </c>
    </row>
    <row r="207" spans="2:15">
      <c r="B207" s="86" t="s">
        <v>1475</v>
      </c>
      <c r="C207" s="87" t="s">
        <v>1476</v>
      </c>
      <c r="D207" s="88" t="s">
        <v>1406</v>
      </c>
      <c r="E207" s="88" t="s">
        <v>695</v>
      </c>
      <c r="F207" s="87" t="s">
        <v>995</v>
      </c>
      <c r="G207" s="88" t="s">
        <v>996</v>
      </c>
      <c r="H207" s="88" t="s">
        <v>129</v>
      </c>
      <c r="I207" s="90">
        <v>1665.0520810000003</v>
      </c>
      <c r="J207" s="102">
        <v>4247</v>
      </c>
      <c r="K207" s="90"/>
      <c r="L207" s="90">
        <v>255.63386427499998</v>
      </c>
      <c r="M207" s="91">
        <v>1.5129293359253018E-5</v>
      </c>
      <c r="N207" s="91">
        <f t="shared" si="7"/>
        <v>2.2650550250764992E-3</v>
      </c>
      <c r="O207" s="91">
        <f>L207/'סכום נכסי הקרן'!$C$42</f>
        <v>3.147009957203296E-4</v>
      </c>
    </row>
    <row r="208" spans="2:15">
      <c r="B208" s="86" t="s">
        <v>1477</v>
      </c>
      <c r="C208" s="87" t="s">
        <v>1478</v>
      </c>
      <c r="D208" s="88" t="s">
        <v>1406</v>
      </c>
      <c r="E208" s="88" t="s">
        <v>695</v>
      </c>
      <c r="F208" s="87" t="s">
        <v>1479</v>
      </c>
      <c r="G208" s="88" t="s">
        <v>849</v>
      </c>
      <c r="H208" s="88" t="s">
        <v>129</v>
      </c>
      <c r="I208" s="90">
        <v>2073.2823800000001</v>
      </c>
      <c r="J208" s="102">
        <v>924</v>
      </c>
      <c r="K208" s="90"/>
      <c r="L208" s="90">
        <v>69.253022049000009</v>
      </c>
      <c r="M208" s="91">
        <v>8.8448647536460478E-5</v>
      </c>
      <c r="N208" s="91">
        <f t="shared" si="7"/>
        <v>6.136194280781036E-4</v>
      </c>
      <c r="O208" s="91">
        <f>L208/'סכום נכסי הקרן'!$C$42</f>
        <v>8.5254725766759903E-5</v>
      </c>
    </row>
    <row r="209" spans="2:15">
      <c r="B209" s="86" t="s">
        <v>1480</v>
      </c>
      <c r="C209" s="87" t="s">
        <v>1481</v>
      </c>
      <c r="D209" s="88" t="s">
        <v>1406</v>
      </c>
      <c r="E209" s="88" t="s">
        <v>695</v>
      </c>
      <c r="F209" s="87" t="s">
        <v>1482</v>
      </c>
      <c r="G209" s="88" t="s">
        <v>807</v>
      </c>
      <c r="H209" s="88" t="s">
        <v>129</v>
      </c>
      <c r="I209" s="90">
        <v>590.93871300000001</v>
      </c>
      <c r="J209" s="102">
        <v>9980</v>
      </c>
      <c r="K209" s="90"/>
      <c r="L209" s="90">
        <v>213.19709612199998</v>
      </c>
      <c r="M209" s="91">
        <v>1.0408357693060185E-5</v>
      </c>
      <c r="N209" s="91">
        <f t="shared" si="7"/>
        <v>1.8890421864583907E-3</v>
      </c>
      <c r="O209" s="91">
        <f>L209/'סכום נכסי הקרן'!$C$42</f>
        <v>2.6245872636850677E-4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102"/>
      <c r="K210" s="87"/>
      <c r="L210" s="87"/>
      <c r="M210" s="87"/>
      <c r="N210" s="91"/>
      <c r="O210" s="87"/>
    </row>
    <row r="211" spans="2:15">
      <c r="B211" s="85" t="s">
        <v>64</v>
      </c>
      <c r="C211" s="80"/>
      <c r="D211" s="81"/>
      <c r="E211" s="81"/>
      <c r="F211" s="80"/>
      <c r="G211" s="81"/>
      <c r="H211" s="81"/>
      <c r="I211" s="83"/>
      <c r="J211" s="100"/>
      <c r="K211" s="83">
        <v>4.0449334490000002</v>
      </c>
      <c r="L211" s="83">
        <f>SUM(L212:L247)</f>
        <v>15842.813108408001</v>
      </c>
      <c r="M211" s="84"/>
      <c r="N211" s="84">
        <f t="shared" si="7"/>
        <v>0.14037593784501098</v>
      </c>
      <c r="O211" s="84">
        <f>L211/'סכום נכסי הקרן'!$C$42</f>
        <v>1.950347648331769E-2</v>
      </c>
    </row>
    <row r="212" spans="2:15">
      <c r="B212" s="86" t="s">
        <v>1483</v>
      </c>
      <c r="C212" s="87" t="s">
        <v>1484</v>
      </c>
      <c r="D212" s="88" t="s">
        <v>1422</v>
      </c>
      <c r="E212" s="88" t="s">
        <v>695</v>
      </c>
      <c r="F212" s="87"/>
      <c r="G212" s="88" t="s">
        <v>761</v>
      </c>
      <c r="H212" s="88" t="s">
        <v>129</v>
      </c>
      <c r="I212" s="90">
        <v>828.09249999999997</v>
      </c>
      <c r="J212" s="102">
        <v>13520</v>
      </c>
      <c r="K212" s="90"/>
      <c r="L212" s="90">
        <v>404.72855319000001</v>
      </c>
      <c r="M212" s="91">
        <v>1.106392219233263E-5</v>
      </c>
      <c r="N212" s="91">
        <f t="shared" ref="N212:N247" si="8">IFERROR(L212/$L$11,0)</f>
        <v>3.5861150313354771E-3</v>
      </c>
      <c r="O212" s="91">
        <f>L212/'סכום נכסי הקרן'!$C$42</f>
        <v>4.9824571969981182E-4</v>
      </c>
    </row>
    <row r="213" spans="2:15">
      <c r="B213" s="86" t="s">
        <v>1485</v>
      </c>
      <c r="C213" s="87" t="s">
        <v>1486</v>
      </c>
      <c r="D213" s="88" t="s">
        <v>1406</v>
      </c>
      <c r="E213" s="88" t="s">
        <v>695</v>
      </c>
      <c r="F213" s="87"/>
      <c r="G213" s="88" t="s">
        <v>841</v>
      </c>
      <c r="H213" s="88" t="s">
        <v>129</v>
      </c>
      <c r="I213" s="90">
        <v>999.91573100000005</v>
      </c>
      <c r="J213" s="102">
        <v>10400</v>
      </c>
      <c r="K213" s="90"/>
      <c r="L213" s="90">
        <v>375.928318402</v>
      </c>
      <c r="M213" s="91">
        <v>1.6754620157506702E-7</v>
      </c>
      <c r="N213" s="91">
        <f t="shared" si="8"/>
        <v>3.3309292924860799E-3</v>
      </c>
      <c r="O213" s="91">
        <f>L213/'סכום נכסי הקרן'!$C$42</f>
        <v>4.6279086089044539E-4</v>
      </c>
    </row>
    <row r="214" spans="2:15">
      <c r="B214" s="86" t="s">
        <v>1487</v>
      </c>
      <c r="C214" s="87" t="s">
        <v>1488</v>
      </c>
      <c r="D214" s="88" t="s">
        <v>1406</v>
      </c>
      <c r="E214" s="88" t="s">
        <v>695</v>
      </c>
      <c r="F214" s="87"/>
      <c r="G214" s="88" t="s">
        <v>1427</v>
      </c>
      <c r="H214" s="88" t="s">
        <v>129</v>
      </c>
      <c r="I214" s="90">
        <v>1109.6439499999999</v>
      </c>
      <c r="J214" s="102">
        <v>10329</v>
      </c>
      <c r="K214" s="90"/>
      <c r="L214" s="90">
        <v>414.33367179799995</v>
      </c>
      <c r="M214" s="91">
        <v>1.0828689584471513E-7</v>
      </c>
      <c r="N214" s="91">
        <f t="shared" si="8"/>
        <v>3.6712216044853543E-3</v>
      </c>
      <c r="O214" s="91">
        <f>L214/'סכום נכסי הקרן'!$C$42</f>
        <v>5.100702109444371E-4</v>
      </c>
    </row>
    <row r="215" spans="2:15">
      <c r="B215" s="86" t="s">
        <v>1489</v>
      </c>
      <c r="C215" s="87" t="s">
        <v>1490</v>
      </c>
      <c r="D215" s="88" t="s">
        <v>1406</v>
      </c>
      <c r="E215" s="88" t="s">
        <v>695</v>
      </c>
      <c r="F215" s="87"/>
      <c r="G215" s="88" t="s">
        <v>766</v>
      </c>
      <c r="H215" s="88" t="s">
        <v>129</v>
      </c>
      <c r="I215" s="90">
        <v>1138.902114</v>
      </c>
      <c r="J215" s="102">
        <v>16490</v>
      </c>
      <c r="K215" s="90"/>
      <c r="L215" s="90">
        <v>678.91492547399992</v>
      </c>
      <c r="M215" s="91">
        <v>7.198242959494363E-8</v>
      </c>
      <c r="N215" s="91">
        <f t="shared" si="8"/>
        <v>6.0155553643317095E-3</v>
      </c>
      <c r="O215" s="91">
        <f>L215/'סכום נכסי הקרן'!$C$42</f>
        <v>8.3578599283786598E-4</v>
      </c>
    </row>
    <row r="216" spans="2:15">
      <c r="B216" s="86" t="s">
        <v>1491</v>
      </c>
      <c r="C216" s="87" t="s">
        <v>1492</v>
      </c>
      <c r="D216" s="88" t="s">
        <v>29</v>
      </c>
      <c r="E216" s="88" t="s">
        <v>695</v>
      </c>
      <c r="F216" s="87"/>
      <c r="G216" s="88" t="s">
        <v>756</v>
      </c>
      <c r="H216" s="88" t="s">
        <v>131</v>
      </c>
      <c r="I216" s="90">
        <v>22564.6584</v>
      </c>
      <c r="J216" s="102">
        <v>132.44999999999999</v>
      </c>
      <c r="K216" s="90"/>
      <c r="L216" s="90">
        <v>117.521229058</v>
      </c>
      <c r="M216" s="91">
        <v>1.4680730280532366E-5</v>
      </c>
      <c r="N216" s="91">
        <f t="shared" si="8"/>
        <v>1.041301985501542E-3</v>
      </c>
      <c r="O216" s="91">
        <f>L216/'סכום נכסי הקרן'!$C$42</f>
        <v>1.4467585469444562E-4</v>
      </c>
    </row>
    <row r="217" spans="2:15">
      <c r="B217" s="86" t="s">
        <v>1493</v>
      </c>
      <c r="C217" s="87" t="s">
        <v>1494</v>
      </c>
      <c r="D217" s="88" t="s">
        <v>29</v>
      </c>
      <c r="E217" s="88" t="s">
        <v>695</v>
      </c>
      <c r="F217" s="87"/>
      <c r="G217" s="88" t="s">
        <v>723</v>
      </c>
      <c r="H217" s="88" t="s">
        <v>131</v>
      </c>
      <c r="I217" s="90">
        <v>281.55144999999999</v>
      </c>
      <c r="J217" s="102">
        <v>62520</v>
      </c>
      <c r="K217" s="90"/>
      <c r="L217" s="90">
        <v>692.16930562899995</v>
      </c>
      <c r="M217" s="91">
        <v>6.9839928452530676E-7</v>
      </c>
      <c r="N217" s="91">
        <f t="shared" si="8"/>
        <v>6.1329963788839164E-3</v>
      </c>
      <c r="O217" s="91">
        <f>L217/'סכום נכסי הקרן'!$C$42</f>
        <v>8.5210294929535292E-4</v>
      </c>
    </row>
    <row r="218" spans="2:15">
      <c r="B218" s="86" t="s">
        <v>1495</v>
      </c>
      <c r="C218" s="87" t="s">
        <v>1496</v>
      </c>
      <c r="D218" s="88" t="s">
        <v>1422</v>
      </c>
      <c r="E218" s="88" t="s">
        <v>695</v>
      </c>
      <c r="F218" s="87"/>
      <c r="G218" s="88" t="s">
        <v>761</v>
      </c>
      <c r="H218" s="88" t="s">
        <v>129</v>
      </c>
      <c r="I218" s="90">
        <v>983.77389000000005</v>
      </c>
      <c r="J218" s="102">
        <v>21243</v>
      </c>
      <c r="K218" s="90"/>
      <c r="L218" s="90">
        <v>755.47386114199992</v>
      </c>
      <c r="M218" s="91">
        <v>1.6418750610034609E-6</v>
      </c>
      <c r="N218" s="91">
        <f t="shared" si="8"/>
        <v>6.6939091592841836E-3</v>
      </c>
      <c r="O218" s="91">
        <f>L218/'סכום נכסי הקרן'!$C$42</f>
        <v>9.3003474722077456E-4</v>
      </c>
    </row>
    <row r="219" spans="2:15">
      <c r="B219" s="86" t="s">
        <v>1497</v>
      </c>
      <c r="C219" s="87" t="s">
        <v>1498</v>
      </c>
      <c r="D219" s="88" t="s">
        <v>1406</v>
      </c>
      <c r="E219" s="88" t="s">
        <v>695</v>
      </c>
      <c r="F219" s="87"/>
      <c r="G219" s="88" t="s">
        <v>723</v>
      </c>
      <c r="H219" s="88" t="s">
        <v>129</v>
      </c>
      <c r="I219" s="90">
        <v>258.36486000000002</v>
      </c>
      <c r="J219" s="102">
        <v>64154</v>
      </c>
      <c r="K219" s="90"/>
      <c r="L219" s="90">
        <v>599.19128310799999</v>
      </c>
      <c r="M219" s="91">
        <v>6.1969344105159744E-7</v>
      </c>
      <c r="N219" s="91">
        <f t="shared" si="8"/>
        <v>5.3091605473905117E-3</v>
      </c>
      <c r="O219" s="91">
        <f>L219/'סכום נכסי הקרן'!$C$42</f>
        <v>7.3764129003729402E-4</v>
      </c>
    </row>
    <row r="220" spans="2:15">
      <c r="B220" s="86" t="s">
        <v>1499</v>
      </c>
      <c r="C220" s="87" t="s">
        <v>1500</v>
      </c>
      <c r="D220" s="88" t="s">
        <v>1406</v>
      </c>
      <c r="E220" s="88" t="s">
        <v>695</v>
      </c>
      <c r="F220" s="87"/>
      <c r="G220" s="88" t="s">
        <v>780</v>
      </c>
      <c r="H220" s="88" t="s">
        <v>129</v>
      </c>
      <c r="I220" s="90">
        <v>2969.0340000000001</v>
      </c>
      <c r="J220" s="102">
        <v>1015</v>
      </c>
      <c r="K220" s="90"/>
      <c r="L220" s="90">
        <v>108.940537787</v>
      </c>
      <c r="M220" s="91">
        <v>8.889522702170777E-5</v>
      </c>
      <c r="N220" s="91">
        <f t="shared" si="8"/>
        <v>9.6527239553649547E-4</v>
      </c>
      <c r="O220" s="91">
        <f>L220/'סכום נכסי הקרן'!$C$42</f>
        <v>1.341124964531153E-4</v>
      </c>
    </row>
    <row r="221" spans="2:15">
      <c r="B221" s="86" t="s">
        <v>1501</v>
      </c>
      <c r="C221" s="87" t="s">
        <v>1502</v>
      </c>
      <c r="D221" s="88" t="s">
        <v>1406</v>
      </c>
      <c r="E221" s="88" t="s">
        <v>695</v>
      </c>
      <c r="F221" s="87"/>
      <c r="G221" s="88" t="s">
        <v>807</v>
      </c>
      <c r="H221" s="88" t="s">
        <v>129</v>
      </c>
      <c r="I221" s="90">
        <v>390.13106800000003</v>
      </c>
      <c r="J221" s="102">
        <v>13726</v>
      </c>
      <c r="K221" s="90"/>
      <c r="L221" s="90">
        <v>193.58104607499999</v>
      </c>
      <c r="M221" s="91">
        <v>1.7499591566670588E-6</v>
      </c>
      <c r="N221" s="91">
        <f t="shared" si="8"/>
        <v>1.7152333178363838E-3</v>
      </c>
      <c r="O221" s="91">
        <f>L221/'סכום נכסי הקרן'!$C$42</f>
        <v>2.38310163346943E-4</v>
      </c>
    </row>
    <row r="222" spans="2:15">
      <c r="B222" s="86" t="s">
        <v>1503</v>
      </c>
      <c r="C222" s="87" t="s">
        <v>1504</v>
      </c>
      <c r="D222" s="88" t="s">
        <v>1422</v>
      </c>
      <c r="E222" s="88" t="s">
        <v>695</v>
      </c>
      <c r="F222" s="87"/>
      <c r="G222" s="88" t="s">
        <v>761</v>
      </c>
      <c r="H222" s="88" t="s">
        <v>129</v>
      </c>
      <c r="I222" s="90">
        <v>298.11329999999998</v>
      </c>
      <c r="J222" s="102">
        <v>41288</v>
      </c>
      <c r="K222" s="90">
        <v>1.3470994740000002</v>
      </c>
      <c r="L222" s="90">
        <v>446.29944425799999</v>
      </c>
      <c r="M222" s="91">
        <v>1.0060441862228829E-6</v>
      </c>
      <c r="N222" s="91">
        <f t="shared" si="8"/>
        <v>3.9544557282049165E-3</v>
      </c>
      <c r="O222" s="91">
        <f>L222/'סכום נכסי הקרן'!$C$42</f>
        <v>5.4942204115152483E-4</v>
      </c>
    </row>
    <row r="223" spans="2:15">
      <c r="B223" s="86" t="s">
        <v>1505</v>
      </c>
      <c r="C223" s="87" t="s">
        <v>1506</v>
      </c>
      <c r="D223" s="88" t="s">
        <v>29</v>
      </c>
      <c r="E223" s="88" t="s">
        <v>695</v>
      </c>
      <c r="F223" s="87"/>
      <c r="G223" s="88" t="s">
        <v>761</v>
      </c>
      <c r="H223" s="88" t="s">
        <v>131</v>
      </c>
      <c r="I223" s="90">
        <v>1010.2728499999998</v>
      </c>
      <c r="J223" s="102">
        <v>9974</v>
      </c>
      <c r="K223" s="90"/>
      <c r="L223" s="90">
        <v>396.22661540299998</v>
      </c>
      <c r="M223" s="91">
        <v>1.0308906632653059E-5</v>
      </c>
      <c r="N223" s="91">
        <f t="shared" si="8"/>
        <v>3.5107832400567756E-3</v>
      </c>
      <c r="O223" s="91">
        <f>L223/'סכום נכסי הקרן'!$C$42</f>
        <v>4.8777931183671691E-4</v>
      </c>
    </row>
    <row r="224" spans="2:15">
      <c r="B224" s="86" t="s">
        <v>1507</v>
      </c>
      <c r="C224" s="87" t="s">
        <v>1508</v>
      </c>
      <c r="D224" s="88" t="s">
        <v>1422</v>
      </c>
      <c r="E224" s="88" t="s">
        <v>695</v>
      </c>
      <c r="F224" s="87"/>
      <c r="G224" s="88" t="s">
        <v>761</v>
      </c>
      <c r="H224" s="88" t="s">
        <v>129</v>
      </c>
      <c r="I224" s="90">
        <v>927.46360000000004</v>
      </c>
      <c r="J224" s="102">
        <v>8714</v>
      </c>
      <c r="K224" s="90"/>
      <c r="L224" s="90">
        <v>292.161328846</v>
      </c>
      <c r="M224" s="91">
        <v>1.6231424571228561E-6</v>
      </c>
      <c r="N224" s="91">
        <f t="shared" si="8"/>
        <v>2.588708221082028E-3</v>
      </c>
      <c r="O224" s="91">
        <f>L224/'סכום נכסי הקרן'!$C$42</f>
        <v>3.5966854923376665E-4</v>
      </c>
    </row>
    <row r="225" spans="2:15">
      <c r="B225" s="86" t="s">
        <v>1418</v>
      </c>
      <c r="C225" s="87" t="s">
        <v>1419</v>
      </c>
      <c r="D225" s="88" t="s">
        <v>118</v>
      </c>
      <c r="E225" s="88" t="s">
        <v>695</v>
      </c>
      <c r="F225" s="87"/>
      <c r="G225" s="88" t="s">
        <v>124</v>
      </c>
      <c r="H225" s="88" t="s">
        <v>132</v>
      </c>
      <c r="I225" s="90">
        <v>11781.996839000001</v>
      </c>
      <c r="J225" s="102">
        <v>1302</v>
      </c>
      <c r="K225" s="90"/>
      <c r="L225" s="90">
        <v>685.27562233899994</v>
      </c>
      <c r="M225" s="91">
        <v>6.5844069950809415E-5</v>
      </c>
      <c r="N225" s="91">
        <f t="shared" si="8"/>
        <v>6.0719145968532581E-3</v>
      </c>
      <c r="O225" s="91">
        <f>L225/'סכום נכסי הקרן'!$C$42</f>
        <v>8.4361640154591311E-4</v>
      </c>
    </row>
    <row r="226" spans="2:15">
      <c r="B226" s="86" t="s">
        <v>1509</v>
      </c>
      <c r="C226" s="87" t="s">
        <v>1510</v>
      </c>
      <c r="D226" s="88" t="s">
        <v>1422</v>
      </c>
      <c r="E226" s="88" t="s">
        <v>695</v>
      </c>
      <c r="F226" s="87"/>
      <c r="G226" s="88" t="s">
        <v>1511</v>
      </c>
      <c r="H226" s="88" t="s">
        <v>129</v>
      </c>
      <c r="I226" s="90">
        <v>460.975908</v>
      </c>
      <c r="J226" s="102">
        <v>24646</v>
      </c>
      <c r="K226" s="90"/>
      <c r="L226" s="90">
        <v>410.70782221499996</v>
      </c>
      <c r="M226" s="91">
        <v>1.9897252727338329E-6</v>
      </c>
      <c r="N226" s="91">
        <f t="shared" si="8"/>
        <v>3.6390946058131018E-3</v>
      </c>
      <c r="O226" s="91">
        <f>L226/'סכום נכסי הקרן'!$C$42</f>
        <v>5.0560656729793359E-4</v>
      </c>
    </row>
    <row r="227" spans="2:15">
      <c r="B227" s="86" t="s">
        <v>1512</v>
      </c>
      <c r="C227" s="87" t="s">
        <v>1513</v>
      </c>
      <c r="D227" s="88" t="s">
        <v>1406</v>
      </c>
      <c r="E227" s="88" t="s">
        <v>695</v>
      </c>
      <c r="F227" s="87"/>
      <c r="G227" s="88" t="s">
        <v>807</v>
      </c>
      <c r="H227" s="88" t="s">
        <v>129</v>
      </c>
      <c r="I227" s="90">
        <v>683.62007899999992</v>
      </c>
      <c r="J227" s="102">
        <v>6646</v>
      </c>
      <c r="K227" s="90"/>
      <c r="L227" s="90">
        <v>164.241706373</v>
      </c>
      <c r="M227" s="91">
        <v>8.7189066612198131E-7</v>
      </c>
      <c r="N227" s="91">
        <f t="shared" si="8"/>
        <v>1.4552708163387267E-3</v>
      </c>
      <c r="O227" s="91">
        <f>L227/'סכום נכסי הקרן'!$C$42</f>
        <v>2.0219163326024134E-4</v>
      </c>
    </row>
    <row r="228" spans="2:15">
      <c r="B228" s="86" t="s">
        <v>1444</v>
      </c>
      <c r="C228" s="87" t="s">
        <v>1445</v>
      </c>
      <c r="D228" s="88" t="s">
        <v>1406</v>
      </c>
      <c r="E228" s="88" t="s">
        <v>695</v>
      </c>
      <c r="F228" s="87"/>
      <c r="G228" s="88" t="s">
        <v>761</v>
      </c>
      <c r="H228" s="88" t="s">
        <v>129</v>
      </c>
      <c r="I228" s="90">
        <v>3888.7130649999999</v>
      </c>
      <c r="J228" s="102">
        <v>1297</v>
      </c>
      <c r="K228" s="90"/>
      <c r="L228" s="90">
        <v>182.32833955000004</v>
      </c>
      <c r="M228" s="91">
        <v>1.4925131127469794E-5</v>
      </c>
      <c r="N228" s="91">
        <f t="shared" si="8"/>
        <v>1.6155282199517649E-3</v>
      </c>
      <c r="O228" s="91">
        <f>L228/'סכום נכסי הקרן'!$C$42</f>
        <v>2.244573901315891E-4</v>
      </c>
    </row>
    <row r="229" spans="2:15">
      <c r="B229" s="86" t="s">
        <v>1514</v>
      </c>
      <c r="C229" s="87" t="s">
        <v>1515</v>
      </c>
      <c r="D229" s="88" t="s">
        <v>1406</v>
      </c>
      <c r="E229" s="88" t="s">
        <v>695</v>
      </c>
      <c r="F229" s="87"/>
      <c r="G229" s="88" t="s">
        <v>841</v>
      </c>
      <c r="H229" s="88" t="s">
        <v>129</v>
      </c>
      <c r="I229" s="90">
        <v>1059.9584</v>
      </c>
      <c r="J229" s="102">
        <v>21194</v>
      </c>
      <c r="K229" s="90"/>
      <c r="L229" s="90">
        <v>812.10101361499994</v>
      </c>
      <c r="M229" s="91">
        <v>4.7622247420531611E-7</v>
      </c>
      <c r="N229" s="91">
        <f t="shared" si="8"/>
        <v>7.1956565182599149E-3</v>
      </c>
      <c r="O229" s="91">
        <f>L229/'סכום נכסי הקרן'!$C$42</f>
        <v>9.9974625167500975E-4</v>
      </c>
    </row>
    <row r="230" spans="2:15">
      <c r="B230" s="86" t="s">
        <v>1516</v>
      </c>
      <c r="C230" s="87" t="s">
        <v>1517</v>
      </c>
      <c r="D230" s="88" t="s">
        <v>1422</v>
      </c>
      <c r="E230" s="88" t="s">
        <v>695</v>
      </c>
      <c r="F230" s="87"/>
      <c r="G230" s="88" t="s">
        <v>780</v>
      </c>
      <c r="H230" s="88" t="s">
        <v>129</v>
      </c>
      <c r="I230" s="90">
        <v>1819.0542329999998</v>
      </c>
      <c r="J230" s="102">
        <v>8780</v>
      </c>
      <c r="K230" s="90"/>
      <c r="L230" s="90">
        <v>577.36235635999992</v>
      </c>
      <c r="M230" s="91">
        <v>1.0815213773167809E-6</v>
      </c>
      <c r="N230" s="91">
        <f t="shared" si="8"/>
        <v>5.1157443880611867E-3</v>
      </c>
      <c r="O230" s="91">
        <f>L230/'סכום נכסי הקרן'!$C$42</f>
        <v>7.1076853981468749E-4</v>
      </c>
    </row>
    <row r="231" spans="2:15">
      <c r="B231" s="86" t="s">
        <v>1518</v>
      </c>
      <c r="C231" s="87" t="s">
        <v>1519</v>
      </c>
      <c r="D231" s="88" t="s">
        <v>1422</v>
      </c>
      <c r="E231" s="88" t="s">
        <v>695</v>
      </c>
      <c r="F231" s="87"/>
      <c r="G231" s="88" t="s">
        <v>894</v>
      </c>
      <c r="H231" s="88" t="s">
        <v>129</v>
      </c>
      <c r="I231" s="90">
        <v>356.28408000000002</v>
      </c>
      <c r="J231" s="102">
        <v>7385</v>
      </c>
      <c r="K231" s="90">
        <v>0.68262248299999984</v>
      </c>
      <c r="L231" s="90">
        <v>95.798981681000015</v>
      </c>
      <c r="M231" s="91">
        <v>7.1364734179214217E-7</v>
      </c>
      <c r="N231" s="91">
        <f t="shared" si="8"/>
        <v>8.4883106340062999E-4</v>
      </c>
      <c r="O231" s="91">
        <f>L231/'סכום נכסי הקרן'!$C$42</f>
        <v>1.1793443333302803E-4</v>
      </c>
    </row>
    <row r="232" spans="2:15">
      <c r="B232" s="86" t="s">
        <v>1453</v>
      </c>
      <c r="C232" s="87" t="s">
        <v>1454</v>
      </c>
      <c r="D232" s="88" t="s">
        <v>1422</v>
      </c>
      <c r="E232" s="88" t="s">
        <v>695</v>
      </c>
      <c r="F232" s="87"/>
      <c r="G232" s="88" t="s">
        <v>558</v>
      </c>
      <c r="H232" s="88" t="s">
        <v>129</v>
      </c>
      <c r="I232" s="90">
        <v>3380.322404</v>
      </c>
      <c r="J232" s="102">
        <v>8477</v>
      </c>
      <c r="K232" s="90"/>
      <c r="L232" s="90">
        <v>1035.8779975990001</v>
      </c>
      <c r="M232" s="91">
        <v>5.6118052421812517E-5</v>
      </c>
      <c r="N232" s="91">
        <f t="shared" si="8"/>
        <v>9.1784422634386392E-3</v>
      </c>
      <c r="O232" s="91">
        <f>L232/'סכום נכסי הקרן'!$C$42</f>
        <v>1.275229470139756E-3</v>
      </c>
    </row>
    <row r="233" spans="2:15">
      <c r="B233" s="86" t="s">
        <v>1520</v>
      </c>
      <c r="C233" s="87" t="s">
        <v>1521</v>
      </c>
      <c r="D233" s="88" t="s">
        <v>1422</v>
      </c>
      <c r="E233" s="88" t="s">
        <v>695</v>
      </c>
      <c r="F233" s="87"/>
      <c r="G233" s="88" t="s">
        <v>807</v>
      </c>
      <c r="H233" s="88" t="s">
        <v>129</v>
      </c>
      <c r="I233" s="90">
        <v>688.53086099999996</v>
      </c>
      <c r="J233" s="102">
        <v>19974</v>
      </c>
      <c r="K233" s="90"/>
      <c r="L233" s="90">
        <v>497.16066215500001</v>
      </c>
      <c r="M233" s="91">
        <v>2.275323167162612E-6</v>
      </c>
      <c r="N233" s="91">
        <f t="shared" si="8"/>
        <v>4.4051137719106582E-3</v>
      </c>
      <c r="O233" s="91">
        <f>L233/'סכום נכסי הקרן'!$C$42</f>
        <v>6.1203532582383994E-4</v>
      </c>
    </row>
    <row r="234" spans="2:15">
      <c r="B234" s="86" t="s">
        <v>1522</v>
      </c>
      <c r="C234" s="87" t="s">
        <v>1523</v>
      </c>
      <c r="D234" s="88" t="s">
        <v>1422</v>
      </c>
      <c r="E234" s="88" t="s">
        <v>695</v>
      </c>
      <c r="F234" s="87"/>
      <c r="G234" s="88" t="s">
        <v>849</v>
      </c>
      <c r="H234" s="88" t="s">
        <v>129</v>
      </c>
      <c r="I234" s="90">
        <v>2815.5145000000002</v>
      </c>
      <c r="J234" s="102">
        <v>4080</v>
      </c>
      <c r="K234" s="90"/>
      <c r="L234" s="90">
        <v>415.26586463400002</v>
      </c>
      <c r="M234" s="91">
        <v>4.9881534251720018E-7</v>
      </c>
      <c r="N234" s="91">
        <f t="shared" si="8"/>
        <v>3.6794813398436199E-3</v>
      </c>
      <c r="O234" s="91">
        <f>L234/'סכום נכסי הקרן'!$C$42</f>
        <v>5.1121779760915603E-4</v>
      </c>
    </row>
    <row r="235" spans="2:15">
      <c r="B235" s="86" t="s">
        <v>1524</v>
      </c>
      <c r="C235" s="87" t="s">
        <v>1525</v>
      </c>
      <c r="D235" s="88" t="s">
        <v>1406</v>
      </c>
      <c r="E235" s="88" t="s">
        <v>695</v>
      </c>
      <c r="F235" s="87"/>
      <c r="G235" s="88" t="s">
        <v>723</v>
      </c>
      <c r="H235" s="88" t="s">
        <v>129</v>
      </c>
      <c r="I235" s="90">
        <v>894.33989999999994</v>
      </c>
      <c r="J235" s="102">
        <v>12758</v>
      </c>
      <c r="K235" s="90"/>
      <c r="L235" s="90">
        <v>412.47108225799997</v>
      </c>
      <c r="M235" s="91">
        <v>8.0209856502242149E-7</v>
      </c>
      <c r="N235" s="91">
        <f t="shared" si="8"/>
        <v>3.6547180484748976E-3</v>
      </c>
      <c r="O235" s="91">
        <f>L235/'סכום נכסי הקרן'!$C$42</f>
        <v>5.0777724876386427E-4</v>
      </c>
    </row>
    <row r="236" spans="2:15">
      <c r="B236" s="86" t="s">
        <v>1526</v>
      </c>
      <c r="C236" s="87" t="s">
        <v>1527</v>
      </c>
      <c r="D236" s="88" t="s">
        <v>1422</v>
      </c>
      <c r="E236" s="88" t="s">
        <v>695</v>
      </c>
      <c r="F236" s="87"/>
      <c r="G236" s="88" t="s">
        <v>761</v>
      </c>
      <c r="H236" s="88" t="s">
        <v>129</v>
      </c>
      <c r="I236" s="90">
        <v>1192.4531999999999</v>
      </c>
      <c r="J236" s="102">
        <v>9793</v>
      </c>
      <c r="K236" s="90"/>
      <c r="L236" s="90">
        <v>422.14864488199999</v>
      </c>
      <c r="M236" s="91">
        <v>8.1495805587976984E-7</v>
      </c>
      <c r="N236" s="91">
        <f t="shared" si="8"/>
        <v>3.7404665149941962E-3</v>
      </c>
      <c r="O236" s="91">
        <f>L236/'סכום נכסי הקרן'!$C$42</f>
        <v>5.1969092304389778E-4</v>
      </c>
    </row>
    <row r="237" spans="2:15">
      <c r="B237" s="86" t="s">
        <v>1528</v>
      </c>
      <c r="C237" s="87" t="s">
        <v>1529</v>
      </c>
      <c r="D237" s="88" t="s">
        <v>29</v>
      </c>
      <c r="E237" s="88" t="s">
        <v>695</v>
      </c>
      <c r="F237" s="87"/>
      <c r="G237" s="88" t="s">
        <v>123</v>
      </c>
      <c r="H237" s="88" t="s">
        <v>131</v>
      </c>
      <c r="I237" s="90">
        <v>824.78012999999987</v>
      </c>
      <c r="J237" s="102">
        <v>13654</v>
      </c>
      <c r="K237" s="90"/>
      <c r="L237" s="90">
        <v>442.82658632100004</v>
      </c>
      <c r="M237" s="91">
        <v>1.9303915312881653E-6</v>
      </c>
      <c r="N237" s="91">
        <f t="shared" si="8"/>
        <v>3.9236843186974636E-3</v>
      </c>
      <c r="O237" s="91">
        <f>L237/'סכום נכסי הקרן'!$C$42</f>
        <v>5.4514673962264193E-4</v>
      </c>
    </row>
    <row r="238" spans="2:15">
      <c r="B238" s="86" t="s">
        <v>1530</v>
      </c>
      <c r="C238" s="87" t="s">
        <v>1531</v>
      </c>
      <c r="D238" s="88" t="s">
        <v>29</v>
      </c>
      <c r="E238" s="88" t="s">
        <v>695</v>
      </c>
      <c r="F238" s="87"/>
      <c r="G238" s="88" t="s">
        <v>766</v>
      </c>
      <c r="H238" s="88" t="s">
        <v>129</v>
      </c>
      <c r="I238" s="90">
        <v>121.232742</v>
      </c>
      <c r="J238" s="102">
        <v>122850</v>
      </c>
      <c r="K238" s="90"/>
      <c r="L238" s="90">
        <v>538.39794112200002</v>
      </c>
      <c r="M238" s="91">
        <v>5.0769329110655795E-7</v>
      </c>
      <c r="N238" s="91">
        <f t="shared" si="8"/>
        <v>4.7704984841810327E-3</v>
      </c>
      <c r="O238" s="91">
        <f>L238/'סכום נכסי הקרן'!$C$42</f>
        <v>6.6280095027863189E-4</v>
      </c>
    </row>
    <row r="239" spans="2:15">
      <c r="B239" s="86" t="s">
        <v>1460</v>
      </c>
      <c r="C239" s="87" t="s">
        <v>1461</v>
      </c>
      <c r="D239" s="88" t="s">
        <v>1406</v>
      </c>
      <c r="E239" s="88" t="s">
        <v>695</v>
      </c>
      <c r="F239" s="87"/>
      <c r="G239" s="88" t="s">
        <v>154</v>
      </c>
      <c r="H239" s="88" t="s">
        <v>129</v>
      </c>
      <c r="I239" s="90">
        <v>361.10876000000002</v>
      </c>
      <c r="J239" s="102">
        <v>2172</v>
      </c>
      <c r="K239" s="90"/>
      <c r="L239" s="90">
        <v>28.353465401000005</v>
      </c>
      <c r="M239" s="91">
        <v>6.283594008864612E-6</v>
      </c>
      <c r="N239" s="91">
        <f t="shared" si="8"/>
        <v>2.5122711917299133E-4</v>
      </c>
      <c r="O239" s="91">
        <f>L239/'סכום נכסי הקרן'!$C$42</f>
        <v>3.4904858239821391E-5</v>
      </c>
    </row>
    <row r="240" spans="2:15">
      <c r="B240" s="86" t="s">
        <v>1532</v>
      </c>
      <c r="C240" s="87" t="s">
        <v>1533</v>
      </c>
      <c r="D240" s="88" t="s">
        <v>29</v>
      </c>
      <c r="E240" s="88" t="s">
        <v>695</v>
      </c>
      <c r="F240" s="87"/>
      <c r="G240" s="88" t="s">
        <v>761</v>
      </c>
      <c r="H240" s="88" t="s">
        <v>131</v>
      </c>
      <c r="I240" s="90">
        <v>1255.38823</v>
      </c>
      <c r="J240" s="102">
        <v>15368</v>
      </c>
      <c r="K240" s="90"/>
      <c r="L240" s="90">
        <v>758.63173004800012</v>
      </c>
      <c r="M240" s="91">
        <v>2.1982206114580783E-6</v>
      </c>
      <c r="N240" s="91">
        <f t="shared" si="8"/>
        <v>6.7218895947180977E-3</v>
      </c>
      <c r="O240" s="91">
        <f>L240/'סכום נכסי הקרן'!$C$42</f>
        <v>9.3392227789630146E-4</v>
      </c>
    </row>
    <row r="241" spans="2:15">
      <c r="B241" s="86" t="s">
        <v>1534</v>
      </c>
      <c r="C241" s="87" t="s">
        <v>1535</v>
      </c>
      <c r="D241" s="88" t="s">
        <v>1406</v>
      </c>
      <c r="E241" s="88" t="s">
        <v>695</v>
      </c>
      <c r="F241" s="87"/>
      <c r="G241" s="88" t="s">
        <v>807</v>
      </c>
      <c r="H241" s="88" t="s">
        <v>129</v>
      </c>
      <c r="I241" s="90">
        <v>3265.9373999999998</v>
      </c>
      <c r="J241" s="102">
        <v>1636</v>
      </c>
      <c r="K241" s="90"/>
      <c r="L241" s="90">
        <v>193.15211014800002</v>
      </c>
      <c r="M241" s="91">
        <v>1.3896799410863127E-5</v>
      </c>
      <c r="N241" s="91">
        <f t="shared" si="8"/>
        <v>1.7114327123115931E-3</v>
      </c>
      <c r="O241" s="91">
        <f>L241/'סכום נכסי הקרן'!$C$42</f>
        <v>2.3778211686253082E-4</v>
      </c>
    </row>
    <row r="242" spans="2:15">
      <c r="B242" s="86" t="s">
        <v>1536</v>
      </c>
      <c r="C242" s="87" t="s">
        <v>1537</v>
      </c>
      <c r="D242" s="88" t="s">
        <v>29</v>
      </c>
      <c r="E242" s="88" t="s">
        <v>695</v>
      </c>
      <c r="F242" s="87"/>
      <c r="G242" s="88" t="s">
        <v>761</v>
      </c>
      <c r="H242" s="88" t="s">
        <v>131</v>
      </c>
      <c r="I242" s="90">
        <v>1043.3965499999999</v>
      </c>
      <c r="J242" s="102">
        <v>14912</v>
      </c>
      <c r="K242" s="90"/>
      <c r="L242" s="90">
        <v>611.81608444200003</v>
      </c>
      <c r="M242" s="91">
        <v>1.3042456874999999E-6</v>
      </c>
      <c r="N242" s="91">
        <f t="shared" si="8"/>
        <v>5.4210231512879627E-3</v>
      </c>
      <c r="O242" s="91">
        <f>L242/'סכום נכסי הקרן'!$C$42</f>
        <v>7.5318319627827287E-4</v>
      </c>
    </row>
    <row r="243" spans="2:15">
      <c r="B243" s="86" t="s">
        <v>1538</v>
      </c>
      <c r="C243" s="87" t="s">
        <v>1539</v>
      </c>
      <c r="D243" s="88" t="s">
        <v>1422</v>
      </c>
      <c r="E243" s="88" t="s">
        <v>695</v>
      </c>
      <c r="F243" s="87"/>
      <c r="G243" s="88" t="s">
        <v>841</v>
      </c>
      <c r="H243" s="88" t="s">
        <v>129</v>
      </c>
      <c r="I243" s="90">
        <v>9094.8488649999999</v>
      </c>
      <c r="J243" s="102">
        <v>272</v>
      </c>
      <c r="K243" s="90"/>
      <c r="L243" s="90">
        <v>89.427829926000015</v>
      </c>
      <c r="M243" s="91">
        <v>3.0759509745400304E-5</v>
      </c>
      <c r="N243" s="91">
        <f t="shared" si="8"/>
        <v>7.9237919486938003E-4</v>
      </c>
      <c r="O243" s="91">
        <f>L243/'סכום נכסי הקרן'!$C$42</f>
        <v>1.1009115401293403E-4</v>
      </c>
    </row>
    <row r="244" spans="2:15">
      <c r="B244" s="86" t="s">
        <v>1540</v>
      </c>
      <c r="C244" s="87" t="s">
        <v>1541</v>
      </c>
      <c r="D244" s="88" t="s">
        <v>1422</v>
      </c>
      <c r="E244" s="88" t="s">
        <v>695</v>
      </c>
      <c r="F244" s="87"/>
      <c r="G244" s="88" t="s">
        <v>723</v>
      </c>
      <c r="H244" s="88" t="s">
        <v>129</v>
      </c>
      <c r="I244" s="90">
        <v>1242.1387500000001</v>
      </c>
      <c r="J244" s="102">
        <v>9302</v>
      </c>
      <c r="K244" s="90">
        <v>2.0152114919999997</v>
      </c>
      <c r="L244" s="90">
        <v>419.70585518000001</v>
      </c>
      <c r="M244" s="91">
        <v>2.3949468947380074E-7</v>
      </c>
      <c r="N244" s="91">
        <f t="shared" si="8"/>
        <v>3.7188220700947994E-3</v>
      </c>
      <c r="O244" s="91">
        <f>L244/'סכום נכסי הקרן'!$C$42</f>
        <v>5.1668369881038314E-4</v>
      </c>
    </row>
    <row r="245" spans="2:15">
      <c r="B245" s="86" t="s">
        <v>1542</v>
      </c>
      <c r="C245" s="87" t="s">
        <v>1543</v>
      </c>
      <c r="D245" s="88" t="s">
        <v>1406</v>
      </c>
      <c r="E245" s="88" t="s">
        <v>695</v>
      </c>
      <c r="F245" s="87"/>
      <c r="G245" s="88" t="s">
        <v>1431</v>
      </c>
      <c r="H245" s="88" t="s">
        <v>129</v>
      </c>
      <c r="I245" s="90">
        <v>5938.0680000000002</v>
      </c>
      <c r="J245" s="102">
        <v>69.510000000000005</v>
      </c>
      <c r="K245" s="90"/>
      <c r="L245" s="90">
        <v>14.921097105999999</v>
      </c>
      <c r="M245" s="91">
        <v>3.6610509143943331E-5</v>
      </c>
      <c r="N245" s="91">
        <f t="shared" si="8"/>
        <v>1.3220903292860379E-4</v>
      </c>
      <c r="O245" s="91">
        <f>L245/'סכום נכסי הקרן'!$C$42</f>
        <v>1.8368787444555905E-5</v>
      </c>
    </row>
    <row r="246" spans="2:15">
      <c r="B246" s="86" t="s">
        <v>1544</v>
      </c>
      <c r="C246" s="87" t="s">
        <v>1545</v>
      </c>
      <c r="D246" s="88" t="s">
        <v>29</v>
      </c>
      <c r="E246" s="88" t="s">
        <v>695</v>
      </c>
      <c r="F246" s="87"/>
      <c r="G246" s="88" t="s">
        <v>761</v>
      </c>
      <c r="H246" s="88" t="s">
        <v>131</v>
      </c>
      <c r="I246" s="90">
        <v>1187.6867</v>
      </c>
      <c r="J246" s="102">
        <v>13635</v>
      </c>
      <c r="K246" s="90"/>
      <c r="L246" s="90">
        <v>636.78472062499998</v>
      </c>
      <c r="M246" s="91">
        <v>5.6499971885276326E-6</v>
      </c>
      <c r="N246" s="91">
        <f t="shared" si="8"/>
        <v>5.6422588432648727E-3</v>
      </c>
      <c r="O246" s="91">
        <f>L246/'סכום נכסי הקרן'!$C$42</f>
        <v>7.8392112175169838E-4</v>
      </c>
    </row>
    <row r="247" spans="2:15">
      <c r="B247" s="86" t="s">
        <v>1546</v>
      </c>
      <c r="C247" s="87" t="s">
        <v>1547</v>
      </c>
      <c r="D247" s="88" t="s">
        <v>29</v>
      </c>
      <c r="E247" s="88" t="s">
        <v>695</v>
      </c>
      <c r="F247" s="87"/>
      <c r="G247" s="88" t="s">
        <v>761</v>
      </c>
      <c r="H247" s="88" t="s">
        <v>131</v>
      </c>
      <c r="I247" s="90">
        <v>2219.2889930000001</v>
      </c>
      <c r="J247" s="102">
        <v>10572</v>
      </c>
      <c r="K247" s="90"/>
      <c r="L247" s="90">
        <v>922.58547425799986</v>
      </c>
      <c r="M247" s="91">
        <v>3.758187982057567E-6</v>
      </c>
      <c r="N247" s="91">
        <f t="shared" si="8"/>
        <v>8.1746089097282128E-3</v>
      </c>
      <c r="O247" s="91">
        <f>L247/'סכום נכסי הקרן'!$C$42</f>
        <v>1.1357594120385054E-3</v>
      </c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109" t="s">
        <v>216</v>
      </c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109" t="s">
        <v>109</v>
      </c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109" t="s">
        <v>199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9" t="s">
        <v>207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9" t="s">
        <v>213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111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2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1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1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2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1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1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2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51 B253" xr:uid="{00000000-0002-0000-0500-000000000000}"/>
    <dataValidation type="list" allowBlank="1" showInputMessage="1" showErrorMessage="1" sqref="E12:E35 E37:E354" xr:uid="{00000000-0002-0000-0500-000001000000}">
      <formula1>#REF!</formula1>
    </dataValidation>
    <dataValidation type="list" allowBlank="1" showInputMessage="1" showErrorMessage="1" sqref="H37:H354 G12:H35 G37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0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143</v>
      </c>
      <c r="C1" s="46" t="s" vm="1">
        <v>225</v>
      </c>
    </row>
    <row r="2" spans="2:14">
      <c r="B2" s="46" t="s">
        <v>142</v>
      </c>
      <c r="C2" s="46" t="s">
        <v>226</v>
      </c>
    </row>
    <row r="3" spans="2:14">
      <c r="B3" s="46" t="s">
        <v>144</v>
      </c>
      <c r="C3" s="46" t="s">
        <v>227</v>
      </c>
    </row>
    <row r="4" spans="2:14">
      <c r="B4" s="46" t="s">
        <v>145</v>
      </c>
      <c r="C4" s="46">
        <v>2145</v>
      </c>
    </row>
    <row r="6" spans="2:14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2:14" ht="26.25" customHeight="1">
      <c r="B7" s="142" t="s">
        <v>223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2:14" s="3" customFormat="1" ht="74.25" customHeight="1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100</v>
      </c>
      <c r="H8" s="29" t="s">
        <v>201</v>
      </c>
      <c r="I8" s="29" t="s">
        <v>200</v>
      </c>
      <c r="J8" s="29" t="s">
        <v>215</v>
      </c>
      <c r="K8" s="29" t="s">
        <v>62</v>
      </c>
      <c r="L8" s="29" t="s">
        <v>59</v>
      </c>
      <c r="M8" s="29" t="s">
        <v>146</v>
      </c>
      <c r="N8" s="13" t="s">
        <v>148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208</v>
      </c>
      <c r="I9" s="31"/>
      <c r="J9" s="15" t="s">
        <v>204</v>
      </c>
      <c r="K9" s="15" t="s">
        <v>204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218</v>
      </c>
      <c r="C11" s="74"/>
      <c r="D11" s="75"/>
      <c r="E11" s="74"/>
      <c r="F11" s="75"/>
      <c r="G11" s="75"/>
      <c r="H11" s="77"/>
      <c r="I11" s="98"/>
      <c r="J11" s="77">
        <v>0.64183495400000001</v>
      </c>
      <c r="K11" s="77">
        <v>106754.66242393498</v>
      </c>
      <c r="L11" s="78"/>
      <c r="M11" s="78">
        <f>IFERROR(K11/$K$11,0)</f>
        <v>1</v>
      </c>
      <c r="N11" s="78">
        <f>K11/'סכום נכסי הקרן'!$C$42</f>
        <v>0.13142154955831309</v>
      </c>
    </row>
    <row r="12" spans="2:14">
      <c r="B12" s="79" t="s">
        <v>195</v>
      </c>
      <c r="C12" s="80"/>
      <c r="D12" s="81"/>
      <c r="E12" s="80"/>
      <c r="F12" s="81"/>
      <c r="G12" s="81"/>
      <c r="H12" s="83"/>
      <c r="I12" s="100"/>
      <c r="J12" s="83"/>
      <c r="K12" s="83">
        <v>20482.153963422999</v>
      </c>
      <c r="L12" s="84"/>
      <c r="M12" s="84">
        <f t="shared" ref="M12:M75" si="0">IFERROR(K12/$K$11,0)</f>
        <v>0.19186191495867433</v>
      </c>
      <c r="N12" s="84">
        <f>K12/'סכום נכסי הקרן'!$C$42</f>
        <v>2.5214790165094272E-2</v>
      </c>
    </row>
    <row r="13" spans="2:14">
      <c r="B13" s="85" t="s">
        <v>219</v>
      </c>
      <c r="C13" s="80"/>
      <c r="D13" s="81"/>
      <c r="E13" s="80"/>
      <c r="F13" s="81"/>
      <c r="G13" s="81"/>
      <c r="H13" s="83"/>
      <c r="I13" s="100"/>
      <c r="J13" s="83"/>
      <c r="K13" s="83">
        <v>20246.663683151997</v>
      </c>
      <c r="L13" s="84"/>
      <c r="M13" s="84">
        <f t="shared" si="0"/>
        <v>0.18965601336220969</v>
      </c>
      <c r="N13" s="84">
        <f>K13/'סכום נכסי הקרן'!$C$42</f>
        <v>2.4924887159113732E-2</v>
      </c>
    </row>
    <row r="14" spans="2:14">
      <c r="B14" s="86" t="s">
        <v>1548</v>
      </c>
      <c r="C14" s="87" t="s">
        <v>1549</v>
      </c>
      <c r="D14" s="88" t="s">
        <v>117</v>
      </c>
      <c r="E14" s="87" t="s">
        <v>1550</v>
      </c>
      <c r="F14" s="88" t="s">
        <v>1551</v>
      </c>
      <c r="G14" s="88" t="s">
        <v>130</v>
      </c>
      <c r="H14" s="90">
        <v>30159.447371999999</v>
      </c>
      <c r="I14" s="102">
        <v>1701</v>
      </c>
      <c r="J14" s="90"/>
      <c r="K14" s="90">
        <v>513.01219979799998</v>
      </c>
      <c r="L14" s="91">
        <v>6.3963260348558649E-4</v>
      </c>
      <c r="M14" s="91">
        <f t="shared" si="0"/>
        <v>4.8055250061188881E-3</v>
      </c>
      <c r="N14" s="91">
        <f>K14/'סכום נכסי הקרן'!$C$42</f>
        <v>6.3154954274536636E-4</v>
      </c>
    </row>
    <row r="15" spans="2:14">
      <c r="B15" s="86" t="s">
        <v>1552</v>
      </c>
      <c r="C15" s="87" t="s">
        <v>1553</v>
      </c>
      <c r="D15" s="88" t="s">
        <v>117</v>
      </c>
      <c r="E15" s="87" t="s">
        <v>1550</v>
      </c>
      <c r="F15" s="88" t="s">
        <v>1551</v>
      </c>
      <c r="G15" s="88" t="s">
        <v>130</v>
      </c>
      <c r="H15" s="90">
        <v>213208</v>
      </c>
      <c r="I15" s="102">
        <v>1616</v>
      </c>
      <c r="J15" s="90"/>
      <c r="K15" s="90">
        <v>3445.44128</v>
      </c>
      <c r="L15" s="91">
        <v>6.3289221035989643E-3</v>
      </c>
      <c r="M15" s="91">
        <f t="shared" si="0"/>
        <v>3.2274386914528927E-2</v>
      </c>
      <c r="N15" s="91">
        <f>K15/'סכום נכסי הקרן'!$C$42</f>
        <v>4.2415499393519355E-3</v>
      </c>
    </row>
    <row r="16" spans="2:14">
      <c r="B16" s="86" t="s">
        <v>1554</v>
      </c>
      <c r="C16" s="87" t="s">
        <v>1555</v>
      </c>
      <c r="D16" s="88" t="s">
        <v>117</v>
      </c>
      <c r="E16" s="87" t="s">
        <v>1550</v>
      </c>
      <c r="F16" s="88" t="s">
        <v>1551</v>
      </c>
      <c r="G16" s="88" t="s">
        <v>130</v>
      </c>
      <c r="H16" s="90">
        <v>50826.227982000004</v>
      </c>
      <c r="I16" s="102">
        <v>2939</v>
      </c>
      <c r="J16" s="90"/>
      <c r="K16" s="90">
        <v>1493.7828404019999</v>
      </c>
      <c r="L16" s="91">
        <v>7.6732122956176246E-4</v>
      </c>
      <c r="M16" s="91">
        <f t="shared" si="0"/>
        <v>1.3992670731981873E-2</v>
      </c>
      <c r="N16" s="91">
        <f>K16/'סכום נכסי הקרן'!$C$42</f>
        <v>1.8389384700563127E-3</v>
      </c>
    </row>
    <row r="17" spans="2:14">
      <c r="B17" s="86" t="s">
        <v>1556</v>
      </c>
      <c r="C17" s="87" t="s">
        <v>1557</v>
      </c>
      <c r="D17" s="88" t="s">
        <v>117</v>
      </c>
      <c r="E17" s="87" t="s">
        <v>1558</v>
      </c>
      <c r="F17" s="88" t="s">
        <v>1551</v>
      </c>
      <c r="G17" s="88" t="s">
        <v>130</v>
      </c>
      <c r="H17" s="90">
        <v>23409.770176000005</v>
      </c>
      <c r="I17" s="102">
        <v>2914</v>
      </c>
      <c r="J17" s="90"/>
      <c r="K17" s="90">
        <v>682.16070292400002</v>
      </c>
      <c r="L17" s="91">
        <v>2.8561956030773481E-4</v>
      </c>
      <c r="M17" s="91">
        <f t="shared" si="0"/>
        <v>6.3899851063653019E-3</v>
      </c>
      <c r="N17" s="91">
        <f>K17/'סכום נכסי הקרן'!$C$42</f>
        <v>8.3978174433307006E-4</v>
      </c>
    </row>
    <row r="18" spans="2:14">
      <c r="B18" s="86" t="s">
        <v>1559</v>
      </c>
      <c r="C18" s="87" t="s">
        <v>1560</v>
      </c>
      <c r="D18" s="88" t="s">
        <v>117</v>
      </c>
      <c r="E18" s="87" t="s">
        <v>1561</v>
      </c>
      <c r="F18" s="88" t="s">
        <v>1551</v>
      </c>
      <c r="G18" s="88" t="s">
        <v>130</v>
      </c>
      <c r="H18" s="90">
        <v>39167</v>
      </c>
      <c r="I18" s="102">
        <v>15540</v>
      </c>
      <c r="J18" s="90"/>
      <c r="K18" s="90">
        <v>6086.5516299999999</v>
      </c>
      <c r="L18" s="91">
        <v>3.240554965825536E-3</v>
      </c>
      <c r="M18" s="91">
        <f t="shared" si="0"/>
        <v>5.7014386929814899E-2</v>
      </c>
      <c r="N18" s="91">
        <f>K18/'סכום נכסי הקרן'!$C$42</f>
        <v>7.4929190774335073E-3</v>
      </c>
    </row>
    <row r="19" spans="2:14">
      <c r="B19" s="86" t="s">
        <v>1562</v>
      </c>
      <c r="C19" s="87" t="s">
        <v>1563</v>
      </c>
      <c r="D19" s="88" t="s">
        <v>117</v>
      </c>
      <c r="E19" s="87" t="s">
        <v>1561</v>
      </c>
      <c r="F19" s="88" t="s">
        <v>1551</v>
      </c>
      <c r="G19" s="88" t="s">
        <v>130</v>
      </c>
      <c r="H19" s="90">
        <v>2634.4238679999999</v>
      </c>
      <c r="I19" s="102">
        <v>17100</v>
      </c>
      <c r="J19" s="90"/>
      <c r="K19" s="90">
        <v>450.48648146199997</v>
      </c>
      <c r="L19" s="91">
        <v>3.3530524070062679E-4</v>
      </c>
      <c r="M19" s="91">
        <f t="shared" si="0"/>
        <v>4.2198295721555153E-3</v>
      </c>
      <c r="N19" s="91">
        <f>K19/'סכום נכסי הקרן'!$C$42</f>
        <v>5.5457654124467114E-4</v>
      </c>
    </row>
    <row r="20" spans="2:14">
      <c r="B20" s="86" t="s">
        <v>1564</v>
      </c>
      <c r="C20" s="87" t="s">
        <v>1565</v>
      </c>
      <c r="D20" s="88" t="s">
        <v>117</v>
      </c>
      <c r="E20" s="87" t="s">
        <v>1561</v>
      </c>
      <c r="F20" s="88" t="s">
        <v>1551</v>
      </c>
      <c r="G20" s="88" t="s">
        <v>130</v>
      </c>
      <c r="H20" s="90">
        <v>3427.2450170000002</v>
      </c>
      <c r="I20" s="102">
        <v>28460</v>
      </c>
      <c r="J20" s="90"/>
      <c r="K20" s="90">
        <v>975.39393190099997</v>
      </c>
      <c r="L20" s="91">
        <v>4.4808847343105073E-4</v>
      </c>
      <c r="M20" s="91">
        <f t="shared" si="0"/>
        <v>9.1367806309723427E-3</v>
      </c>
      <c r="N20" s="91">
        <f>K20/'סכום נכסי הקרן'!$C$42</f>
        <v>1.2007698684967669E-3</v>
      </c>
    </row>
    <row r="21" spans="2:14">
      <c r="B21" s="86" t="s">
        <v>1566</v>
      </c>
      <c r="C21" s="87" t="s">
        <v>1567</v>
      </c>
      <c r="D21" s="88" t="s">
        <v>117</v>
      </c>
      <c r="E21" s="87" t="s">
        <v>1561</v>
      </c>
      <c r="F21" s="88" t="s">
        <v>1551</v>
      </c>
      <c r="G21" s="88" t="s">
        <v>130</v>
      </c>
      <c r="H21" s="90">
        <v>3439.6258889999999</v>
      </c>
      <c r="I21" s="102">
        <v>16970</v>
      </c>
      <c r="J21" s="90"/>
      <c r="K21" s="90">
        <v>583.70451336300005</v>
      </c>
      <c r="L21" s="91">
        <v>1.4006587676665595E-4</v>
      </c>
      <c r="M21" s="91">
        <f t="shared" si="0"/>
        <v>5.4677191619513779E-3</v>
      </c>
      <c r="N21" s="91">
        <f>K21/'סכום נכסי הקרן'!$C$42</f>
        <v>7.1857612481333118E-4</v>
      </c>
    </row>
    <row r="22" spans="2:14">
      <c r="B22" s="86" t="s">
        <v>1568</v>
      </c>
      <c r="C22" s="87" t="s">
        <v>1569</v>
      </c>
      <c r="D22" s="88" t="s">
        <v>117</v>
      </c>
      <c r="E22" s="87" t="s">
        <v>1570</v>
      </c>
      <c r="F22" s="88" t="s">
        <v>1551</v>
      </c>
      <c r="G22" s="88" t="s">
        <v>130</v>
      </c>
      <c r="H22" s="90">
        <v>132348</v>
      </c>
      <c r="I22" s="102">
        <v>1607</v>
      </c>
      <c r="J22" s="90"/>
      <c r="K22" s="90">
        <v>2126.8323599999999</v>
      </c>
      <c r="L22" s="91">
        <v>2.2109179434012826E-3</v>
      </c>
      <c r="M22" s="91">
        <f t="shared" si="0"/>
        <v>1.9922618007578025E-2</v>
      </c>
      <c r="N22" s="91">
        <f>K22/'סכום נכסי הקרן'!$C$42</f>
        <v>2.618261329814256E-3</v>
      </c>
    </row>
    <row r="23" spans="2:14">
      <c r="B23" s="86" t="s">
        <v>1571</v>
      </c>
      <c r="C23" s="87" t="s">
        <v>1572</v>
      </c>
      <c r="D23" s="88" t="s">
        <v>117</v>
      </c>
      <c r="E23" s="87" t="s">
        <v>1570</v>
      </c>
      <c r="F23" s="88" t="s">
        <v>1551</v>
      </c>
      <c r="G23" s="88" t="s">
        <v>130</v>
      </c>
      <c r="H23" s="90">
        <v>30281.177766000001</v>
      </c>
      <c r="I23" s="102">
        <v>1700</v>
      </c>
      <c r="J23" s="90"/>
      <c r="K23" s="90">
        <v>514.78002202199991</v>
      </c>
      <c r="L23" s="91">
        <v>2.0446216847180002E-4</v>
      </c>
      <c r="M23" s="91">
        <f t="shared" si="0"/>
        <v>4.8220846783979289E-3</v>
      </c>
      <c r="N23" s="91">
        <f>K23/'סכום נכסי הקרן'!$C$42</f>
        <v>6.3372584053645556E-4</v>
      </c>
    </row>
    <row r="24" spans="2:14">
      <c r="B24" s="86" t="s">
        <v>1573</v>
      </c>
      <c r="C24" s="87" t="s">
        <v>1574</v>
      </c>
      <c r="D24" s="88" t="s">
        <v>117</v>
      </c>
      <c r="E24" s="87" t="s">
        <v>1570</v>
      </c>
      <c r="F24" s="88" t="s">
        <v>1551</v>
      </c>
      <c r="G24" s="88" t="s">
        <v>130</v>
      </c>
      <c r="H24" s="90">
        <v>24546.495601999995</v>
      </c>
      <c r="I24" s="102">
        <v>1717</v>
      </c>
      <c r="J24" s="90"/>
      <c r="K24" s="90">
        <v>421.46332948100002</v>
      </c>
      <c r="L24" s="91">
        <v>2.5592563749360624E-4</v>
      </c>
      <c r="M24" s="91">
        <f t="shared" si="0"/>
        <v>3.9479618024299574E-3</v>
      </c>
      <c r="N24" s="91">
        <f>K24/'סכום נכסי הקרן'!$C$42</f>
        <v>5.1884725767237575E-4</v>
      </c>
    </row>
    <row r="25" spans="2:14">
      <c r="B25" s="86" t="s">
        <v>1575</v>
      </c>
      <c r="C25" s="87" t="s">
        <v>1576</v>
      </c>
      <c r="D25" s="88" t="s">
        <v>117</v>
      </c>
      <c r="E25" s="87" t="s">
        <v>1570</v>
      </c>
      <c r="F25" s="88" t="s">
        <v>1551</v>
      </c>
      <c r="G25" s="88" t="s">
        <v>130</v>
      </c>
      <c r="H25" s="90">
        <v>101864.587506</v>
      </c>
      <c r="I25" s="102">
        <v>2899</v>
      </c>
      <c r="J25" s="90"/>
      <c r="K25" s="90">
        <v>2953.0543917990003</v>
      </c>
      <c r="L25" s="91">
        <v>6.9453895310543179E-4</v>
      </c>
      <c r="M25" s="91">
        <f t="shared" si="0"/>
        <v>2.7662064819914688E-2</v>
      </c>
      <c r="N25" s="91">
        <f>K25/'סכום נכסי הקרן'!$C$42</f>
        <v>3.6353914226156876E-3</v>
      </c>
    </row>
    <row r="26" spans="2:14">
      <c r="B26" s="92"/>
      <c r="C26" s="87"/>
      <c r="D26" s="87"/>
      <c r="E26" s="87"/>
      <c r="F26" s="87"/>
      <c r="G26" s="87"/>
      <c r="H26" s="90"/>
      <c r="I26" s="102"/>
      <c r="J26" s="87"/>
      <c r="K26" s="87"/>
      <c r="L26" s="87"/>
      <c r="M26" s="91"/>
      <c r="N26" s="87"/>
    </row>
    <row r="27" spans="2:14">
      <c r="B27" s="85" t="s">
        <v>220</v>
      </c>
      <c r="C27" s="80"/>
      <c r="D27" s="81"/>
      <c r="E27" s="80"/>
      <c r="F27" s="81"/>
      <c r="G27" s="81"/>
      <c r="H27" s="83"/>
      <c r="I27" s="100"/>
      <c r="J27" s="83"/>
      <c r="K27" s="83">
        <v>235.49028027099999</v>
      </c>
      <c r="L27" s="84"/>
      <c r="M27" s="84">
        <f t="shared" si="0"/>
        <v>2.2059015964646222E-3</v>
      </c>
      <c r="N27" s="84">
        <f>K27/'סכום נכסי הקרן'!$C$42</f>
        <v>2.8990300598053735E-4</v>
      </c>
    </row>
    <row r="28" spans="2:14">
      <c r="B28" s="86" t="s">
        <v>1577</v>
      </c>
      <c r="C28" s="87" t="s">
        <v>1578</v>
      </c>
      <c r="D28" s="88" t="s">
        <v>117</v>
      </c>
      <c r="E28" s="87" t="s">
        <v>1550</v>
      </c>
      <c r="F28" s="88" t="s">
        <v>1579</v>
      </c>
      <c r="G28" s="88" t="s">
        <v>130</v>
      </c>
      <c r="H28" s="90">
        <v>14236.367200000001</v>
      </c>
      <c r="I28" s="102">
        <v>340.49</v>
      </c>
      <c r="J28" s="90"/>
      <c r="K28" s="90">
        <v>48.473406679</v>
      </c>
      <c r="L28" s="91">
        <v>2.5195775381314756E-4</v>
      </c>
      <c r="M28" s="91">
        <f t="shared" si="0"/>
        <v>4.5406360320363862E-4</v>
      </c>
      <c r="N28" s="91">
        <f>K28/'סכום נכסי הקרן'!$C$42</f>
        <v>5.9673742331053204E-5</v>
      </c>
    </row>
    <row r="29" spans="2:14">
      <c r="B29" s="86" t="s">
        <v>1580</v>
      </c>
      <c r="C29" s="87" t="s">
        <v>1581</v>
      </c>
      <c r="D29" s="88" t="s">
        <v>117</v>
      </c>
      <c r="E29" s="87" t="s">
        <v>1550</v>
      </c>
      <c r="F29" s="88" t="s">
        <v>1579</v>
      </c>
      <c r="G29" s="88" t="s">
        <v>130</v>
      </c>
      <c r="H29" s="90">
        <v>190.96145300000001</v>
      </c>
      <c r="I29" s="102">
        <v>336.91</v>
      </c>
      <c r="J29" s="90"/>
      <c r="K29" s="90">
        <v>0.64336822400000004</v>
      </c>
      <c r="L29" s="91">
        <v>1.102226842607268E-6</v>
      </c>
      <c r="M29" s="91">
        <f t="shared" si="0"/>
        <v>6.0266053902649353E-6</v>
      </c>
      <c r="N29" s="91">
        <f>K29/'סכום נכסי הקרן'!$C$42</f>
        <v>7.9202581896509997E-7</v>
      </c>
    </row>
    <row r="30" spans="2:14">
      <c r="B30" s="86" t="s">
        <v>1582</v>
      </c>
      <c r="C30" s="87" t="s">
        <v>1583</v>
      </c>
      <c r="D30" s="88" t="s">
        <v>117</v>
      </c>
      <c r="E30" s="87" t="s">
        <v>1558</v>
      </c>
      <c r="F30" s="88" t="s">
        <v>1579</v>
      </c>
      <c r="G30" s="88" t="s">
        <v>130</v>
      </c>
      <c r="H30" s="90">
        <v>2.33E-3</v>
      </c>
      <c r="I30" s="102">
        <v>338.17</v>
      </c>
      <c r="J30" s="90"/>
      <c r="K30" s="90">
        <v>7.9590000000000012E-6</v>
      </c>
      <c r="L30" s="91">
        <v>7.282652820999645E-12</v>
      </c>
      <c r="M30" s="91">
        <f t="shared" si="0"/>
        <v>7.4554120815762616E-11</v>
      </c>
      <c r="N30" s="91">
        <f>K30/'סכום נכסי הקרן'!$C$42</f>
        <v>9.798018083565208E-12</v>
      </c>
    </row>
    <row r="31" spans="2:14">
      <c r="B31" s="86" t="s">
        <v>1584</v>
      </c>
      <c r="C31" s="87" t="s">
        <v>1585</v>
      </c>
      <c r="D31" s="88" t="s">
        <v>117</v>
      </c>
      <c r="E31" s="87" t="s">
        <v>1558</v>
      </c>
      <c r="F31" s="88" t="s">
        <v>1579</v>
      </c>
      <c r="G31" s="88" t="s">
        <v>130</v>
      </c>
      <c r="H31" s="90">
        <v>5.9529999999999991E-3</v>
      </c>
      <c r="I31" s="102">
        <v>357.78</v>
      </c>
      <c r="J31" s="90"/>
      <c r="K31" s="90">
        <v>2.1290000000000001E-5</v>
      </c>
      <c r="L31" s="91">
        <v>3.20496149790328E-11</v>
      </c>
      <c r="M31" s="91">
        <f t="shared" si="0"/>
        <v>1.9942922881864377E-10</v>
      </c>
      <c r="N31" s="91">
        <f>K31/'סכום נכסי הקרן'!$C$42</f>
        <v>2.6209298278565554E-11</v>
      </c>
    </row>
    <row r="32" spans="2:14">
      <c r="B32" s="86" t="s">
        <v>1586</v>
      </c>
      <c r="C32" s="87" t="s">
        <v>1587</v>
      </c>
      <c r="D32" s="88" t="s">
        <v>117</v>
      </c>
      <c r="E32" s="87" t="s">
        <v>1570</v>
      </c>
      <c r="F32" s="88" t="s">
        <v>1579</v>
      </c>
      <c r="G32" s="88" t="s">
        <v>130</v>
      </c>
      <c r="H32" s="90">
        <v>5435.7038399999992</v>
      </c>
      <c r="I32" s="102">
        <v>3428.69</v>
      </c>
      <c r="J32" s="90"/>
      <c r="K32" s="90">
        <v>186.373433992</v>
      </c>
      <c r="L32" s="91">
        <v>6.2089553411747551E-4</v>
      </c>
      <c r="M32" s="91">
        <f t="shared" si="0"/>
        <v>1.745810719272286E-3</v>
      </c>
      <c r="N32" s="91">
        <f>K32/'סכום נכסי הקרן'!$C$42</f>
        <v>2.2943714996227695E-4</v>
      </c>
    </row>
    <row r="33" spans="2:14">
      <c r="B33" s="86" t="s">
        <v>1588</v>
      </c>
      <c r="C33" s="87" t="s">
        <v>1589</v>
      </c>
      <c r="D33" s="88" t="s">
        <v>117</v>
      </c>
      <c r="E33" s="87" t="s">
        <v>1570</v>
      </c>
      <c r="F33" s="88" t="s">
        <v>1579</v>
      </c>
      <c r="G33" s="88" t="s">
        <v>130</v>
      </c>
      <c r="H33" s="90">
        <v>2.977E-3</v>
      </c>
      <c r="I33" s="102">
        <v>337.56</v>
      </c>
      <c r="J33" s="90"/>
      <c r="K33" s="90">
        <v>1.0030000000000001E-5</v>
      </c>
      <c r="L33" s="91">
        <v>6.5698810272669503E-12</v>
      </c>
      <c r="M33" s="91">
        <f t="shared" si="0"/>
        <v>9.3953741899999859E-11</v>
      </c>
      <c r="N33" s="91">
        <f>K33/'סכום נכסי הקרן'!$C$42</f>
        <v>1.2347546347299789E-11</v>
      </c>
    </row>
    <row r="34" spans="2:14">
      <c r="B34" s="86" t="s">
        <v>1590</v>
      </c>
      <c r="C34" s="87" t="s">
        <v>1591</v>
      </c>
      <c r="D34" s="88" t="s">
        <v>117</v>
      </c>
      <c r="E34" s="87" t="s">
        <v>1570</v>
      </c>
      <c r="F34" s="88" t="s">
        <v>1579</v>
      </c>
      <c r="G34" s="88" t="s">
        <v>130</v>
      </c>
      <c r="H34" s="90">
        <v>8.8649999999999996E-3</v>
      </c>
      <c r="I34" s="102">
        <v>361.37</v>
      </c>
      <c r="J34" s="90"/>
      <c r="K34" s="90">
        <v>3.2097000000000001E-5</v>
      </c>
      <c r="L34" s="91">
        <v>3.9362603427405112E-11</v>
      </c>
      <c r="M34" s="91">
        <f t="shared" si="0"/>
        <v>3.0066134135237242E-10</v>
      </c>
      <c r="N34" s="91">
        <f>K34/'סכום נכסי הקרן'!$C$42</f>
        <v>3.9513379372809701E-11</v>
      </c>
    </row>
    <row r="35" spans="2:14">
      <c r="B35" s="92"/>
      <c r="C35" s="87"/>
      <c r="D35" s="87"/>
      <c r="E35" s="87"/>
      <c r="F35" s="87"/>
      <c r="G35" s="87"/>
      <c r="H35" s="90"/>
      <c r="I35" s="102"/>
      <c r="J35" s="87"/>
      <c r="K35" s="87"/>
      <c r="L35" s="87"/>
      <c r="M35" s="91"/>
      <c r="N35" s="87"/>
    </row>
    <row r="36" spans="2:14">
      <c r="B36" s="79" t="s">
        <v>194</v>
      </c>
      <c r="C36" s="80"/>
      <c r="D36" s="81"/>
      <c r="E36" s="80"/>
      <c r="F36" s="81"/>
      <c r="G36" s="81"/>
      <c r="H36" s="83"/>
      <c r="I36" s="100"/>
      <c r="J36" s="83">
        <v>0.64183495400000001</v>
      </c>
      <c r="K36" s="83">
        <v>86272.508460511977</v>
      </c>
      <c r="L36" s="84"/>
      <c r="M36" s="84">
        <f t="shared" si="0"/>
        <v>0.80813808504132567</v>
      </c>
      <c r="N36" s="84">
        <f>K36/'סכום נכסי הקרן'!$C$42</f>
        <v>0.10620675939321882</v>
      </c>
    </row>
    <row r="37" spans="2:14">
      <c r="B37" s="85" t="s">
        <v>221</v>
      </c>
      <c r="C37" s="80"/>
      <c r="D37" s="81"/>
      <c r="E37" s="80"/>
      <c r="F37" s="81"/>
      <c r="G37" s="81"/>
      <c r="H37" s="83"/>
      <c r="I37" s="100"/>
      <c r="J37" s="83">
        <v>0.64183495400000001</v>
      </c>
      <c r="K37" s="83">
        <v>84947.920750876001</v>
      </c>
      <c r="L37" s="84"/>
      <c r="M37" s="84">
        <f t="shared" si="0"/>
        <v>0.79573031118339443</v>
      </c>
      <c r="N37" s="84">
        <f>K37/'סכום נכסי הקרן'!$C$42</f>
        <v>0.10457611052624037</v>
      </c>
    </row>
    <row r="38" spans="2:14">
      <c r="B38" s="86" t="s">
        <v>1592</v>
      </c>
      <c r="C38" s="87" t="s">
        <v>1593</v>
      </c>
      <c r="D38" s="88" t="s">
        <v>29</v>
      </c>
      <c r="E38" s="87"/>
      <c r="F38" s="88" t="s">
        <v>1551</v>
      </c>
      <c r="G38" s="88" t="s">
        <v>129</v>
      </c>
      <c r="H38" s="90">
        <v>22550.154541999997</v>
      </c>
      <c r="I38" s="102">
        <v>6292.2</v>
      </c>
      <c r="J38" s="90"/>
      <c r="K38" s="90">
        <v>5129.3264787379994</v>
      </c>
      <c r="L38" s="91">
        <v>5.0680121540661537E-4</v>
      </c>
      <c r="M38" s="91">
        <f t="shared" si="0"/>
        <v>4.8047798215771195E-2</v>
      </c>
      <c r="N38" s="91">
        <f>K38/'סכום נכסי הקרן'!$C$42</f>
        <v>6.3145160943818019E-3</v>
      </c>
    </row>
    <row r="39" spans="2:14">
      <c r="B39" s="86" t="s">
        <v>1594</v>
      </c>
      <c r="C39" s="87" t="s">
        <v>1595</v>
      </c>
      <c r="D39" s="88" t="s">
        <v>1422</v>
      </c>
      <c r="E39" s="87"/>
      <c r="F39" s="88" t="s">
        <v>1551</v>
      </c>
      <c r="G39" s="88" t="s">
        <v>129</v>
      </c>
      <c r="H39" s="90">
        <v>13869.134993</v>
      </c>
      <c r="I39" s="102">
        <v>5797</v>
      </c>
      <c r="J39" s="90"/>
      <c r="K39" s="90">
        <v>2906.4374263169998</v>
      </c>
      <c r="L39" s="91">
        <v>8.2041614865424427E-5</v>
      </c>
      <c r="M39" s="91">
        <f t="shared" si="0"/>
        <v>2.7225391007047583E-2</v>
      </c>
      <c r="N39" s="91">
        <f>K39/'סכום נכסי הקרן'!$C$42</f>
        <v>3.5780030734771555E-3</v>
      </c>
    </row>
    <row r="40" spans="2:14">
      <c r="B40" s="86" t="s">
        <v>1596</v>
      </c>
      <c r="C40" s="87" t="s">
        <v>1597</v>
      </c>
      <c r="D40" s="88" t="s">
        <v>1422</v>
      </c>
      <c r="E40" s="87"/>
      <c r="F40" s="88" t="s">
        <v>1551</v>
      </c>
      <c r="G40" s="88" t="s">
        <v>129</v>
      </c>
      <c r="H40" s="90">
        <v>2815.229636</v>
      </c>
      <c r="I40" s="102">
        <v>14954</v>
      </c>
      <c r="J40" s="90"/>
      <c r="K40" s="90">
        <v>1521.876824859</v>
      </c>
      <c r="L40" s="91">
        <v>2.9370204737550273E-5</v>
      </c>
      <c r="M40" s="91">
        <f t="shared" si="0"/>
        <v>1.4255834736430087E-2</v>
      </c>
      <c r="N40" s="91">
        <f>K40/'סכום נכסי הקרן'!$C$42</f>
        <v>1.8735238913088678E-3</v>
      </c>
    </row>
    <row r="41" spans="2:14">
      <c r="B41" s="86" t="s">
        <v>1598</v>
      </c>
      <c r="C41" s="87" t="s">
        <v>1599</v>
      </c>
      <c r="D41" s="88" t="s">
        <v>1422</v>
      </c>
      <c r="E41" s="87"/>
      <c r="F41" s="88" t="s">
        <v>1551</v>
      </c>
      <c r="G41" s="88" t="s">
        <v>129</v>
      </c>
      <c r="H41" s="90">
        <v>10382.829132000001</v>
      </c>
      <c r="I41" s="102">
        <v>7471</v>
      </c>
      <c r="J41" s="90"/>
      <c r="K41" s="90">
        <v>2804.1597094859999</v>
      </c>
      <c r="L41" s="91">
        <v>4.573494140380143E-5</v>
      </c>
      <c r="M41" s="91">
        <f t="shared" si="0"/>
        <v>2.6267327775815176E-2</v>
      </c>
      <c r="N41" s="91">
        <f>K41/'סכום נכסי הקרן'!$C$42</f>
        <v>3.4520929190537484E-3</v>
      </c>
    </row>
    <row r="42" spans="2:14">
      <c r="B42" s="86" t="s">
        <v>1600</v>
      </c>
      <c r="C42" s="87" t="s">
        <v>1601</v>
      </c>
      <c r="D42" s="88" t="s">
        <v>1422</v>
      </c>
      <c r="E42" s="87"/>
      <c r="F42" s="88" t="s">
        <v>1551</v>
      </c>
      <c r="G42" s="88" t="s">
        <v>129</v>
      </c>
      <c r="H42" s="90">
        <v>2538.447999</v>
      </c>
      <c r="I42" s="102">
        <v>8283</v>
      </c>
      <c r="J42" s="90"/>
      <c r="K42" s="90">
        <v>760.08862660499994</v>
      </c>
      <c r="L42" s="91">
        <v>5.5252814261852118E-6</v>
      </c>
      <c r="M42" s="91">
        <f t="shared" si="0"/>
        <v>7.1199571929383377E-3</v>
      </c>
      <c r="N42" s="91">
        <f>K42/'סכום נכסי הקרן'!$C$42</f>
        <v>9.3571580708481353E-4</v>
      </c>
    </row>
    <row r="43" spans="2:14">
      <c r="B43" s="86" t="s">
        <v>1602</v>
      </c>
      <c r="C43" s="87" t="s">
        <v>1603</v>
      </c>
      <c r="D43" s="88" t="s">
        <v>1422</v>
      </c>
      <c r="E43" s="87"/>
      <c r="F43" s="88" t="s">
        <v>1551</v>
      </c>
      <c r="G43" s="88" t="s">
        <v>129</v>
      </c>
      <c r="H43" s="90">
        <v>18408.675143</v>
      </c>
      <c r="I43" s="102">
        <v>3215</v>
      </c>
      <c r="J43" s="90"/>
      <c r="K43" s="90">
        <v>2139.497644648</v>
      </c>
      <c r="L43" s="91">
        <v>1.999866007264803E-5</v>
      </c>
      <c r="M43" s="91">
        <f t="shared" si="0"/>
        <v>2.0041257178555913E-2</v>
      </c>
      <c r="N43" s="91">
        <f>K43/'סכום נכסי הקרן'!$C$42</f>
        <v>2.6338530735024838E-3</v>
      </c>
    </row>
    <row r="44" spans="2:14">
      <c r="B44" s="86" t="s">
        <v>1604</v>
      </c>
      <c r="C44" s="87" t="s">
        <v>1605</v>
      </c>
      <c r="D44" s="88" t="s">
        <v>1422</v>
      </c>
      <c r="E44" s="87"/>
      <c r="F44" s="88" t="s">
        <v>1551</v>
      </c>
      <c r="G44" s="88" t="s">
        <v>129</v>
      </c>
      <c r="H44" s="90">
        <v>1672.74685</v>
      </c>
      <c r="I44" s="102">
        <v>12946</v>
      </c>
      <c r="J44" s="90"/>
      <c r="K44" s="90">
        <v>782.84201303200007</v>
      </c>
      <c r="L44" s="91">
        <v>5.6167252495039511E-6</v>
      </c>
      <c r="M44" s="91">
        <f t="shared" si="0"/>
        <v>7.3330943610054695E-3</v>
      </c>
      <c r="N44" s="91">
        <f>K44/'סכום נכסי הקרן'!$C$42</f>
        <v>9.6372662398066665E-4</v>
      </c>
    </row>
    <row r="45" spans="2:14">
      <c r="B45" s="86" t="s">
        <v>1606</v>
      </c>
      <c r="C45" s="87" t="s">
        <v>1607</v>
      </c>
      <c r="D45" s="88" t="s">
        <v>29</v>
      </c>
      <c r="E45" s="87"/>
      <c r="F45" s="88" t="s">
        <v>1551</v>
      </c>
      <c r="G45" s="88" t="s">
        <v>137</v>
      </c>
      <c r="H45" s="90">
        <v>20912.631432999999</v>
      </c>
      <c r="I45" s="102">
        <v>4961</v>
      </c>
      <c r="J45" s="90"/>
      <c r="K45" s="90">
        <v>2766.6363035859999</v>
      </c>
      <c r="L45" s="91">
        <v>2.8397086161561233E-4</v>
      </c>
      <c r="M45" s="91">
        <f t="shared" si="0"/>
        <v>2.5915835812391694E-2</v>
      </c>
      <c r="N45" s="91">
        <f>K45/'סכום נכסי הקרן'!$C$42</f>
        <v>3.4058993005633403E-3</v>
      </c>
    </row>
    <row r="46" spans="2:14">
      <c r="B46" s="86" t="s">
        <v>1608</v>
      </c>
      <c r="C46" s="87" t="s">
        <v>1609</v>
      </c>
      <c r="D46" s="88" t="s">
        <v>118</v>
      </c>
      <c r="E46" s="87"/>
      <c r="F46" s="88" t="s">
        <v>1551</v>
      </c>
      <c r="G46" s="88" t="s">
        <v>129</v>
      </c>
      <c r="H46" s="90">
        <v>30970.752414000002</v>
      </c>
      <c r="I46" s="102">
        <v>1002.5</v>
      </c>
      <c r="J46" s="90"/>
      <c r="K46" s="90">
        <v>1122.3916814420002</v>
      </c>
      <c r="L46" s="91">
        <v>1.4430616742772926E-4</v>
      </c>
      <c r="M46" s="91">
        <f t="shared" si="0"/>
        <v>1.0513748589123484E-2</v>
      </c>
      <c r="N46" s="91">
        <f>K46/'סכום נכסי הקרן'!$C$42</f>
        <v>1.3817331312491363E-3</v>
      </c>
    </row>
    <row r="47" spans="2:14">
      <c r="B47" s="86" t="s">
        <v>1610</v>
      </c>
      <c r="C47" s="87" t="s">
        <v>1611</v>
      </c>
      <c r="D47" s="88" t="s">
        <v>118</v>
      </c>
      <c r="E47" s="87"/>
      <c r="F47" s="88" t="s">
        <v>1551</v>
      </c>
      <c r="G47" s="88" t="s">
        <v>129</v>
      </c>
      <c r="H47" s="90">
        <v>23186.59</v>
      </c>
      <c r="I47" s="102">
        <v>498.4</v>
      </c>
      <c r="J47" s="90"/>
      <c r="K47" s="90">
        <v>417.75650188400004</v>
      </c>
      <c r="L47" s="91">
        <v>3.7626771983808756E-5</v>
      </c>
      <c r="M47" s="91">
        <f t="shared" si="0"/>
        <v>3.9132389386895457E-3</v>
      </c>
      <c r="N47" s="91">
        <f>K47/'סכום נכסי הקרן'!$C$42</f>
        <v>5.1428392511450869E-4</v>
      </c>
    </row>
    <row r="48" spans="2:14">
      <c r="B48" s="86" t="s">
        <v>1612</v>
      </c>
      <c r="C48" s="87" t="s">
        <v>1613</v>
      </c>
      <c r="D48" s="88" t="s">
        <v>1422</v>
      </c>
      <c r="E48" s="87"/>
      <c r="F48" s="88" t="s">
        <v>1551</v>
      </c>
      <c r="G48" s="88" t="s">
        <v>129</v>
      </c>
      <c r="H48" s="90">
        <v>5134.1734999999999</v>
      </c>
      <c r="I48" s="102">
        <v>10118</v>
      </c>
      <c r="J48" s="90"/>
      <c r="K48" s="90">
        <v>1877.904564149</v>
      </c>
      <c r="L48" s="91">
        <v>3.7564557786297519E-5</v>
      </c>
      <c r="M48" s="91">
        <f t="shared" si="0"/>
        <v>1.7590843542660703E-2</v>
      </c>
      <c r="N48" s="91">
        <f>K48/'סכום נכסי הקרן'!$C$42</f>
        <v>2.3118159164143156E-3</v>
      </c>
    </row>
    <row r="49" spans="2:14">
      <c r="B49" s="86" t="s">
        <v>1614</v>
      </c>
      <c r="C49" s="87" t="s">
        <v>1615</v>
      </c>
      <c r="D49" s="88" t="s">
        <v>29</v>
      </c>
      <c r="E49" s="87"/>
      <c r="F49" s="88" t="s">
        <v>1551</v>
      </c>
      <c r="G49" s="88" t="s">
        <v>129</v>
      </c>
      <c r="H49" s="90">
        <v>4388.890253999999</v>
      </c>
      <c r="I49" s="102">
        <v>4594</v>
      </c>
      <c r="J49" s="90"/>
      <c r="K49" s="90">
        <v>728.87660941100012</v>
      </c>
      <c r="L49" s="91">
        <v>4.5027564083294756E-4</v>
      </c>
      <c r="M49" s="91">
        <f t="shared" si="0"/>
        <v>6.8275857265750863E-3</v>
      </c>
      <c r="N49" s="91">
        <f>K49/'סכום נכסי הקרן'!$C$42</f>
        <v>8.9729189592871873E-4</v>
      </c>
    </row>
    <row r="50" spans="2:14">
      <c r="B50" s="86" t="s">
        <v>1616</v>
      </c>
      <c r="C50" s="87" t="s">
        <v>1617</v>
      </c>
      <c r="D50" s="88" t="s">
        <v>1422</v>
      </c>
      <c r="E50" s="87"/>
      <c r="F50" s="88" t="s">
        <v>1551</v>
      </c>
      <c r="G50" s="88" t="s">
        <v>129</v>
      </c>
      <c r="H50" s="90">
        <v>12401.513279999999</v>
      </c>
      <c r="I50" s="102">
        <v>5463</v>
      </c>
      <c r="J50" s="90"/>
      <c r="K50" s="90">
        <v>2449.1432338080003</v>
      </c>
      <c r="L50" s="91">
        <v>3.4199190554299301E-4</v>
      </c>
      <c r="M50" s="91">
        <f t="shared" si="0"/>
        <v>2.2941791751278948E-2</v>
      </c>
      <c r="N50" s="91">
        <f>K50/'סכום נכסי הקרן'!$C$42</f>
        <v>3.0150458215972053E-3</v>
      </c>
    </row>
    <row r="51" spans="2:14">
      <c r="B51" s="86" t="s">
        <v>1618</v>
      </c>
      <c r="C51" s="87" t="s">
        <v>1619</v>
      </c>
      <c r="D51" s="88" t="s">
        <v>118</v>
      </c>
      <c r="E51" s="87"/>
      <c r="F51" s="88" t="s">
        <v>1551</v>
      </c>
      <c r="G51" s="88" t="s">
        <v>129</v>
      </c>
      <c r="H51" s="90">
        <v>169712.09246499999</v>
      </c>
      <c r="I51" s="102">
        <v>731.7</v>
      </c>
      <c r="J51" s="90"/>
      <c r="K51" s="90">
        <v>4489.0469207450005</v>
      </c>
      <c r="L51" s="91">
        <v>2.1414226816199241E-4</v>
      </c>
      <c r="M51" s="91">
        <f t="shared" si="0"/>
        <v>4.2050125201262702E-2</v>
      </c>
      <c r="N51" s="91">
        <f>K51/'סכום נכסי הקרן'!$C$42</f>
        <v>5.5262926130710162E-3</v>
      </c>
    </row>
    <row r="52" spans="2:14">
      <c r="B52" s="86" t="s">
        <v>1620</v>
      </c>
      <c r="C52" s="87" t="s">
        <v>1621</v>
      </c>
      <c r="D52" s="88" t="s">
        <v>1622</v>
      </c>
      <c r="E52" s="87"/>
      <c r="F52" s="88" t="s">
        <v>1551</v>
      </c>
      <c r="G52" s="88" t="s">
        <v>134</v>
      </c>
      <c r="H52" s="90">
        <v>205112.738789</v>
      </c>
      <c r="I52" s="102">
        <v>2140</v>
      </c>
      <c r="J52" s="90"/>
      <c r="K52" s="90">
        <v>2021.412295224</v>
      </c>
      <c r="L52" s="91">
        <v>6.6703611903411663E-4</v>
      </c>
      <c r="M52" s="91">
        <f t="shared" si="0"/>
        <v>1.8935119547254436E-2</v>
      </c>
      <c r="N52" s="91">
        <f>K52/'סכום נכסי הקרן'!$C$42</f>
        <v>2.488482751972082E-3</v>
      </c>
    </row>
    <row r="53" spans="2:14">
      <c r="B53" s="86" t="s">
        <v>1623</v>
      </c>
      <c r="C53" s="87" t="s">
        <v>1624</v>
      </c>
      <c r="D53" s="88" t="s">
        <v>29</v>
      </c>
      <c r="E53" s="87"/>
      <c r="F53" s="88" t="s">
        <v>1551</v>
      </c>
      <c r="G53" s="88" t="s">
        <v>131</v>
      </c>
      <c r="H53" s="90">
        <v>68670.196601999996</v>
      </c>
      <c r="I53" s="102">
        <v>2868.5</v>
      </c>
      <c r="J53" s="90"/>
      <c r="K53" s="90">
        <v>7745.6656068300008</v>
      </c>
      <c r="L53" s="91">
        <v>2.9627637365383931E-4</v>
      </c>
      <c r="M53" s="91">
        <f t="shared" si="0"/>
        <v>7.2555759448435855E-2</v>
      </c>
      <c r="N53" s="91">
        <f>K53/'סכום נכסי הקרן'!$C$42</f>
        <v>9.5353903360936576E-3</v>
      </c>
    </row>
    <row r="54" spans="2:14">
      <c r="B54" s="86" t="s">
        <v>1625</v>
      </c>
      <c r="C54" s="87" t="s">
        <v>1626</v>
      </c>
      <c r="D54" s="88" t="s">
        <v>1422</v>
      </c>
      <c r="E54" s="87"/>
      <c r="F54" s="88" t="s">
        <v>1551</v>
      </c>
      <c r="G54" s="88" t="s">
        <v>129</v>
      </c>
      <c r="H54" s="90">
        <v>3414.1756919999998</v>
      </c>
      <c r="I54" s="102">
        <v>7029</v>
      </c>
      <c r="J54" s="90"/>
      <c r="K54" s="90">
        <v>867.53640994399996</v>
      </c>
      <c r="L54" s="91">
        <v>1.4844242139130435E-4</v>
      </c>
      <c r="M54" s="91">
        <f t="shared" si="0"/>
        <v>8.1264498453370929E-3</v>
      </c>
      <c r="N54" s="91">
        <f>K54/'סכום נכסי הקרן'!$C$42</f>
        <v>1.0679906310821145E-3</v>
      </c>
    </row>
    <row r="55" spans="2:14">
      <c r="B55" s="86" t="s">
        <v>1627</v>
      </c>
      <c r="C55" s="87" t="s">
        <v>1628</v>
      </c>
      <c r="D55" s="88" t="s">
        <v>29</v>
      </c>
      <c r="E55" s="87"/>
      <c r="F55" s="88" t="s">
        <v>1551</v>
      </c>
      <c r="G55" s="88" t="s">
        <v>129</v>
      </c>
      <c r="H55" s="90">
        <v>5670.0487190000003</v>
      </c>
      <c r="I55" s="102">
        <v>3158</v>
      </c>
      <c r="J55" s="90"/>
      <c r="K55" s="90">
        <v>647.30240081099998</v>
      </c>
      <c r="L55" s="91">
        <v>1.0862162296934866E-4</v>
      </c>
      <c r="M55" s="91">
        <f t="shared" si="0"/>
        <v>6.063457896016645E-3</v>
      </c>
      <c r="N55" s="91">
        <f>K55/'סכום נכסי הקרן'!$C$42</f>
        <v>7.9686903237609634E-4</v>
      </c>
    </row>
    <row r="56" spans="2:14">
      <c r="B56" s="86" t="s">
        <v>1629</v>
      </c>
      <c r="C56" s="87" t="s">
        <v>1630</v>
      </c>
      <c r="D56" s="88" t="s">
        <v>1406</v>
      </c>
      <c r="E56" s="87"/>
      <c r="F56" s="88" t="s">
        <v>1551</v>
      </c>
      <c r="G56" s="88" t="s">
        <v>129</v>
      </c>
      <c r="H56" s="90">
        <v>3825.7873500000001</v>
      </c>
      <c r="I56" s="102">
        <v>4989</v>
      </c>
      <c r="J56" s="90"/>
      <c r="K56" s="90">
        <v>689.98973917299998</v>
      </c>
      <c r="L56" s="91">
        <v>2.203794556451613E-5</v>
      </c>
      <c r="M56" s="91">
        <f t="shared" si="0"/>
        <v>6.4633218213268452E-3</v>
      </c>
      <c r="N56" s="91">
        <f>K56/'סכום נכסי הקרן'!$C$42</f>
        <v>8.494197690528325E-4</v>
      </c>
    </row>
    <row r="57" spans="2:14">
      <c r="B57" s="86" t="s">
        <v>1631</v>
      </c>
      <c r="C57" s="87" t="s">
        <v>1632</v>
      </c>
      <c r="D57" s="88" t="s">
        <v>118</v>
      </c>
      <c r="E57" s="87"/>
      <c r="F57" s="88" t="s">
        <v>1551</v>
      </c>
      <c r="G57" s="88" t="s">
        <v>129</v>
      </c>
      <c r="H57" s="90">
        <v>54042.260574</v>
      </c>
      <c r="I57" s="102">
        <v>483.9</v>
      </c>
      <c r="J57" s="90"/>
      <c r="K57" s="90">
        <v>945.36045369199996</v>
      </c>
      <c r="L57" s="91">
        <v>5.6794462882897708E-4</v>
      </c>
      <c r="M57" s="91">
        <f t="shared" si="0"/>
        <v>8.8554488602836431E-3</v>
      </c>
      <c r="N57" s="91">
        <f>K57/'סכום נכסי הקרן'!$C$42</f>
        <v>1.1637968112528738E-3</v>
      </c>
    </row>
    <row r="58" spans="2:14">
      <c r="B58" s="86" t="s">
        <v>1633</v>
      </c>
      <c r="C58" s="87" t="s">
        <v>1634</v>
      </c>
      <c r="D58" s="88" t="s">
        <v>118</v>
      </c>
      <c r="E58" s="87"/>
      <c r="F58" s="88" t="s">
        <v>1551</v>
      </c>
      <c r="G58" s="88" t="s">
        <v>129</v>
      </c>
      <c r="H58" s="90">
        <v>7174.5934199999992</v>
      </c>
      <c r="I58" s="102">
        <v>3861.5</v>
      </c>
      <c r="J58" s="90"/>
      <c r="K58" s="90">
        <v>1001.5246335600002</v>
      </c>
      <c r="L58" s="91">
        <v>7.2606364636893246E-5</v>
      </c>
      <c r="M58" s="91">
        <f t="shared" si="0"/>
        <v>9.3815540307066996E-3</v>
      </c>
      <c r="N58" s="91">
        <f>K58/'סכום נכסי הקרן'!$C$42</f>
        <v>1.2329383679805124E-3</v>
      </c>
    </row>
    <row r="59" spans="2:14">
      <c r="B59" s="86" t="s">
        <v>1635</v>
      </c>
      <c r="C59" s="87" t="s">
        <v>1636</v>
      </c>
      <c r="D59" s="88" t="s">
        <v>29</v>
      </c>
      <c r="E59" s="87"/>
      <c r="F59" s="88" t="s">
        <v>1551</v>
      </c>
      <c r="G59" s="88" t="s">
        <v>131</v>
      </c>
      <c r="H59" s="90">
        <v>48029.364999999998</v>
      </c>
      <c r="I59" s="102">
        <v>644.1</v>
      </c>
      <c r="J59" s="90"/>
      <c r="K59" s="90">
        <v>1216.45414577</v>
      </c>
      <c r="L59" s="91">
        <v>2.694318859053128E-4</v>
      </c>
      <c r="M59" s="91">
        <f t="shared" si="0"/>
        <v>1.1394857312548292E-2</v>
      </c>
      <c r="N59" s="91">
        <f>K59/'סכום נכסי הקרן'!$C$42</f>
        <v>1.4975298050109718E-3</v>
      </c>
    </row>
    <row r="60" spans="2:14">
      <c r="B60" s="86" t="s">
        <v>1637</v>
      </c>
      <c r="C60" s="87" t="s">
        <v>1638</v>
      </c>
      <c r="D60" s="88" t="s">
        <v>118</v>
      </c>
      <c r="E60" s="87"/>
      <c r="F60" s="88" t="s">
        <v>1551</v>
      </c>
      <c r="G60" s="88" t="s">
        <v>129</v>
      </c>
      <c r="H60" s="90">
        <v>80248.797927000007</v>
      </c>
      <c r="I60" s="102">
        <v>994.25</v>
      </c>
      <c r="J60" s="90"/>
      <c r="K60" s="90">
        <v>2884.31332931</v>
      </c>
      <c r="L60" s="91">
        <v>3.420014268768965E-4</v>
      </c>
      <c r="M60" s="91">
        <f t="shared" si="0"/>
        <v>2.7018148564378966E-2</v>
      </c>
      <c r="N60" s="91">
        <f>K60/'סכום נכסי הקרן'!$C$42</f>
        <v>3.5507669505273963E-3</v>
      </c>
    </row>
    <row r="61" spans="2:14">
      <c r="B61" s="86" t="s">
        <v>1639</v>
      </c>
      <c r="C61" s="87" t="s">
        <v>1640</v>
      </c>
      <c r="D61" s="88" t="s">
        <v>1422</v>
      </c>
      <c r="E61" s="87"/>
      <c r="F61" s="88" t="s">
        <v>1551</v>
      </c>
      <c r="G61" s="88" t="s">
        <v>129</v>
      </c>
      <c r="H61" s="90">
        <v>3146.0525899999998</v>
      </c>
      <c r="I61" s="102">
        <v>30470</v>
      </c>
      <c r="J61" s="90"/>
      <c r="K61" s="90">
        <v>3465.3470403269998</v>
      </c>
      <c r="L61" s="91">
        <v>1.7875298806818181E-4</v>
      </c>
      <c r="M61" s="91">
        <f t="shared" si="0"/>
        <v>3.2460849593301228E-2</v>
      </c>
      <c r="N61" s="91">
        <f>K61/'סכום נכסי הקרן'!$C$42</f>
        <v>4.2660551535309852E-3</v>
      </c>
    </row>
    <row r="62" spans="2:14">
      <c r="B62" s="86" t="s">
        <v>1641</v>
      </c>
      <c r="C62" s="87" t="s">
        <v>1642</v>
      </c>
      <c r="D62" s="88" t="s">
        <v>29</v>
      </c>
      <c r="E62" s="87"/>
      <c r="F62" s="88" t="s">
        <v>1551</v>
      </c>
      <c r="G62" s="88" t="s">
        <v>129</v>
      </c>
      <c r="H62" s="90">
        <v>31774.876436999999</v>
      </c>
      <c r="I62" s="102">
        <v>653.42999999999995</v>
      </c>
      <c r="J62" s="90"/>
      <c r="K62" s="90">
        <v>750.57006903699994</v>
      </c>
      <c r="L62" s="91">
        <v>8.8759936094050062E-5</v>
      </c>
      <c r="M62" s="91">
        <f t="shared" si="0"/>
        <v>7.030794271601931E-3</v>
      </c>
      <c r="N62" s="91">
        <f>K62/'סכום נכסי הקרן'!$C$42</f>
        <v>9.2399787779963698E-4</v>
      </c>
    </row>
    <row r="63" spans="2:14">
      <c r="B63" s="86" t="s">
        <v>1643</v>
      </c>
      <c r="C63" s="87" t="s">
        <v>1644</v>
      </c>
      <c r="D63" s="88" t="s">
        <v>1422</v>
      </c>
      <c r="E63" s="87"/>
      <c r="F63" s="88" t="s">
        <v>1551</v>
      </c>
      <c r="G63" s="88" t="s">
        <v>129</v>
      </c>
      <c r="H63" s="90">
        <v>2003.9838500000001</v>
      </c>
      <c r="I63" s="102">
        <v>11508</v>
      </c>
      <c r="J63" s="90"/>
      <c r="K63" s="90">
        <v>833.68573817100003</v>
      </c>
      <c r="L63" s="91">
        <v>3.9565327739387961E-5</v>
      </c>
      <c r="M63" s="91">
        <f t="shared" si="0"/>
        <v>7.809361382834396E-3</v>
      </c>
      <c r="N63" s="91">
        <f>K63/'סכום נכסי הקרן'!$C$42</f>
        <v>1.0263183739929471E-3</v>
      </c>
    </row>
    <row r="64" spans="2:14">
      <c r="B64" s="86" t="s">
        <v>1645</v>
      </c>
      <c r="C64" s="87" t="s">
        <v>1646</v>
      </c>
      <c r="D64" s="88" t="s">
        <v>29</v>
      </c>
      <c r="E64" s="87"/>
      <c r="F64" s="88" t="s">
        <v>1551</v>
      </c>
      <c r="G64" s="88" t="s">
        <v>131</v>
      </c>
      <c r="H64" s="90">
        <v>15258.164102000001</v>
      </c>
      <c r="I64" s="102">
        <v>20348</v>
      </c>
      <c r="J64" s="90"/>
      <c r="K64" s="90">
        <v>12208.424149211996</v>
      </c>
      <c r="L64" s="91">
        <v>5.6229668795040053E-4</v>
      </c>
      <c r="M64" s="91">
        <f t="shared" si="0"/>
        <v>0.11435963424933093</v>
      </c>
      <c r="N64" s="91">
        <f>K64/'סכום נכסי הקרן'!$C$42</f>
        <v>1.5029320339969005E-2</v>
      </c>
    </row>
    <row r="65" spans="2:14">
      <c r="B65" s="86" t="s">
        <v>1647</v>
      </c>
      <c r="C65" s="87" t="s">
        <v>1648</v>
      </c>
      <c r="D65" s="88" t="s">
        <v>29</v>
      </c>
      <c r="E65" s="87"/>
      <c r="F65" s="88" t="s">
        <v>1551</v>
      </c>
      <c r="G65" s="88" t="s">
        <v>131</v>
      </c>
      <c r="H65" s="90">
        <v>4141.6483280000002</v>
      </c>
      <c r="I65" s="102">
        <v>5431.8</v>
      </c>
      <c r="J65" s="90"/>
      <c r="K65" s="90">
        <v>884.61151710800016</v>
      </c>
      <c r="L65" s="91">
        <v>6.469089633395458E-4</v>
      </c>
      <c r="M65" s="91">
        <f t="shared" si="0"/>
        <v>8.2863970249384203E-3</v>
      </c>
      <c r="N65" s="91">
        <f>K65/'סכום נכסי הקרן'!$C$42</f>
        <v>1.0890111372728027E-3</v>
      </c>
    </row>
    <row r="66" spans="2:14">
      <c r="B66" s="86" t="s">
        <v>1649</v>
      </c>
      <c r="C66" s="87" t="s">
        <v>1650</v>
      </c>
      <c r="D66" s="88" t="s">
        <v>29</v>
      </c>
      <c r="E66" s="87"/>
      <c r="F66" s="88" t="s">
        <v>1551</v>
      </c>
      <c r="G66" s="88" t="s">
        <v>131</v>
      </c>
      <c r="H66" s="90">
        <v>5316.3538499999986</v>
      </c>
      <c r="I66" s="102">
        <v>8980</v>
      </c>
      <c r="J66" s="90"/>
      <c r="K66" s="90">
        <v>1877.2660014869996</v>
      </c>
      <c r="L66" s="91">
        <v>9.4789692681460406E-4</v>
      </c>
      <c r="M66" s="91">
        <f t="shared" si="0"/>
        <v>1.7584861952278596E-2</v>
      </c>
      <c r="N66" s="91">
        <f>K66/'סכום נכסי הקרן'!$C$42</f>
        <v>2.3110298065374757E-3</v>
      </c>
    </row>
    <row r="67" spans="2:14">
      <c r="B67" s="86" t="s">
        <v>1651</v>
      </c>
      <c r="C67" s="87" t="s">
        <v>1652</v>
      </c>
      <c r="D67" s="88" t="s">
        <v>29</v>
      </c>
      <c r="E67" s="87"/>
      <c r="F67" s="88" t="s">
        <v>1551</v>
      </c>
      <c r="G67" s="88" t="s">
        <v>131</v>
      </c>
      <c r="H67" s="90">
        <v>5686.0110290000002</v>
      </c>
      <c r="I67" s="102">
        <v>2119.9</v>
      </c>
      <c r="J67" s="90"/>
      <c r="K67" s="90">
        <v>473.97853193200001</v>
      </c>
      <c r="L67" s="91">
        <v>1.5869311668685585E-4</v>
      </c>
      <c r="M67" s="91">
        <f t="shared" si="0"/>
        <v>4.4398860075054803E-3</v>
      </c>
      <c r="N67" s="91">
        <f>K67/'סכום נכסי הקרן'!$C$42</f>
        <v>5.8349669896864238E-4</v>
      </c>
    </row>
    <row r="68" spans="2:14">
      <c r="B68" s="86" t="s">
        <v>1653</v>
      </c>
      <c r="C68" s="87" t="s">
        <v>1654</v>
      </c>
      <c r="D68" s="88" t="s">
        <v>119</v>
      </c>
      <c r="E68" s="87"/>
      <c r="F68" s="88" t="s">
        <v>1551</v>
      </c>
      <c r="G68" s="88" t="s">
        <v>138</v>
      </c>
      <c r="H68" s="90">
        <v>23272.244576000005</v>
      </c>
      <c r="I68" s="102">
        <v>211900</v>
      </c>
      <c r="J68" s="90"/>
      <c r="K68" s="90">
        <v>1334.8282732089999</v>
      </c>
      <c r="L68" s="91">
        <v>2.903815084536175E-6</v>
      </c>
      <c r="M68" s="91">
        <f t="shared" si="0"/>
        <v>1.2503700006171573E-2</v>
      </c>
      <c r="N68" s="91">
        <f>K68/'סכום נכסי הקרן'!$C$42</f>
        <v>1.643255630023357E-3</v>
      </c>
    </row>
    <row r="69" spans="2:14">
      <c r="B69" s="86" t="s">
        <v>1655</v>
      </c>
      <c r="C69" s="87" t="s">
        <v>1656</v>
      </c>
      <c r="D69" s="88" t="s">
        <v>119</v>
      </c>
      <c r="E69" s="87"/>
      <c r="F69" s="88" t="s">
        <v>1551</v>
      </c>
      <c r="G69" s="88" t="s">
        <v>138</v>
      </c>
      <c r="H69" s="90">
        <v>152369.01999999999</v>
      </c>
      <c r="I69" s="102">
        <v>20000</v>
      </c>
      <c r="J69" s="90"/>
      <c r="K69" s="90">
        <v>824.86492667200002</v>
      </c>
      <c r="L69" s="91">
        <v>4.0486446306355257E-4</v>
      </c>
      <c r="M69" s="91">
        <f t="shared" si="0"/>
        <v>7.72673443897342E-3</v>
      </c>
      <c r="N69" s="91">
        <f>K69/'סכום נכסי הקרן'!$C$42</f>
        <v>1.0154594129954699E-3</v>
      </c>
    </row>
    <row r="70" spans="2:14">
      <c r="B70" s="86" t="s">
        <v>1657</v>
      </c>
      <c r="C70" s="87" t="s">
        <v>1658</v>
      </c>
      <c r="D70" s="88" t="s">
        <v>1406</v>
      </c>
      <c r="E70" s="87"/>
      <c r="F70" s="88" t="s">
        <v>1551</v>
      </c>
      <c r="G70" s="88" t="s">
        <v>129</v>
      </c>
      <c r="H70" s="90">
        <v>375.97718200000003</v>
      </c>
      <c r="I70" s="102">
        <v>32093</v>
      </c>
      <c r="J70" s="90">
        <v>0.64183495400000001</v>
      </c>
      <c r="K70" s="90">
        <v>436.836255107</v>
      </c>
      <c r="L70" s="91">
        <v>6.9929727889891202E-7</v>
      </c>
      <c r="M70" s="91">
        <f t="shared" si="0"/>
        <v>4.0919641839367469E-3</v>
      </c>
      <c r="N70" s="91">
        <f>K70/'סכום נכסי הקרן'!$C$42</f>
        <v>5.3777227379008538E-4</v>
      </c>
    </row>
    <row r="71" spans="2:14">
      <c r="B71" s="86" t="s">
        <v>1659</v>
      </c>
      <c r="C71" s="87" t="s">
        <v>1660</v>
      </c>
      <c r="D71" s="88" t="s">
        <v>118</v>
      </c>
      <c r="E71" s="87"/>
      <c r="F71" s="88" t="s">
        <v>1551</v>
      </c>
      <c r="G71" s="88" t="s">
        <v>129</v>
      </c>
      <c r="H71" s="90">
        <v>194.32018600000001</v>
      </c>
      <c r="I71" s="102">
        <v>78531</v>
      </c>
      <c r="J71" s="90"/>
      <c r="K71" s="90">
        <v>551.65473089400007</v>
      </c>
      <c r="L71" s="91">
        <v>1.2503917830446213E-5</v>
      </c>
      <c r="M71" s="91">
        <f t="shared" si="0"/>
        <v>5.1675001200726578E-3</v>
      </c>
      <c r="N71" s="91">
        <f>K71/'סכום נכסי הקרן'!$C$42</f>
        <v>6.7912087312271764E-4</v>
      </c>
    </row>
    <row r="72" spans="2:14">
      <c r="B72" s="86" t="s">
        <v>1661</v>
      </c>
      <c r="C72" s="87" t="s">
        <v>1662</v>
      </c>
      <c r="D72" s="88" t="s">
        <v>1422</v>
      </c>
      <c r="E72" s="87"/>
      <c r="F72" s="88" t="s">
        <v>1551</v>
      </c>
      <c r="G72" s="88" t="s">
        <v>129</v>
      </c>
      <c r="H72" s="90">
        <v>5597.9053000000004</v>
      </c>
      <c r="I72" s="102">
        <v>5316</v>
      </c>
      <c r="J72" s="90"/>
      <c r="K72" s="90">
        <v>1075.768494379</v>
      </c>
      <c r="L72" s="91">
        <v>1.3328272964219484E-4</v>
      </c>
      <c r="M72" s="91">
        <f t="shared" si="0"/>
        <v>1.0077016497012564E-2</v>
      </c>
      <c r="N72" s="91">
        <f>K72/'סכום נכסי הקרן'!$C$42</f>
        <v>1.3243371229620753E-3</v>
      </c>
    </row>
    <row r="73" spans="2:14">
      <c r="B73" s="86" t="s">
        <v>1663</v>
      </c>
      <c r="C73" s="87" t="s">
        <v>1664</v>
      </c>
      <c r="D73" s="88" t="s">
        <v>29</v>
      </c>
      <c r="E73" s="87"/>
      <c r="F73" s="88" t="s">
        <v>1551</v>
      </c>
      <c r="G73" s="88" t="s">
        <v>131</v>
      </c>
      <c r="H73" s="90">
        <v>1033.7244289999999</v>
      </c>
      <c r="I73" s="102">
        <v>22870</v>
      </c>
      <c r="J73" s="90"/>
      <c r="K73" s="90">
        <v>929.62232191199985</v>
      </c>
      <c r="L73" s="91">
        <v>6.1257743940740738E-4</v>
      </c>
      <c r="M73" s="91">
        <f t="shared" si="0"/>
        <v>8.7080254932600815E-3</v>
      </c>
      <c r="N73" s="91">
        <f>K73/'סכום נכסי הקרן'!$C$42</f>
        <v>1.1444222039175337E-3</v>
      </c>
    </row>
    <row r="74" spans="2:14">
      <c r="B74" s="86" t="s">
        <v>1665</v>
      </c>
      <c r="C74" s="87" t="s">
        <v>1666</v>
      </c>
      <c r="D74" s="88" t="s">
        <v>29</v>
      </c>
      <c r="E74" s="87"/>
      <c r="F74" s="88" t="s">
        <v>1551</v>
      </c>
      <c r="G74" s="88" t="s">
        <v>131</v>
      </c>
      <c r="H74" s="90">
        <v>3481.30087</v>
      </c>
      <c r="I74" s="102">
        <v>19450</v>
      </c>
      <c r="J74" s="90"/>
      <c r="K74" s="90">
        <v>2662.5438141569998</v>
      </c>
      <c r="L74" s="91">
        <v>1.0427739613598922E-3</v>
      </c>
      <c r="M74" s="91">
        <f t="shared" si="0"/>
        <v>2.4940773111938978E-2</v>
      </c>
      <c r="N74" s="91">
        <f>K74/'סכום נכסי הקרן'!$C$42</f>
        <v>3.2777550495533309E-3</v>
      </c>
    </row>
    <row r="75" spans="2:14">
      <c r="B75" s="86" t="s">
        <v>1667</v>
      </c>
      <c r="C75" s="87" t="s">
        <v>1668</v>
      </c>
      <c r="D75" s="88" t="s">
        <v>1422</v>
      </c>
      <c r="E75" s="87"/>
      <c r="F75" s="88" t="s">
        <v>1551</v>
      </c>
      <c r="G75" s="88" t="s">
        <v>129</v>
      </c>
      <c r="H75" s="90">
        <v>3827.7416480000002</v>
      </c>
      <c r="I75" s="102">
        <v>7621</v>
      </c>
      <c r="J75" s="90"/>
      <c r="K75" s="90">
        <v>1054.539570531</v>
      </c>
      <c r="L75" s="91">
        <v>4.5058759835197177E-5</v>
      </c>
      <c r="M75" s="91">
        <f t="shared" si="0"/>
        <v>9.878159385145191E-3</v>
      </c>
      <c r="N75" s="91">
        <f>K75/'סכום נכסי הקרן'!$C$42</f>
        <v>1.2982030131797743E-3</v>
      </c>
    </row>
    <row r="76" spans="2:14">
      <c r="B76" s="86" t="s">
        <v>1669</v>
      </c>
      <c r="C76" s="87" t="s">
        <v>1670</v>
      </c>
      <c r="D76" s="88" t="s">
        <v>118</v>
      </c>
      <c r="E76" s="87"/>
      <c r="F76" s="88" t="s">
        <v>1551</v>
      </c>
      <c r="G76" s="88" t="s">
        <v>129</v>
      </c>
      <c r="H76" s="90">
        <v>9274.6360000000004</v>
      </c>
      <c r="I76" s="102">
        <v>3037.125</v>
      </c>
      <c r="J76" s="90"/>
      <c r="K76" s="90">
        <v>1018.2814733430001</v>
      </c>
      <c r="L76" s="91">
        <v>4.8813873684210528E-4</v>
      </c>
      <c r="M76" s="91">
        <f t="shared" ref="M76:M83" si="1">IFERROR(K76/$K$11,0)</f>
        <v>9.5385199130627943E-3</v>
      </c>
      <c r="N76" s="91">
        <f>K76/'סכום נכסי הקרן'!$C$42</f>
        <v>1.2535670674675382E-3</v>
      </c>
    </row>
    <row r="77" spans="2:14">
      <c r="B77" s="86" t="s">
        <v>1671</v>
      </c>
      <c r="C77" s="87" t="s">
        <v>1672</v>
      </c>
      <c r="D77" s="88" t="s">
        <v>1422</v>
      </c>
      <c r="E77" s="87"/>
      <c r="F77" s="88" t="s">
        <v>1551</v>
      </c>
      <c r="G77" s="88" t="s">
        <v>129</v>
      </c>
      <c r="H77" s="90">
        <v>5177.0753160000004</v>
      </c>
      <c r="I77" s="102">
        <v>15101</v>
      </c>
      <c r="J77" s="90"/>
      <c r="K77" s="90">
        <v>2826.171368756</v>
      </c>
      <c r="L77" s="91">
        <v>1.791648957418578E-5</v>
      </c>
      <c r="M77" s="91">
        <f t="shared" si="1"/>
        <v>2.6473516983576327E-2</v>
      </c>
      <c r="N77" s="91">
        <f>K77/'סכום נכסי הקרן'!$C$42</f>
        <v>3.4791906242399194E-3</v>
      </c>
    </row>
    <row r="78" spans="2:14">
      <c r="B78" s="86" t="s">
        <v>1673</v>
      </c>
      <c r="C78" s="87" t="s">
        <v>1674</v>
      </c>
      <c r="D78" s="88" t="s">
        <v>1422</v>
      </c>
      <c r="E78" s="87"/>
      <c r="F78" s="88" t="s">
        <v>1551</v>
      </c>
      <c r="G78" s="88" t="s">
        <v>129</v>
      </c>
      <c r="H78" s="90">
        <v>2119.9168</v>
      </c>
      <c r="I78" s="102">
        <v>6769</v>
      </c>
      <c r="J78" s="90"/>
      <c r="K78" s="90">
        <v>518.74226301400006</v>
      </c>
      <c r="L78" s="91">
        <v>9.264392361366038E-6</v>
      </c>
      <c r="M78" s="91">
        <f t="shared" si="1"/>
        <v>4.8592000689769892E-3</v>
      </c>
      <c r="N78" s="91">
        <f>K78/'סכום נכסי הקרן'!$C$42</f>
        <v>6.3860360267881783E-4</v>
      </c>
    </row>
    <row r="79" spans="2:14">
      <c r="B79" s="86" t="s">
        <v>1675</v>
      </c>
      <c r="C79" s="87" t="s">
        <v>1676</v>
      </c>
      <c r="D79" s="88" t="s">
        <v>120</v>
      </c>
      <c r="E79" s="87"/>
      <c r="F79" s="88" t="s">
        <v>1551</v>
      </c>
      <c r="G79" s="88" t="s">
        <v>133</v>
      </c>
      <c r="H79" s="90">
        <v>12064.870492</v>
      </c>
      <c r="I79" s="102">
        <v>8978</v>
      </c>
      <c r="J79" s="90"/>
      <c r="K79" s="90">
        <v>2616.8644014420001</v>
      </c>
      <c r="L79" s="91">
        <v>8.9683881937101367E-5</v>
      </c>
      <c r="M79" s="91">
        <f t="shared" si="1"/>
        <v>2.4512881611204317E-2</v>
      </c>
      <c r="N79" s="91">
        <f>K79/'סכום נכסי הקרן'!$C$42</f>
        <v>3.2215208854839499E-3</v>
      </c>
    </row>
    <row r="80" spans="2:14">
      <c r="B80" s="86" t="s">
        <v>1677</v>
      </c>
      <c r="C80" s="87" t="s">
        <v>1678</v>
      </c>
      <c r="D80" s="88" t="s">
        <v>1422</v>
      </c>
      <c r="E80" s="87"/>
      <c r="F80" s="88" t="s">
        <v>1551</v>
      </c>
      <c r="G80" s="88" t="s">
        <v>129</v>
      </c>
      <c r="H80" s="90">
        <v>6833.9161670000012</v>
      </c>
      <c r="I80" s="102">
        <v>2784</v>
      </c>
      <c r="J80" s="90"/>
      <c r="K80" s="90">
        <v>687.77625716199987</v>
      </c>
      <c r="L80" s="91">
        <v>8.7502127618437916E-5</v>
      </c>
      <c r="M80" s="91">
        <f t="shared" si="1"/>
        <v>6.4425875324373343E-3</v>
      </c>
      <c r="N80" s="91">
        <f>K80/'סכום נכסי הקרן'!$C$42</f>
        <v>8.4669483667798324E-4</v>
      </c>
    </row>
    <row r="81" spans="2:14">
      <c r="B81" s="92"/>
      <c r="C81" s="87"/>
      <c r="D81" s="87"/>
      <c r="E81" s="87"/>
      <c r="F81" s="87"/>
      <c r="G81" s="87"/>
      <c r="H81" s="90"/>
      <c r="I81" s="102"/>
      <c r="J81" s="87"/>
      <c r="K81" s="87"/>
      <c r="L81" s="87"/>
      <c r="M81" s="91"/>
      <c r="N81" s="87"/>
    </row>
    <row r="82" spans="2:14">
      <c r="B82" s="85" t="s">
        <v>222</v>
      </c>
      <c r="C82" s="80"/>
      <c r="D82" s="81"/>
      <c r="E82" s="80"/>
      <c r="F82" s="81"/>
      <c r="G82" s="81"/>
      <c r="H82" s="83"/>
      <c r="I82" s="100"/>
      <c r="J82" s="83"/>
      <c r="K82" s="83">
        <v>1324.587709636</v>
      </c>
      <c r="L82" s="84"/>
      <c r="M82" s="84">
        <f t="shared" si="1"/>
        <v>1.2407773857931476E-2</v>
      </c>
      <c r="N82" s="84">
        <f>K82/'סכום נכסי הקרן'!$C$42</f>
        <v>1.6306488669784831E-3</v>
      </c>
    </row>
    <row r="83" spans="2:14">
      <c r="B83" s="86" t="s">
        <v>1679</v>
      </c>
      <c r="C83" s="87" t="s">
        <v>1680</v>
      </c>
      <c r="D83" s="88" t="s">
        <v>118</v>
      </c>
      <c r="E83" s="87"/>
      <c r="F83" s="88" t="s">
        <v>1579</v>
      </c>
      <c r="G83" s="88" t="s">
        <v>129</v>
      </c>
      <c r="H83" s="90">
        <v>3989.2684180000001</v>
      </c>
      <c r="I83" s="102">
        <v>9185</v>
      </c>
      <c r="J83" s="90"/>
      <c r="K83" s="90">
        <v>1324.587709636</v>
      </c>
      <c r="L83" s="91">
        <v>1.2553200932669337E-4</v>
      </c>
      <c r="M83" s="91">
        <f t="shared" si="1"/>
        <v>1.2407773857931476E-2</v>
      </c>
      <c r="N83" s="91">
        <f>K83/'סכום נכסי הקרן'!$C$42</f>
        <v>1.6306488669784831E-3</v>
      </c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9" t="s">
        <v>216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9" t="s">
        <v>109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09" t="s">
        <v>199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09" t="s">
        <v>207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109" t="s">
        <v>214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0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143</v>
      </c>
      <c r="C1" s="46" t="s" vm="1">
        <v>225</v>
      </c>
    </row>
    <row r="2" spans="2:15">
      <c r="B2" s="46" t="s">
        <v>142</v>
      </c>
      <c r="C2" s="46" t="s">
        <v>226</v>
      </c>
    </row>
    <row r="3" spans="2:15">
      <c r="B3" s="46" t="s">
        <v>144</v>
      </c>
      <c r="C3" s="46" t="s">
        <v>227</v>
      </c>
    </row>
    <row r="4" spans="2:15">
      <c r="B4" s="46" t="s">
        <v>145</v>
      </c>
      <c r="C4" s="46">
        <v>2145</v>
      </c>
    </row>
    <row r="6" spans="2:15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s="3" customFormat="1" ht="63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100</v>
      </c>
      <c r="J8" s="29" t="s">
        <v>201</v>
      </c>
      <c r="K8" s="29" t="s">
        <v>200</v>
      </c>
      <c r="L8" s="29" t="s">
        <v>62</v>
      </c>
      <c r="M8" s="29" t="s">
        <v>59</v>
      </c>
      <c r="N8" s="29" t="s">
        <v>146</v>
      </c>
      <c r="O8" s="19" t="s">
        <v>148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208</v>
      </c>
      <c r="K9" s="31"/>
      <c r="L9" s="31" t="s">
        <v>204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32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13836.693561815999</v>
      </c>
      <c r="M11" s="91"/>
      <c r="N11" s="91">
        <f>IFERROR(L11/$L$11,0)</f>
        <v>1</v>
      </c>
      <c r="O11" s="91">
        <f>L11/'סכום נכסי הקרן'!$C$42</f>
        <v>1.7033820044656794E-2</v>
      </c>
    </row>
    <row r="12" spans="2:15" s="4" customFormat="1" ht="18" customHeight="1">
      <c r="B12" s="113" t="s">
        <v>194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13836.693561816001</v>
      </c>
      <c r="M12" s="91"/>
      <c r="N12" s="91">
        <f t="shared" ref="N12:N24" si="0">IFERROR(L12/$L$11,0)</f>
        <v>1.0000000000000002</v>
      </c>
      <c r="O12" s="91">
        <f>L12/'סכום נכסי הקרן'!$C$42</f>
        <v>1.7033820044656797E-2</v>
      </c>
    </row>
    <row r="13" spans="2:15">
      <c r="B13" s="85" t="s">
        <v>53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7412.2977565790006</v>
      </c>
      <c r="M13" s="84"/>
      <c r="N13" s="84">
        <f t="shared" si="0"/>
        <v>0.5356986279608098</v>
      </c>
      <c r="O13" s="84">
        <f>L13/'סכום נכסי הקרן'!$C$42</f>
        <v>9.1249940268539834E-3</v>
      </c>
    </row>
    <row r="14" spans="2:15">
      <c r="B14" s="86" t="s">
        <v>1681</v>
      </c>
      <c r="C14" s="87" t="s">
        <v>1682</v>
      </c>
      <c r="D14" s="88" t="s">
        <v>29</v>
      </c>
      <c r="E14" s="87"/>
      <c r="F14" s="88" t="s">
        <v>1579</v>
      </c>
      <c r="G14" s="87" t="s">
        <v>696</v>
      </c>
      <c r="H14" s="87" t="s">
        <v>697</v>
      </c>
      <c r="I14" s="88" t="s">
        <v>131</v>
      </c>
      <c r="J14" s="90">
        <v>133.452417</v>
      </c>
      <c r="K14" s="102">
        <v>101083.0267</v>
      </c>
      <c r="L14" s="90">
        <v>530.44490390399994</v>
      </c>
      <c r="M14" s="91">
        <v>4.1643137138158832E-7</v>
      </c>
      <c r="N14" s="91">
        <f t="shared" si="0"/>
        <v>3.8336102590854924E-2</v>
      </c>
      <c r="O14" s="91">
        <f>L14/'סכום נכסי הקרן'!$C$42</f>
        <v>6.5301027274612385E-4</v>
      </c>
    </row>
    <row r="15" spans="2:15">
      <c r="B15" s="86" t="s">
        <v>1683</v>
      </c>
      <c r="C15" s="87" t="s">
        <v>1684</v>
      </c>
      <c r="D15" s="88" t="s">
        <v>29</v>
      </c>
      <c r="E15" s="87"/>
      <c r="F15" s="88" t="s">
        <v>1579</v>
      </c>
      <c r="G15" s="87" t="s">
        <v>707</v>
      </c>
      <c r="H15" s="87" t="s">
        <v>697</v>
      </c>
      <c r="I15" s="88" t="s">
        <v>129</v>
      </c>
      <c r="J15" s="90">
        <v>22.663768999999998</v>
      </c>
      <c r="K15" s="102">
        <v>1015461</v>
      </c>
      <c r="L15" s="90">
        <v>831.96199972800002</v>
      </c>
      <c r="M15" s="91">
        <v>1.6085192907949234E-4</v>
      </c>
      <c r="N15" s="91">
        <f t="shared" si="0"/>
        <v>6.0127225916450019E-2</v>
      </c>
      <c r="O15" s="91">
        <f>L15/'סכום נכסי הקרן'!$C$42</f>
        <v>1.0241963460452337E-3</v>
      </c>
    </row>
    <row r="16" spans="2:15">
      <c r="B16" s="86" t="s">
        <v>1685</v>
      </c>
      <c r="C16" s="87" t="s">
        <v>1686</v>
      </c>
      <c r="D16" s="88" t="s">
        <v>29</v>
      </c>
      <c r="E16" s="87"/>
      <c r="F16" s="88" t="s">
        <v>1579</v>
      </c>
      <c r="G16" s="87" t="s">
        <v>715</v>
      </c>
      <c r="H16" s="87" t="s">
        <v>697</v>
      </c>
      <c r="I16" s="88" t="s">
        <v>129</v>
      </c>
      <c r="J16" s="90">
        <v>826.98080000000004</v>
      </c>
      <c r="K16" s="102">
        <v>33919.440000000002</v>
      </c>
      <c r="L16" s="90">
        <v>1014.033731263</v>
      </c>
      <c r="M16" s="91">
        <v>8.655213782189312E-5</v>
      </c>
      <c r="N16" s="91">
        <f t="shared" si="0"/>
        <v>7.3285841500555213E-2</v>
      </c>
      <c r="O16" s="91">
        <f>L16/'סכום נכסי הקרן'!$C$42</f>
        <v>1.248337835941698E-3</v>
      </c>
    </row>
    <row r="17" spans="2:15">
      <c r="B17" s="86" t="s">
        <v>1687</v>
      </c>
      <c r="C17" s="87" t="s">
        <v>1688</v>
      </c>
      <c r="D17" s="88" t="s">
        <v>29</v>
      </c>
      <c r="E17" s="87"/>
      <c r="F17" s="88" t="s">
        <v>1579</v>
      </c>
      <c r="G17" s="87" t="s">
        <v>1689</v>
      </c>
      <c r="H17" s="87" t="s">
        <v>697</v>
      </c>
      <c r="I17" s="88" t="s">
        <v>131</v>
      </c>
      <c r="J17" s="90">
        <v>128.279875</v>
      </c>
      <c r="K17" s="102">
        <v>220566.59909999999</v>
      </c>
      <c r="L17" s="90">
        <v>1112.586722973</v>
      </c>
      <c r="M17" s="91">
        <v>5.0700265145401909E-4</v>
      </c>
      <c r="N17" s="91">
        <f t="shared" si="0"/>
        <v>8.0408424021423397E-2</v>
      </c>
      <c r="O17" s="91">
        <f>L17/'סכום נכסי הקרן'!$C$42</f>
        <v>1.3696626248553847E-3</v>
      </c>
    </row>
    <row r="18" spans="2:15">
      <c r="B18" s="86" t="s">
        <v>1690</v>
      </c>
      <c r="C18" s="87" t="s">
        <v>1691</v>
      </c>
      <c r="D18" s="88" t="s">
        <v>29</v>
      </c>
      <c r="E18" s="87"/>
      <c r="F18" s="88" t="s">
        <v>1579</v>
      </c>
      <c r="G18" s="87" t="s">
        <v>1689</v>
      </c>
      <c r="H18" s="87" t="s">
        <v>697</v>
      </c>
      <c r="I18" s="88" t="s">
        <v>129</v>
      </c>
      <c r="J18" s="90">
        <v>314.59578699999997</v>
      </c>
      <c r="K18" s="102">
        <v>113350.9</v>
      </c>
      <c r="L18" s="90">
        <v>1289.0986521769998</v>
      </c>
      <c r="M18" s="91">
        <v>5.3380855180091256E-4</v>
      </c>
      <c r="N18" s="91">
        <f t="shared" si="0"/>
        <v>9.3165223788320414E-2</v>
      </c>
      <c r="O18" s="91">
        <f>L18/'סכום נכסי הקרן'!$C$42</f>
        <v>1.5869596564304282E-3</v>
      </c>
    </row>
    <row r="19" spans="2:15">
      <c r="B19" s="86" t="s">
        <v>1692</v>
      </c>
      <c r="C19" s="87" t="s">
        <v>1693</v>
      </c>
      <c r="D19" s="88" t="s">
        <v>29</v>
      </c>
      <c r="E19" s="87"/>
      <c r="F19" s="88" t="s">
        <v>1579</v>
      </c>
      <c r="G19" s="87" t="s">
        <v>1694</v>
      </c>
      <c r="H19" s="87" t="s">
        <v>697</v>
      </c>
      <c r="I19" s="88" t="s">
        <v>132</v>
      </c>
      <c r="J19" s="90">
        <v>72205.92697</v>
      </c>
      <c r="K19" s="102">
        <v>133.5</v>
      </c>
      <c r="L19" s="90">
        <v>430.61535324199997</v>
      </c>
      <c r="M19" s="91">
        <v>3.1009381842884217E-7</v>
      </c>
      <c r="N19" s="91">
        <f t="shared" si="0"/>
        <v>3.1121261110409661E-2</v>
      </c>
      <c r="O19" s="91">
        <f>L19/'סכום נכסי הקרן'!$C$42</f>
        <v>5.3011396131749406E-4</v>
      </c>
    </row>
    <row r="20" spans="2:15">
      <c r="B20" s="86" t="s">
        <v>1695</v>
      </c>
      <c r="C20" s="87" t="s">
        <v>1696</v>
      </c>
      <c r="D20" s="88" t="s">
        <v>29</v>
      </c>
      <c r="E20" s="87"/>
      <c r="F20" s="88" t="s">
        <v>1579</v>
      </c>
      <c r="G20" s="87" t="s">
        <v>546</v>
      </c>
      <c r="H20" s="87"/>
      <c r="I20" s="88" t="s">
        <v>132</v>
      </c>
      <c r="J20" s="90">
        <v>3021.6958439999999</v>
      </c>
      <c r="K20" s="102">
        <v>16324.43</v>
      </c>
      <c r="L20" s="90">
        <v>2203.5563932919999</v>
      </c>
      <c r="M20" s="91">
        <v>5.9496686125927672E-6</v>
      </c>
      <c r="N20" s="91">
        <f t="shared" si="0"/>
        <v>0.15925454903279609</v>
      </c>
      <c r="O20" s="91">
        <f>L20/'סכום נכסי הקרן'!$C$42</f>
        <v>2.7127133295176201E-3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6424.3958052370008</v>
      </c>
      <c r="M22" s="84"/>
      <c r="N22" s="84">
        <f t="shared" si="0"/>
        <v>0.46430137203919042</v>
      </c>
      <c r="O22" s="84">
        <f>L22/'סכום נכסי הקרן'!$C$42</f>
        <v>7.9088260178028138E-3</v>
      </c>
    </row>
    <row r="23" spans="2:15">
      <c r="B23" s="86" t="s">
        <v>1697</v>
      </c>
      <c r="C23" s="87" t="s">
        <v>1698</v>
      </c>
      <c r="D23" s="88" t="s">
        <v>121</v>
      </c>
      <c r="E23" s="87"/>
      <c r="F23" s="88" t="s">
        <v>1551</v>
      </c>
      <c r="G23" s="87" t="s">
        <v>546</v>
      </c>
      <c r="H23" s="87"/>
      <c r="I23" s="88" t="s">
        <v>129</v>
      </c>
      <c r="J23" s="90">
        <v>45000.918669999999</v>
      </c>
      <c r="K23" s="102">
        <v>1469.4</v>
      </c>
      <c r="L23" s="90">
        <v>2390.3952486290004</v>
      </c>
      <c r="M23" s="91">
        <v>7.198206302884167E-5</v>
      </c>
      <c r="N23" s="91">
        <f t="shared" si="0"/>
        <v>0.17275769228752599</v>
      </c>
      <c r="O23" s="91">
        <f>L23/'סכום נכסי הקרן'!$C$42</f>
        <v>2.9427234417559109E-3</v>
      </c>
    </row>
    <row r="24" spans="2:15">
      <c r="B24" s="86" t="s">
        <v>1699</v>
      </c>
      <c r="C24" s="87" t="s">
        <v>1700</v>
      </c>
      <c r="D24" s="88" t="s">
        <v>121</v>
      </c>
      <c r="E24" s="87"/>
      <c r="F24" s="88" t="s">
        <v>1551</v>
      </c>
      <c r="G24" s="87" t="s">
        <v>546</v>
      </c>
      <c r="H24" s="87"/>
      <c r="I24" s="88" t="s">
        <v>129</v>
      </c>
      <c r="J24" s="90">
        <v>9191.6067740000017</v>
      </c>
      <c r="K24" s="102">
        <v>12140.49</v>
      </c>
      <c r="L24" s="90">
        <v>4034.0005566079999</v>
      </c>
      <c r="M24" s="91">
        <v>9.0680428721542255E-5</v>
      </c>
      <c r="N24" s="91">
        <f t="shared" si="0"/>
        <v>0.2915436797516644</v>
      </c>
      <c r="O24" s="91">
        <f>L24/'סכום נכסי הקרן'!$C$42</f>
        <v>4.966102576046902E-3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2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216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109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199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207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0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143</v>
      </c>
      <c r="C1" s="46" t="s" vm="1">
        <v>225</v>
      </c>
    </row>
    <row r="2" spans="2:12">
      <c r="B2" s="46" t="s">
        <v>142</v>
      </c>
      <c r="C2" s="46" t="s">
        <v>226</v>
      </c>
    </row>
    <row r="3" spans="2:12">
      <c r="B3" s="46" t="s">
        <v>144</v>
      </c>
      <c r="C3" s="46" t="s">
        <v>227</v>
      </c>
    </row>
    <row r="4" spans="2:12">
      <c r="B4" s="46" t="s">
        <v>145</v>
      </c>
      <c r="C4" s="46">
        <v>2145</v>
      </c>
    </row>
    <row r="6" spans="2:12" ht="26.25" customHeight="1">
      <c r="B6" s="142" t="s">
        <v>170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2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12" s="3" customFormat="1" ht="63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201</v>
      </c>
      <c r="H8" s="29" t="s">
        <v>200</v>
      </c>
      <c r="I8" s="29" t="s">
        <v>62</v>
      </c>
      <c r="J8" s="29" t="s">
        <v>59</v>
      </c>
      <c r="K8" s="29" t="s">
        <v>146</v>
      </c>
      <c r="L8" s="65" t="s">
        <v>148</v>
      </c>
    </row>
    <row r="9" spans="2:12" s="3" customFormat="1" ht="25.5"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49</v>
      </c>
      <c r="C11" s="87"/>
      <c r="D11" s="88"/>
      <c r="E11" s="88"/>
      <c r="F11" s="88"/>
      <c r="G11" s="90"/>
      <c r="H11" s="102"/>
      <c r="I11" s="90">
        <v>21.57607634</v>
      </c>
      <c r="J11" s="91"/>
      <c r="K11" s="91">
        <f>IFERROR(I11/$I$11,0)</f>
        <v>1</v>
      </c>
      <c r="L11" s="91">
        <f>I11/'סכום נכסי הקרן'!$C$42</f>
        <v>2.6561475832605023E-5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2"/>
      <c r="I12" s="90">
        <v>20.441873316999999</v>
      </c>
      <c r="J12" s="91"/>
      <c r="K12" s="91">
        <f t="shared" ref="K12:K21" si="0">IFERROR(I12/$I$11,0)</f>
        <v>0.94743237810587011</v>
      </c>
      <c r="L12" s="91">
        <f>I12/'סכום נכסי הקרן'!$C$42</f>
        <v>2.5165202214086574E-5</v>
      </c>
    </row>
    <row r="13" spans="2:12">
      <c r="B13" s="85" t="s">
        <v>1701</v>
      </c>
      <c r="C13" s="80"/>
      <c r="D13" s="81"/>
      <c r="E13" s="81"/>
      <c r="F13" s="81"/>
      <c r="G13" s="83"/>
      <c r="H13" s="100"/>
      <c r="I13" s="83">
        <v>20.441873316999999</v>
      </c>
      <c r="J13" s="84"/>
      <c r="K13" s="84">
        <f t="shared" si="0"/>
        <v>0.94743237810587011</v>
      </c>
      <c r="L13" s="84">
        <f>I13/'סכום נכסי הקרן'!$C$42</f>
        <v>2.5165202214086574E-5</v>
      </c>
    </row>
    <row r="14" spans="2:12">
      <c r="B14" s="86" t="s">
        <v>1702</v>
      </c>
      <c r="C14" s="87" t="s">
        <v>1703</v>
      </c>
      <c r="D14" s="88" t="s">
        <v>117</v>
      </c>
      <c r="E14" s="88" t="s">
        <v>488</v>
      </c>
      <c r="F14" s="88" t="s">
        <v>130</v>
      </c>
      <c r="G14" s="90">
        <v>935.24570999999992</v>
      </c>
      <c r="H14" s="102">
        <v>1696</v>
      </c>
      <c r="I14" s="90">
        <v>15.861767241999999</v>
      </c>
      <c r="J14" s="91">
        <v>4.6762285499999995E-4</v>
      </c>
      <c r="K14" s="91">
        <f t="shared" si="0"/>
        <v>0.73515531703017689</v>
      </c>
      <c r="L14" s="91">
        <f>I14/'סכום נכסי הקרן'!$C$42</f>
        <v>1.9526810186508129E-5</v>
      </c>
    </row>
    <row r="15" spans="2:12">
      <c r="B15" s="86" t="s">
        <v>1704</v>
      </c>
      <c r="C15" s="87" t="s">
        <v>1705</v>
      </c>
      <c r="D15" s="88" t="s">
        <v>117</v>
      </c>
      <c r="E15" s="88" t="s">
        <v>154</v>
      </c>
      <c r="F15" s="88" t="s">
        <v>130</v>
      </c>
      <c r="G15" s="90">
        <v>11801.91015</v>
      </c>
      <c r="H15" s="102">
        <v>9.1</v>
      </c>
      <c r="I15" s="90">
        <v>1.0739738239999999</v>
      </c>
      <c r="J15" s="91">
        <v>7.8703809674840486E-4</v>
      </c>
      <c r="K15" s="91">
        <f t="shared" si="0"/>
        <v>4.977614127221798E-2</v>
      </c>
      <c r="L15" s="91">
        <f>I15/'סכום נכסי הקרן'!$C$42</f>
        <v>1.3221277734423514E-6</v>
      </c>
    </row>
    <row r="16" spans="2:12">
      <c r="B16" s="86" t="s">
        <v>1706</v>
      </c>
      <c r="C16" s="87" t="s">
        <v>1707</v>
      </c>
      <c r="D16" s="88" t="s">
        <v>117</v>
      </c>
      <c r="E16" s="88" t="s">
        <v>488</v>
      </c>
      <c r="F16" s="88" t="s">
        <v>130</v>
      </c>
      <c r="G16" s="90">
        <v>7274.1333000000004</v>
      </c>
      <c r="H16" s="102">
        <v>48.2</v>
      </c>
      <c r="I16" s="90">
        <v>3.5061322509999999</v>
      </c>
      <c r="J16" s="91">
        <v>5.9380680000000006E-4</v>
      </c>
      <c r="K16" s="91">
        <f t="shared" si="0"/>
        <v>0.16250091980347525</v>
      </c>
      <c r="L16" s="91">
        <f>I16/'סכום נכסי הקרן'!$C$42</f>
        <v>4.3162642541360951E-6</v>
      </c>
    </row>
    <row r="17" spans="2:12">
      <c r="B17" s="92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113" t="s">
        <v>42</v>
      </c>
      <c r="C18" s="87"/>
      <c r="D18" s="88"/>
      <c r="E18" s="88"/>
      <c r="F18" s="88"/>
      <c r="G18" s="90"/>
      <c r="H18" s="102"/>
      <c r="I18" s="90">
        <v>1.134203023</v>
      </c>
      <c r="J18" s="91"/>
      <c r="K18" s="91">
        <f t="shared" si="0"/>
        <v>5.25676218941298E-2</v>
      </c>
      <c r="L18" s="91">
        <f>I18/'סכום נכסי הקרן'!$C$42</f>
        <v>1.3962736185184474E-6</v>
      </c>
    </row>
    <row r="19" spans="2:12">
      <c r="B19" s="85" t="s">
        <v>1708</v>
      </c>
      <c r="C19" s="80"/>
      <c r="D19" s="81"/>
      <c r="E19" s="81"/>
      <c r="F19" s="81"/>
      <c r="G19" s="83"/>
      <c r="H19" s="100"/>
      <c r="I19" s="83">
        <v>1.134203023</v>
      </c>
      <c r="J19" s="84"/>
      <c r="K19" s="84">
        <f t="shared" si="0"/>
        <v>5.25676218941298E-2</v>
      </c>
      <c r="L19" s="84">
        <f>I19/'סכום נכסי הקרן'!$C$42</f>
        <v>1.3962736185184474E-6</v>
      </c>
    </row>
    <row r="20" spans="2:12">
      <c r="B20" s="86" t="s">
        <v>1709</v>
      </c>
      <c r="C20" s="87" t="s">
        <v>1710</v>
      </c>
      <c r="D20" s="88" t="s">
        <v>1406</v>
      </c>
      <c r="E20" s="88" t="s">
        <v>780</v>
      </c>
      <c r="F20" s="88" t="s">
        <v>129</v>
      </c>
      <c r="G20" s="90">
        <v>1781.4204</v>
      </c>
      <c r="H20" s="102">
        <v>14.97</v>
      </c>
      <c r="I20" s="90">
        <v>0.96404326100000004</v>
      </c>
      <c r="J20" s="91">
        <v>5.3335940119760479E-5</v>
      </c>
      <c r="K20" s="91">
        <f t="shared" si="0"/>
        <v>4.4681120228183248E-2</v>
      </c>
      <c r="L20" s="91">
        <f>I20/'סכום נכסי הקרן'!$C$42</f>
        <v>1.186796495114609E-6</v>
      </c>
    </row>
    <row r="21" spans="2:12">
      <c r="B21" s="86" t="s">
        <v>1711</v>
      </c>
      <c r="C21" s="87" t="s">
        <v>1712</v>
      </c>
      <c r="D21" s="88" t="s">
        <v>1422</v>
      </c>
      <c r="E21" s="88" t="s">
        <v>841</v>
      </c>
      <c r="F21" s="88" t="s">
        <v>129</v>
      </c>
      <c r="G21" s="90">
        <v>470.70471199999997</v>
      </c>
      <c r="H21" s="102">
        <v>10</v>
      </c>
      <c r="I21" s="90">
        <v>0.17015976199999999</v>
      </c>
      <c r="J21" s="91">
        <v>1.8604929328063241E-5</v>
      </c>
      <c r="K21" s="91">
        <f t="shared" si="0"/>
        <v>7.886501665946552E-3</v>
      </c>
      <c r="L21" s="91">
        <f>I21/'סכום נכסי הקרן'!$C$42</f>
        <v>2.0947712340383861E-7</v>
      </c>
    </row>
    <row r="22" spans="2:12">
      <c r="B22" s="92"/>
      <c r="C22" s="87"/>
      <c r="D22" s="87"/>
      <c r="E22" s="87"/>
      <c r="F22" s="87"/>
      <c r="G22" s="90"/>
      <c r="H22" s="102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216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109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199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207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