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B2CDBA82-9ADE-41E8-A934-08C915E55D7A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מניות'!$B$8:$M$15</definedName>
    <definedName name="_xlnm._FilterDatabase" localSheetId="16" hidden="1">'לא סחיר - קרנות השקעה'!$B$8:$K$400</definedName>
    <definedName name="_xlnm._FilterDatabase" localSheetId="1" hidden="1">מזומנים!$B$7:$L$190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69" l="1"/>
  <c r="G17" i="69"/>
  <c r="M17" i="69"/>
  <c r="M13" i="69"/>
  <c r="M12" i="69" s="1"/>
  <c r="K17" i="66"/>
  <c r="O13" i="69" l="1"/>
  <c r="L211" i="62"/>
  <c r="L184" i="62"/>
  <c r="L111" i="62"/>
  <c r="L12" i="62" s="1"/>
  <c r="L183" i="62" l="1"/>
  <c r="L11" i="62" s="1"/>
  <c r="C16" i="88" s="1"/>
  <c r="I11" i="81"/>
  <c r="I10" i="81" s="1"/>
  <c r="C37" i="88" s="1"/>
  <c r="R13" i="61"/>
  <c r="R12" i="61" s="1"/>
  <c r="R11" i="61" s="1"/>
  <c r="C15" i="88" s="1"/>
  <c r="J48" i="58"/>
  <c r="J47" i="58" s="1"/>
  <c r="J20" i="58"/>
  <c r="J12" i="58"/>
  <c r="J11" i="58" s="1"/>
  <c r="J13" i="81" l="1"/>
  <c r="J12" i="81"/>
  <c r="J11" i="81"/>
  <c r="J10" i="81"/>
  <c r="J10" i="58"/>
  <c r="K48" i="58"/>
  <c r="C38" i="88" l="1"/>
  <c r="C23" i="88"/>
  <c r="C12" i="88"/>
  <c r="C11" i="88"/>
  <c r="J356" i="76"/>
  <c r="J355" i="76"/>
  <c r="J354" i="76"/>
  <c r="J352" i="76"/>
  <c r="J351" i="76"/>
  <c r="J350" i="76"/>
  <c r="J349" i="76"/>
  <c r="J348" i="76"/>
  <c r="J347" i="76"/>
  <c r="J346" i="76"/>
  <c r="J345" i="76"/>
  <c r="J344" i="76"/>
  <c r="J343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1" i="76"/>
  <c r="J20" i="76"/>
  <c r="J19" i="76"/>
  <c r="J18" i="76"/>
  <c r="J17" i="76"/>
  <c r="J16" i="76"/>
  <c r="J15" i="76"/>
  <c r="J14" i="76"/>
  <c r="J13" i="76"/>
  <c r="J12" i="76"/>
  <c r="J11" i="76"/>
  <c r="K15" i="74"/>
  <c r="K14" i="74"/>
  <c r="K13" i="74"/>
  <c r="K12" i="74"/>
  <c r="K11" i="74"/>
  <c r="J14" i="73"/>
  <c r="J13" i="73"/>
  <c r="J12" i="73"/>
  <c r="J11" i="73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5" i="69"/>
  <c r="O14" i="69"/>
  <c r="O17" i="69"/>
  <c r="O12" i="69"/>
  <c r="O11" i="69"/>
  <c r="J17" i="67"/>
  <c r="J16" i="67"/>
  <c r="J15" i="67"/>
  <c r="J14" i="67"/>
  <c r="J13" i="67"/>
  <c r="J12" i="67"/>
  <c r="J11" i="67"/>
  <c r="K24" i="66"/>
  <c r="K23" i="66"/>
  <c r="K22" i="66"/>
  <c r="K21" i="66"/>
  <c r="K20" i="66"/>
  <c r="K19" i="66"/>
  <c r="K16" i="66"/>
  <c r="K15" i="66"/>
  <c r="K14" i="66"/>
  <c r="K13" i="66"/>
  <c r="K12" i="66"/>
  <c r="K11" i="66"/>
  <c r="K21" i="65"/>
  <c r="K20" i="65"/>
  <c r="K19" i="65"/>
  <c r="K18" i="65"/>
  <c r="K16" i="65"/>
  <c r="K15" i="65"/>
  <c r="K14" i="65"/>
  <c r="K13" i="65"/>
  <c r="K12" i="65"/>
  <c r="K11" i="65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80" i="63"/>
  <c r="M79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1" i="63"/>
  <c r="M30" i="63"/>
  <c r="M29" i="63"/>
  <c r="M28" i="63"/>
  <c r="M27" i="63"/>
  <c r="M26" i="63"/>
  <c r="M25" i="63"/>
  <c r="M24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47" i="62"/>
  <c r="N246" i="62"/>
  <c r="N245" i="62"/>
  <c r="N244" i="62"/>
  <c r="N243" i="62"/>
  <c r="N242" i="62"/>
  <c r="N241" i="62"/>
  <c r="N240" i="62"/>
  <c r="N238" i="62"/>
  <c r="N237" i="62"/>
  <c r="N236" i="62"/>
  <c r="N235" i="62"/>
  <c r="N234" i="62"/>
  <c r="N233" i="62"/>
  <c r="N231" i="62"/>
  <c r="N230" i="62"/>
  <c r="N229" i="62"/>
  <c r="N227" i="62"/>
  <c r="N226" i="62"/>
  <c r="N224" i="62"/>
  <c r="N223" i="62"/>
  <c r="N222" i="62"/>
  <c r="N221" i="62"/>
  <c r="N220" i="62"/>
  <c r="N219" i="62"/>
  <c r="N218" i="62"/>
  <c r="N217" i="62"/>
  <c r="N216" i="62"/>
  <c r="N215" i="62"/>
  <c r="N214" i="62"/>
  <c r="N213" i="62"/>
  <c r="N212" i="62"/>
  <c r="N211" i="62"/>
  <c r="N209" i="62"/>
  <c r="N208" i="62"/>
  <c r="N207" i="62"/>
  <c r="N206" i="62"/>
  <c r="N205" i="62"/>
  <c r="N204" i="62"/>
  <c r="N203" i="62"/>
  <c r="N202" i="62"/>
  <c r="N239" i="62"/>
  <c r="N201" i="62"/>
  <c r="N200" i="62"/>
  <c r="N232" i="62"/>
  <c r="N199" i="62"/>
  <c r="N198" i="62"/>
  <c r="N197" i="62"/>
  <c r="N228" i="62"/>
  <c r="N196" i="62"/>
  <c r="N195" i="62"/>
  <c r="N194" i="62"/>
  <c r="N193" i="62"/>
  <c r="N192" i="62"/>
  <c r="N191" i="62"/>
  <c r="N190" i="62"/>
  <c r="N225" i="62"/>
  <c r="N189" i="62"/>
  <c r="N188" i="62"/>
  <c r="N187" i="62"/>
  <c r="N186" i="62"/>
  <c r="N185" i="62"/>
  <c r="N184" i="62"/>
  <c r="N183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388" i="61"/>
  <c r="T387" i="61"/>
  <c r="T386" i="61"/>
  <c r="T385" i="61"/>
  <c r="T384" i="61"/>
  <c r="T383" i="61"/>
  <c r="T382" i="61"/>
  <c r="T381" i="61"/>
  <c r="T380" i="61"/>
  <c r="T379" i="61"/>
  <c r="T378" i="61"/>
  <c r="T377" i="61"/>
  <c r="T376" i="61"/>
  <c r="T375" i="61"/>
  <c r="T374" i="61"/>
  <c r="T373" i="61"/>
  <c r="T372" i="61"/>
  <c r="T371" i="61"/>
  <c r="T370" i="61"/>
  <c r="T369" i="61"/>
  <c r="T368" i="61"/>
  <c r="T367" i="61"/>
  <c r="T366" i="61"/>
  <c r="T365" i="61"/>
  <c r="T364" i="61"/>
  <c r="T363" i="61"/>
  <c r="T362" i="61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8" i="61"/>
  <c r="T277" i="61"/>
  <c r="T276" i="61"/>
  <c r="T275" i="61"/>
  <c r="T274" i="61"/>
  <c r="T273" i="61"/>
  <c r="T272" i="61"/>
  <c r="T271" i="61"/>
  <c r="T270" i="61"/>
  <c r="T268" i="61"/>
  <c r="T267" i="61"/>
  <c r="T266" i="61"/>
  <c r="T265" i="61"/>
  <c r="T264" i="61"/>
  <c r="T263" i="61"/>
  <c r="T262" i="61"/>
  <c r="T261" i="61"/>
  <c r="T260" i="61"/>
  <c r="T259" i="61"/>
  <c r="T258" i="61"/>
  <c r="T257" i="61"/>
  <c r="T256" i="61"/>
  <c r="T255" i="61"/>
  <c r="T254" i="61"/>
  <c r="T253" i="61"/>
  <c r="T252" i="61"/>
  <c r="T251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62" i="59"/>
  <c r="Q61" i="59"/>
  <c r="Q60" i="59"/>
  <c r="Q58" i="59"/>
  <c r="Q57" i="59"/>
  <c r="Q56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8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K47" i="58"/>
  <c r="K50" i="58"/>
  <c r="K49" i="58"/>
  <c r="K45" i="58"/>
  <c r="K44" i="58"/>
  <c r="K43" i="58"/>
  <c r="K42" i="58"/>
  <c r="K41" i="58"/>
  <c r="K40" i="58"/>
  <c r="K39" i="58"/>
  <c r="K38" i="58"/>
  <c r="K37" i="58"/>
  <c r="K36" i="58"/>
  <c r="K35" i="58"/>
  <c r="K34" i="58"/>
  <c r="K33" i="58"/>
  <c r="K32" i="58"/>
  <c r="K31" i="58"/>
  <c r="K30" i="58"/>
  <c r="K29" i="58"/>
  <c r="K28" i="58"/>
  <c r="K27" i="58"/>
  <c r="K26" i="58"/>
  <c r="K25" i="58"/>
  <c r="K24" i="58"/>
  <c r="K23" i="58"/>
  <c r="K22" i="58"/>
  <c r="K21" i="58"/>
  <c r="K20" i="58"/>
  <c r="K18" i="58"/>
  <c r="K17" i="58"/>
  <c r="K16" i="58"/>
  <c r="K15" i="58"/>
  <c r="K14" i="58"/>
  <c r="K13" i="58"/>
  <c r="K12" i="58"/>
  <c r="K10" i="58"/>
  <c r="K11" i="58" l="1"/>
  <c r="C10" i="88"/>
  <c r="C42" i="88" l="1"/>
  <c r="P13" i="69" s="1"/>
  <c r="L48" i="58" l="1"/>
  <c r="K12" i="81"/>
  <c r="K13" i="81"/>
  <c r="K10" i="81"/>
  <c r="K11" i="81"/>
  <c r="D15" i="88"/>
  <c r="D21" i="88"/>
  <c r="D27" i="88"/>
  <c r="D33" i="88"/>
  <c r="D39" i="88"/>
  <c r="D16" i="88"/>
  <c r="D22" i="88"/>
  <c r="D28" i="88"/>
  <c r="D34" i="88"/>
  <c r="D40" i="88"/>
  <c r="K355" i="76"/>
  <c r="K351" i="76"/>
  <c r="K348" i="76"/>
  <c r="K345" i="76"/>
  <c r="K341" i="76"/>
  <c r="K338" i="76"/>
  <c r="K335" i="76"/>
  <c r="K332" i="76"/>
  <c r="K329" i="76"/>
  <c r="K326" i="76"/>
  <c r="K323" i="76"/>
  <c r="K320" i="76"/>
  <c r="K317" i="76"/>
  <c r="K314" i="76"/>
  <c r="K311" i="76"/>
  <c r="K308" i="76"/>
  <c r="K305" i="76"/>
  <c r="K302" i="76"/>
  <c r="K299" i="76"/>
  <c r="K296" i="76"/>
  <c r="K293" i="76"/>
  <c r="K290" i="76"/>
  <c r="K287" i="76"/>
  <c r="K284" i="76"/>
  <c r="K281" i="76"/>
  <c r="K278" i="76"/>
  <c r="K275" i="76"/>
  <c r="K272" i="76"/>
  <c r="K269" i="76"/>
  <c r="K265" i="76"/>
  <c r="K262" i="76"/>
  <c r="K259" i="76"/>
  <c r="K256" i="76"/>
  <c r="K253" i="76"/>
  <c r="K250" i="76"/>
  <c r="K247" i="76"/>
  <c r="K244" i="76"/>
  <c r="K241" i="76"/>
  <c r="K238" i="76"/>
  <c r="K235" i="76"/>
  <c r="K232" i="76"/>
  <c r="K229" i="76"/>
  <c r="K226" i="76"/>
  <c r="K223" i="76"/>
  <c r="K220" i="76"/>
  <c r="K217" i="76"/>
  <c r="K214" i="76"/>
  <c r="K211" i="76"/>
  <c r="K208" i="76"/>
  <c r="K205" i="76"/>
  <c r="K202" i="76"/>
  <c r="K199" i="76"/>
  <c r="K196" i="76"/>
  <c r="K193" i="76"/>
  <c r="K190" i="76"/>
  <c r="K187" i="76"/>
  <c r="K184" i="76"/>
  <c r="K181" i="76"/>
  <c r="K178" i="76"/>
  <c r="K175" i="76"/>
  <c r="K172" i="76"/>
  <c r="K169" i="76"/>
  <c r="K166" i="76"/>
  <c r="K163" i="76"/>
  <c r="K160" i="76"/>
  <c r="K157" i="76"/>
  <c r="K154" i="76"/>
  <c r="K151" i="76"/>
  <c r="K148" i="76"/>
  <c r="K145" i="76"/>
  <c r="K142" i="76"/>
  <c r="K139" i="76"/>
  <c r="K136" i="76"/>
  <c r="K133" i="76"/>
  <c r="K130" i="76"/>
  <c r="D17" i="88"/>
  <c r="D23" i="88"/>
  <c r="D29" i="88"/>
  <c r="D35" i="88"/>
  <c r="D41" i="88"/>
  <c r="D12" i="88"/>
  <c r="D18" i="88"/>
  <c r="D24" i="88"/>
  <c r="D30" i="88"/>
  <c r="D36" i="88"/>
  <c r="D42" i="88"/>
  <c r="K354" i="76"/>
  <c r="K350" i="76"/>
  <c r="K347" i="76"/>
  <c r="K344" i="76"/>
  <c r="K340" i="76"/>
  <c r="K337" i="76"/>
  <c r="K334" i="76"/>
  <c r="K331" i="76"/>
  <c r="K328" i="76"/>
  <c r="K325" i="76"/>
  <c r="K322" i="76"/>
  <c r="K319" i="76"/>
  <c r="K316" i="76"/>
  <c r="K313" i="76"/>
  <c r="K310" i="76"/>
  <c r="K307" i="76"/>
  <c r="K304" i="76"/>
  <c r="K301" i="76"/>
  <c r="K298" i="76"/>
  <c r="K295" i="76"/>
  <c r="K292" i="76"/>
  <c r="K289" i="76"/>
  <c r="K286" i="76"/>
  <c r="K283" i="76"/>
  <c r="K280" i="76"/>
  <c r="K277" i="76"/>
  <c r="K274" i="76"/>
  <c r="K271" i="76"/>
  <c r="K268" i="76"/>
  <c r="K264" i="76"/>
  <c r="K261" i="76"/>
  <c r="K258" i="76"/>
  <c r="K255" i="76"/>
  <c r="K252" i="76"/>
  <c r="K249" i="76"/>
  <c r="K246" i="76"/>
  <c r="K243" i="76"/>
  <c r="K240" i="76"/>
  <c r="K237" i="76"/>
  <c r="K234" i="76"/>
  <c r="K231" i="76"/>
  <c r="K228" i="76"/>
  <c r="K225" i="76"/>
  <c r="K222" i="76"/>
  <c r="K219" i="76"/>
  <c r="K216" i="76"/>
  <c r="K213" i="76"/>
  <c r="K210" i="76"/>
  <c r="K207" i="76"/>
  <c r="K204" i="76"/>
  <c r="K201" i="76"/>
  <c r="K198" i="76"/>
  <c r="K195" i="76"/>
  <c r="K192" i="76"/>
  <c r="K189" i="76"/>
  <c r="K186" i="76"/>
  <c r="K183" i="76"/>
  <c r="K180" i="76"/>
  <c r="K177" i="76"/>
  <c r="K174" i="76"/>
  <c r="K171" i="76"/>
  <c r="K168" i="76"/>
  <c r="K165" i="76"/>
  <c r="K162" i="76"/>
  <c r="K159" i="76"/>
  <c r="K156" i="76"/>
  <c r="K153" i="76"/>
  <c r="K150" i="76"/>
  <c r="K147" i="76"/>
  <c r="K144" i="76"/>
  <c r="K141" i="76"/>
  <c r="K138" i="76"/>
  <c r="K135" i="76"/>
  <c r="K132" i="76"/>
  <c r="K129" i="76"/>
  <c r="K126" i="76"/>
  <c r="K123" i="76"/>
  <c r="K120" i="76"/>
  <c r="K117" i="76"/>
  <c r="D13" i="88"/>
  <c r="D19" i="88"/>
  <c r="D25" i="88"/>
  <c r="D31" i="88"/>
  <c r="D37" i="88"/>
  <c r="D14" i="88"/>
  <c r="D20" i="88"/>
  <c r="D26" i="88"/>
  <c r="D32" i="88"/>
  <c r="D38" i="88"/>
  <c r="K356" i="76"/>
  <c r="K352" i="76"/>
  <c r="K349" i="76"/>
  <c r="K346" i="76"/>
  <c r="K343" i="76"/>
  <c r="K339" i="76"/>
  <c r="K336" i="76"/>
  <c r="K333" i="76"/>
  <c r="K330" i="76"/>
  <c r="K327" i="76"/>
  <c r="K324" i="76"/>
  <c r="K321" i="76"/>
  <c r="K318" i="76"/>
  <c r="K315" i="76"/>
  <c r="K312" i="76"/>
  <c r="K309" i="76"/>
  <c r="K306" i="76"/>
  <c r="K303" i="76"/>
  <c r="K300" i="76"/>
  <c r="K297" i="76"/>
  <c r="K294" i="76"/>
  <c r="K291" i="76"/>
  <c r="K288" i="76"/>
  <c r="K285" i="76"/>
  <c r="K282" i="76"/>
  <c r="K279" i="76"/>
  <c r="K276" i="76"/>
  <c r="K273" i="76"/>
  <c r="K270" i="76"/>
  <c r="K266" i="76"/>
  <c r="K263" i="76"/>
  <c r="K260" i="76"/>
  <c r="K257" i="76"/>
  <c r="K254" i="76"/>
  <c r="K251" i="76"/>
  <c r="K248" i="76"/>
  <c r="K245" i="76"/>
  <c r="K242" i="76"/>
  <c r="K239" i="76"/>
  <c r="K236" i="76"/>
  <c r="K233" i="76"/>
  <c r="K230" i="76"/>
  <c r="K227" i="76"/>
  <c r="K224" i="76"/>
  <c r="K221" i="76"/>
  <c r="K218" i="76"/>
  <c r="K215" i="76"/>
  <c r="K212" i="76"/>
  <c r="K209" i="76"/>
  <c r="K206" i="76"/>
  <c r="K203" i="76"/>
  <c r="K200" i="76"/>
  <c r="K197" i="76"/>
  <c r="K194" i="76"/>
  <c r="K191" i="76"/>
  <c r="K188" i="76"/>
  <c r="K185" i="76"/>
  <c r="K182" i="76"/>
  <c r="K179" i="76"/>
  <c r="K176" i="76"/>
  <c r="K173" i="76"/>
  <c r="K170" i="76"/>
  <c r="K167" i="76"/>
  <c r="K164" i="76"/>
  <c r="K161" i="76"/>
  <c r="K158" i="76"/>
  <c r="K155" i="76"/>
  <c r="K152" i="76"/>
  <c r="K149" i="76"/>
  <c r="K146" i="76"/>
  <c r="K143" i="76"/>
  <c r="K140" i="76"/>
  <c r="K137" i="76"/>
  <c r="K134" i="76"/>
  <c r="K131" i="76"/>
  <c r="K128" i="76"/>
  <c r="K125" i="76"/>
  <c r="K122" i="76"/>
  <c r="K121" i="76"/>
  <c r="K114" i="76"/>
  <c r="K111" i="76"/>
  <c r="K108" i="76"/>
  <c r="K105" i="76"/>
  <c r="K102" i="76"/>
  <c r="K99" i="76"/>
  <c r="K96" i="76"/>
  <c r="K93" i="76"/>
  <c r="K90" i="76"/>
  <c r="K87" i="76"/>
  <c r="K84" i="76"/>
  <c r="K81" i="76"/>
  <c r="K78" i="76"/>
  <c r="K75" i="76"/>
  <c r="K72" i="76"/>
  <c r="K69" i="76"/>
  <c r="K66" i="76"/>
  <c r="K63" i="76"/>
  <c r="K60" i="76"/>
  <c r="K57" i="76"/>
  <c r="K54" i="76"/>
  <c r="K51" i="76"/>
  <c r="K48" i="76"/>
  <c r="K45" i="76"/>
  <c r="K42" i="76"/>
  <c r="K39" i="76"/>
  <c r="K36" i="76"/>
  <c r="K33" i="76"/>
  <c r="K30" i="76"/>
  <c r="K27" i="76"/>
  <c r="K24" i="76"/>
  <c r="K20" i="76"/>
  <c r="K17" i="76"/>
  <c r="K14" i="76"/>
  <c r="K11" i="76"/>
  <c r="L13" i="74"/>
  <c r="K14" i="73"/>
  <c r="K11" i="73"/>
  <c r="P156" i="69"/>
  <c r="P153" i="69"/>
  <c r="P150" i="69"/>
  <c r="P147" i="69"/>
  <c r="P144" i="69"/>
  <c r="P141" i="69"/>
  <c r="P138" i="69"/>
  <c r="P135" i="69"/>
  <c r="P132" i="69"/>
  <c r="P129" i="69"/>
  <c r="P126" i="69"/>
  <c r="P123" i="69"/>
  <c r="P120" i="69"/>
  <c r="P117" i="69"/>
  <c r="P114" i="69"/>
  <c r="P111" i="69"/>
  <c r="P108" i="69"/>
  <c r="P105" i="69"/>
  <c r="P102" i="69"/>
  <c r="P99" i="69"/>
  <c r="P96" i="69"/>
  <c r="P93" i="69"/>
  <c r="P90" i="69"/>
  <c r="P87" i="69"/>
  <c r="P84" i="69"/>
  <c r="P81" i="69"/>
  <c r="P78" i="69"/>
  <c r="P75" i="69"/>
  <c r="P72" i="69"/>
  <c r="P69" i="69"/>
  <c r="P66" i="69"/>
  <c r="P63" i="69"/>
  <c r="P60" i="69"/>
  <c r="P57" i="69"/>
  <c r="P54" i="69"/>
  <c r="P51" i="69"/>
  <c r="P48" i="69"/>
  <c r="P45" i="69"/>
  <c r="P42" i="69"/>
  <c r="P39" i="69"/>
  <c r="P36" i="69"/>
  <c r="P33" i="69"/>
  <c r="P30" i="69"/>
  <c r="P27" i="69"/>
  <c r="P24" i="69"/>
  <c r="P21" i="69"/>
  <c r="P116" i="69"/>
  <c r="K124" i="76"/>
  <c r="K116" i="76"/>
  <c r="K113" i="76"/>
  <c r="K110" i="76"/>
  <c r="K107" i="76"/>
  <c r="K104" i="76"/>
  <c r="K101" i="76"/>
  <c r="K98" i="76"/>
  <c r="K95" i="76"/>
  <c r="K92" i="76"/>
  <c r="K89" i="76"/>
  <c r="K86" i="76"/>
  <c r="K83" i="76"/>
  <c r="K80" i="76"/>
  <c r="K77" i="76"/>
  <c r="K74" i="76"/>
  <c r="K71" i="76"/>
  <c r="K68" i="76"/>
  <c r="K65" i="76"/>
  <c r="K62" i="76"/>
  <c r="K59" i="76"/>
  <c r="K56" i="76"/>
  <c r="K53" i="76"/>
  <c r="K50" i="76"/>
  <c r="K47" i="76"/>
  <c r="K44" i="76"/>
  <c r="K41" i="76"/>
  <c r="K38" i="76"/>
  <c r="K35" i="76"/>
  <c r="K32" i="76"/>
  <c r="K29" i="76"/>
  <c r="K26" i="76"/>
  <c r="K23" i="76"/>
  <c r="K19" i="76"/>
  <c r="K16" i="76"/>
  <c r="K13" i="76"/>
  <c r="L15" i="74"/>
  <c r="L12" i="74"/>
  <c r="K13" i="73"/>
  <c r="P158" i="69"/>
  <c r="P155" i="69"/>
  <c r="P152" i="69"/>
  <c r="P149" i="69"/>
  <c r="P146" i="69"/>
  <c r="P143" i="69"/>
  <c r="P140" i="69"/>
  <c r="P137" i="69"/>
  <c r="P134" i="69"/>
  <c r="P131" i="69"/>
  <c r="P128" i="69"/>
  <c r="P125" i="69"/>
  <c r="P122" i="69"/>
  <c r="P119" i="69"/>
  <c r="P113" i="69"/>
  <c r="P110" i="69"/>
  <c r="P107" i="69"/>
  <c r="P104" i="69"/>
  <c r="P101" i="69"/>
  <c r="P98" i="69"/>
  <c r="P95" i="69"/>
  <c r="P92" i="69"/>
  <c r="P89" i="69"/>
  <c r="P86" i="69"/>
  <c r="P83" i="69"/>
  <c r="P80" i="69"/>
  <c r="P77" i="69"/>
  <c r="P74" i="69"/>
  <c r="P71" i="69"/>
  <c r="P68" i="69"/>
  <c r="P65" i="69"/>
  <c r="P62" i="69"/>
  <c r="P59" i="69"/>
  <c r="P56" i="69"/>
  <c r="P53" i="69"/>
  <c r="P50" i="69"/>
  <c r="P47" i="69"/>
  <c r="P44" i="69"/>
  <c r="K119" i="76"/>
  <c r="K127" i="76"/>
  <c r="K115" i="76"/>
  <c r="K112" i="76"/>
  <c r="K109" i="76"/>
  <c r="K106" i="76"/>
  <c r="K103" i="76"/>
  <c r="K100" i="76"/>
  <c r="K97" i="76"/>
  <c r="K94" i="76"/>
  <c r="K91" i="76"/>
  <c r="K88" i="76"/>
  <c r="K85" i="76"/>
  <c r="K82" i="76"/>
  <c r="K79" i="76"/>
  <c r="K76" i="76"/>
  <c r="K73" i="76"/>
  <c r="K70" i="76"/>
  <c r="K67" i="76"/>
  <c r="K64" i="76"/>
  <c r="K61" i="76"/>
  <c r="K58" i="76"/>
  <c r="K55" i="76"/>
  <c r="K52" i="76"/>
  <c r="K49" i="76"/>
  <c r="K46" i="76"/>
  <c r="K43" i="76"/>
  <c r="K40" i="76"/>
  <c r="K37" i="76"/>
  <c r="K34" i="76"/>
  <c r="K31" i="76"/>
  <c r="K28" i="76"/>
  <c r="K25" i="76"/>
  <c r="K21" i="76"/>
  <c r="K18" i="76"/>
  <c r="K15" i="76"/>
  <c r="K12" i="76"/>
  <c r="L14" i="74"/>
  <c r="L11" i="74"/>
  <c r="K12" i="73"/>
  <c r="P157" i="69"/>
  <c r="P154" i="69"/>
  <c r="P151" i="69"/>
  <c r="K118" i="76"/>
  <c r="P41" i="69"/>
  <c r="P34" i="69"/>
  <c r="P23" i="69"/>
  <c r="P14" i="69"/>
  <c r="L15" i="66"/>
  <c r="L20" i="65"/>
  <c r="L13" i="65"/>
  <c r="O20" i="64"/>
  <c r="O17" i="64"/>
  <c r="O11" i="64"/>
  <c r="N77" i="63"/>
  <c r="N71" i="63"/>
  <c r="N68" i="63"/>
  <c r="N65" i="63"/>
  <c r="N59" i="63"/>
  <c r="N56" i="63"/>
  <c r="N53" i="63"/>
  <c r="N47" i="63"/>
  <c r="N41" i="63"/>
  <c r="N38" i="63"/>
  <c r="N31" i="63"/>
  <c r="N25" i="63"/>
  <c r="N21" i="63"/>
  <c r="N15" i="63"/>
  <c r="O246" i="62"/>
  <c r="O240" i="62"/>
  <c r="O236" i="62"/>
  <c r="O229" i="62"/>
  <c r="O221" i="62"/>
  <c r="O218" i="62"/>
  <c r="O212" i="62"/>
  <c r="O208" i="62"/>
  <c r="O202" i="62"/>
  <c r="O198" i="62"/>
  <c r="O196" i="62"/>
  <c r="O190" i="62"/>
  <c r="O188" i="62"/>
  <c r="O181" i="62"/>
  <c r="O175" i="62"/>
  <c r="O169" i="62"/>
  <c r="O163" i="62"/>
  <c r="O157" i="62"/>
  <c r="O152" i="62"/>
  <c r="O149" i="62"/>
  <c r="O143" i="62"/>
  <c r="O140" i="62"/>
  <c r="O134" i="62"/>
  <c r="O131" i="62"/>
  <c r="O125" i="62"/>
  <c r="O122" i="62"/>
  <c r="O116" i="62"/>
  <c r="O113" i="62"/>
  <c r="O109" i="62"/>
  <c r="O103" i="62"/>
  <c r="O97" i="62"/>
  <c r="O94" i="62"/>
  <c r="O88" i="62"/>
  <c r="O85" i="62"/>
  <c r="O82" i="62"/>
  <c r="O76" i="62"/>
  <c r="O73" i="62"/>
  <c r="O67" i="62"/>
  <c r="O64" i="62"/>
  <c r="O61" i="62"/>
  <c r="O55" i="62"/>
  <c r="P148" i="69"/>
  <c r="P139" i="69"/>
  <c r="P130" i="69"/>
  <c r="P121" i="69"/>
  <c r="P112" i="69"/>
  <c r="P103" i="69"/>
  <c r="P94" i="69"/>
  <c r="P85" i="69"/>
  <c r="P76" i="69"/>
  <c r="P67" i="69"/>
  <c r="P58" i="69"/>
  <c r="P49" i="69"/>
  <c r="P37" i="69"/>
  <c r="P26" i="69"/>
  <c r="P19" i="69"/>
  <c r="P11" i="69"/>
  <c r="K15" i="67"/>
  <c r="K12" i="67"/>
  <c r="L23" i="66"/>
  <c r="L20" i="66"/>
  <c r="L12" i="66"/>
  <c r="L16" i="65"/>
  <c r="O24" i="64"/>
  <c r="O14" i="64"/>
  <c r="N74" i="63"/>
  <c r="N62" i="63"/>
  <c r="N50" i="63"/>
  <c r="N44" i="63"/>
  <c r="N35" i="63"/>
  <c r="N28" i="63"/>
  <c r="N18" i="63"/>
  <c r="N12" i="63"/>
  <c r="O243" i="62"/>
  <c r="O233" i="62"/>
  <c r="O224" i="62"/>
  <c r="O215" i="62"/>
  <c r="O205" i="62"/>
  <c r="O200" i="62"/>
  <c r="O193" i="62"/>
  <c r="O185" i="62"/>
  <c r="O178" i="62"/>
  <c r="O172" i="62"/>
  <c r="O166" i="62"/>
  <c r="O160" i="62"/>
  <c r="O146" i="62"/>
  <c r="O137" i="62"/>
  <c r="O128" i="62"/>
  <c r="O119" i="62"/>
  <c r="O106" i="62"/>
  <c r="O100" i="62"/>
  <c r="O91" i="62"/>
  <c r="O79" i="62"/>
  <c r="O70" i="62"/>
  <c r="O58" i="62"/>
  <c r="P40" i="69"/>
  <c r="P29" i="69"/>
  <c r="P22" i="69"/>
  <c r="K17" i="67"/>
  <c r="O23" i="64"/>
  <c r="O16" i="64"/>
  <c r="N76" i="63"/>
  <c r="N70" i="63"/>
  <c r="N64" i="63"/>
  <c r="N58" i="63"/>
  <c r="N52" i="63"/>
  <c r="N46" i="63"/>
  <c r="N40" i="63"/>
  <c r="N37" i="63"/>
  <c r="N30" i="63"/>
  <c r="N24" i="63"/>
  <c r="N14" i="63"/>
  <c r="O245" i="62"/>
  <c r="O238" i="62"/>
  <c r="O231" i="62"/>
  <c r="O223" i="62"/>
  <c r="O217" i="62"/>
  <c r="O211" i="62"/>
  <c r="O204" i="62"/>
  <c r="O239" i="62"/>
  <c r="O197" i="62"/>
  <c r="O195" i="62"/>
  <c r="O225" i="62"/>
  <c r="O184" i="62"/>
  <c r="O177" i="62"/>
  <c r="O174" i="62"/>
  <c r="O168" i="62"/>
  <c r="O162" i="62"/>
  <c r="O156" i="62"/>
  <c r="O154" i="62"/>
  <c r="O148" i="62"/>
  <c r="O142" i="62"/>
  <c r="O136" i="62"/>
  <c r="O133" i="62"/>
  <c r="O127" i="62"/>
  <c r="O121" i="62"/>
  <c r="O115" i="62"/>
  <c r="O108" i="62"/>
  <c r="O102" i="62"/>
  <c r="O96" i="62"/>
  <c r="O90" i="62"/>
  <c r="O84" i="62"/>
  <c r="O78" i="62"/>
  <c r="O72" i="62"/>
  <c r="O66" i="62"/>
  <c r="O60" i="62"/>
  <c r="O54" i="62"/>
  <c r="P142" i="69"/>
  <c r="P133" i="69"/>
  <c r="P124" i="69"/>
  <c r="P115" i="69"/>
  <c r="P106" i="69"/>
  <c r="P97" i="69"/>
  <c r="P88" i="69"/>
  <c r="P79" i="69"/>
  <c r="P70" i="69"/>
  <c r="P61" i="69"/>
  <c r="P52" i="69"/>
  <c r="P43" i="69"/>
  <c r="P32" i="69"/>
  <c r="P25" i="69"/>
  <c r="P18" i="69"/>
  <c r="P17" i="69"/>
  <c r="K14" i="67"/>
  <c r="K11" i="67"/>
  <c r="L22" i="66"/>
  <c r="L19" i="66"/>
  <c r="L14" i="66"/>
  <c r="L11" i="66"/>
  <c r="L19" i="65"/>
  <c r="L15" i="65"/>
  <c r="L12" i="65"/>
  <c r="O19" i="64"/>
  <c r="O13" i="64"/>
  <c r="N80" i="63"/>
  <c r="N73" i="63"/>
  <c r="N67" i="63"/>
  <c r="N61" i="63"/>
  <c r="N55" i="63"/>
  <c r="N49" i="63"/>
  <c r="N43" i="63"/>
  <c r="N34" i="63"/>
  <c r="N27" i="63"/>
  <c r="N20" i="63"/>
  <c r="N17" i="63"/>
  <c r="N11" i="63"/>
  <c r="O242" i="62"/>
  <c r="O235" i="62"/>
  <c r="O227" i="62"/>
  <c r="O220" i="62"/>
  <c r="O214" i="62"/>
  <c r="O207" i="62"/>
  <c r="O232" i="62"/>
  <c r="O192" i="62"/>
  <c r="O187" i="62"/>
  <c r="O180" i="62"/>
  <c r="O171" i="62"/>
  <c r="O165" i="62"/>
  <c r="O159" i="62"/>
  <c r="O151" i="62"/>
  <c r="O145" i="62"/>
  <c r="O139" i="62"/>
  <c r="O130" i="62"/>
  <c r="O124" i="62"/>
  <c r="O118" i="62"/>
  <c r="O112" i="62"/>
  <c r="O105" i="62"/>
  <c r="O99" i="62"/>
  <c r="O93" i="62"/>
  <c r="O87" i="62"/>
  <c r="O81" i="62"/>
  <c r="O75" i="62"/>
  <c r="O69" i="62"/>
  <c r="O63" i="62"/>
  <c r="O57" i="62"/>
  <c r="O51" i="62"/>
  <c r="P35" i="69"/>
  <c r="P28" i="69"/>
  <c r="N29" i="63"/>
  <c r="O222" i="62"/>
  <c r="O216" i="62"/>
  <c r="O213" i="62"/>
  <c r="O206" i="62"/>
  <c r="O203" i="62"/>
  <c r="O199" i="62"/>
  <c r="O194" i="62"/>
  <c r="O186" i="62"/>
  <c r="O183" i="62"/>
  <c r="O173" i="62"/>
  <c r="O167" i="62"/>
  <c r="O161" i="62"/>
  <c r="O155" i="62"/>
  <c r="O150" i="62"/>
  <c r="O144" i="62"/>
  <c r="O141" i="62"/>
  <c r="O132" i="62"/>
  <c r="O126" i="62"/>
  <c r="O120" i="62"/>
  <c r="O114" i="62"/>
  <c r="O104" i="62"/>
  <c r="O98" i="62"/>
  <c r="O92" i="62"/>
  <c r="O86" i="62"/>
  <c r="O80" i="62"/>
  <c r="O71" i="62"/>
  <c r="P145" i="69"/>
  <c r="P136" i="69"/>
  <c r="P127" i="69"/>
  <c r="P118" i="69"/>
  <c r="P109" i="69"/>
  <c r="P100" i="69"/>
  <c r="P91" i="69"/>
  <c r="P82" i="69"/>
  <c r="P73" i="69"/>
  <c r="P64" i="69"/>
  <c r="P55" i="69"/>
  <c r="P46" i="69"/>
  <c r="P38" i="69"/>
  <c r="P31" i="69"/>
  <c r="P20" i="69"/>
  <c r="P15" i="69"/>
  <c r="P12" i="69"/>
  <c r="K16" i="67"/>
  <c r="K13" i="67"/>
  <c r="L24" i="66"/>
  <c r="L21" i="66"/>
  <c r="L16" i="66"/>
  <c r="L13" i="66"/>
  <c r="L21" i="65"/>
  <c r="L18" i="65"/>
  <c r="L14" i="65"/>
  <c r="L11" i="65"/>
  <c r="O22" i="64"/>
  <c r="O18" i="64"/>
  <c r="O15" i="64"/>
  <c r="O12" i="64"/>
  <c r="N79" i="63"/>
  <c r="N75" i="63"/>
  <c r="N72" i="63"/>
  <c r="N69" i="63"/>
  <c r="N66" i="63"/>
  <c r="N63" i="63"/>
  <c r="N60" i="63"/>
  <c r="N57" i="63"/>
  <c r="N54" i="63"/>
  <c r="N51" i="63"/>
  <c r="N48" i="63"/>
  <c r="N45" i="63"/>
  <c r="N42" i="63"/>
  <c r="N39" i="63"/>
  <c r="N36" i="63"/>
  <c r="N33" i="63"/>
  <c r="N26" i="63"/>
  <c r="N22" i="63"/>
  <c r="N19" i="63"/>
  <c r="N16" i="63"/>
  <c r="N13" i="63"/>
  <c r="O247" i="62"/>
  <c r="O244" i="62"/>
  <c r="O241" i="62"/>
  <c r="O237" i="62"/>
  <c r="O234" i="62"/>
  <c r="O230" i="62"/>
  <c r="O226" i="62"/>
  <c r="O219" i="62"/>
  <c r="O209" i="62"/>
  <c r="O201" i="62"/>
  <c r="O228" i="62"/>
  <c r="O191" i="62"/>
  <c r="O189" i="62"/>
  <c r="O179" i="62"/>
  <c r="O176" i="62"/>
  <c r="O170" i="62"/>
  <c r="O164" i="62"/>
  <c r="O158" i="62"/>
  <c r="O153" i="62"/>
  <c r="O147" i="62"/>
  <c r="O138" i="62"/>
  <c r="O135" i="62"/>
  <c r="O129" i="62"/>
  <c r="O123" i="62"/>
  <c r="O117" i="62"/>
  <c r="O111" i="62"/>
  <c r="O107" i="62"/>
  <c r="O101" i="62"/>
  <c r="O95" i="62"/>
  <c r="O89" i="62"/>
  <c r="O83" i="62"/>
  <c r="O77" i="62"/>
  <c r="O74" i="62"/>
  <c r="O49" i="62"/>
  <c r="O45" i="62"/>
  <c r="O42" i="62"/>
  <c r="O39" i="62"/>
  <c r="O36" i="62"/>
  <c r="O33" i="62"/>
  <c r="O30" i="62"/>
  <c r="O27" i="62"/>
  <c r="O24" i="62"/>
  <c r="O21" i="62"/>
  <c r="O18" i="62"/>
  <c r="O15" i="62"/>
  <c r="O12" i="62"/>
  <c r="U387" i="61"/>
  <c r="U384" i="61"/>
  <c r="U381" i="61"/>
  <c r="U378" i="61"/>
  <c r="U375" i="61"/>
  <c r="U372" i="61"/>
  <c r="U369" i="61"/>
  <c r="U366" i="61"/>
  <c r="U363" i="61"/>
  <c r="U360" i="61"/>
  <c r="U357" i="61"/>
  <c r="U354" i="61"/>
  <c r="U351" i="61"/>
  <c r="U348" i="61"/>
  <c r="U345" i="61"/>
  <c r="U342" i="61"/>
  <c r="U339" i="61"/>
  <c r="U336" i="61"/>
  <c r="U333" i="61"/>
  <c r="U330" i="61"/>
  <c r="U327" i="61"/>
  <c r="U324" i="61"/>
  <c r="U321" i="61"/>
  <c r="U318" i="61"/>
  <c r="U315" i="61"/>
  <c r="U312" i="61"/>
  <c r="U309" i="61"/>
  <c r="U306" i="61"/>
  <c r="U303" i="61"/>
  <c r="U300" i="61"/>
  <c r="U297" i="61"/>
  <c r="U294" i="61"/>
  <c r="U287" i="61"/>
  <c r="U284" i="61"/>
  <c r="U281" i="61"/>
  <c r="U277" i="61"/>
  <c r="U274" i="61"/>
  <c r="U267" i="61"/>
  <c r="U261" i="61"/>
  <c r="U255" i="61"/>
  <c r="U249" i="61"/>
  <c r="U243" i="61"/>
  <c r="U237" i="61"/>
  <c r="U231" i="61"/>
  <c r="U225" i="61"/>
  <c r="U219" i="61"/>
  <c r="U213" i="61"/>
  <c r="U207" i="61"/>
  <c r="U201" i="61"/>
  <c r="U192" i="61"/>
  <c r="U189" i="61"/>
  <c r="U179" i="61"/>
  <c r="U173" i="61"/>
  <c r="U165" i="61"/>
  <c r="U159" i="61"/>
  <c r="U153" i="61"/>
  <c r="U147" i="61"/>
  <c r="U141" i="61"/>
  <c r="U135" i="61"/>
  <c r="U129" i="61"/>
  <c r="U123" i="61"/>
  <c r="U117" i="61"/>
  <c r="U108" i="61"/>
  <c r="U102" i="61"/>
  <c r="U93" i="61"/>
  <c r="U87" i="61"/>
  <c r="U81" i="61"/>
  <c r="U75" i="61"/>
  <c r="U69" i="61"/>
  <c r="U63" i="61"/>
  <c r="U57" i="61"/>
  <c r="U54" i="61"/>
  <c r="U48" i="61"/>
  <c r="U42" i="61"/>
  <c r="U36" i="61"/>
  <c r="O65" i="62"/>
  <c r="O56" i="62"/>
  <c r="O52" i="62"/>
  <c r="U386" i="61"/>
  <c r="U353" i="61"/>
  <c r="U344" i="61"/>
  <c r="U335" i="61"/>
  <c r="U329" i="61"/>
  <c r="U320" i="61"/>
  <c r="U311" i="61"/>
  <c r="U305" i="61"/>
  <c r="U299" i="61"/>
  <c r="U293" i="61"/>
  <c r="U283" i="61"/>
  <c r="U276" i="61"/>
  <c r="U270" i="61"/>
  <c r="U263" i="61"/>
  <c r="U254" i="61"/>
  <c r="U245" i="61"/>
  <c r="U236" i="61"/>
  <c r="U230" i="61"/>
  <c r="U224" i="61"/>
  <c r="U218" i="61"/>
  <c r="U209" i="61"/>
  <c r="U203" i="61"/>
  <c r="U197" i="61"/>
  <c r="U191" i="61"/>
  <c r="U182" i="61"/>
  <c r="U172" i="61"/>
  <c r="U167" i="61"/>
  <c r="U158" i="61"/>
  <c r="U152" i="61"/>
  <c r="U143" i="61"/>
  <c r="U134" i="61"/>
  <c r="U122" i="61"/>
  <c r="U116" i="61"/>
  <c r="U107" i="61"/>
  <c r="U101" i="61"/>
  <c r="U92" i="61"/>
  <c r="U83" i="61"/>
  <c r="U74" i="61"/>
  <c r="U68" i="61"/>
  <c r="U59" i="61"/>
  <c r="U53" i="61"/>
  <c r="U44" i="61"/>
  <c r="O48" i="62"/>
  <c r="O44" i="62"/>
  <c r="O41" i="62"/>
  <c r="O38" i="62"/>
  <c r="O35" i="62"/>
  <c r="O32" i="62"/>
  <c r="O29" i="62"/>
  <c r="O26" i="62"/>
  <c r="O23" i="62"/>
  <c r="O20" i="62"/>
  <c r="O17" i="62"/>
  <c r="O14" i="62"/>
  <c r="O11" i="62"/>
  <c r="U383" i="61"/>
  <c r="U380" i="61"/>
  <c r="U377" i="61"/>
  <c r="U374" i="61"/>
  <c r="U371" i="61"/>
  <c r="U368" i="61"/>
  <c r="U365" i="61"/>
  <c r="U362" i="61"/>
  <c r="U359" i="61"/>
  <c r="U356" i="61"/>
  <c r="U350" i="61"/>
  <c r="U347" i="61"/>
  <c r="U341" i="61"/>
  <c r="U338" i="61"/>
  <c r="U332" i="61"/>
  <c r="U326" i="61"/>
  <c r="U323" i="61"/>
  <c r="U317" i="61"/>
  <c r="U314" i="61"/>
  <c r="U308" i="61"/>
  <c r="U302" i="61"/>
  <c r="U296" i="61"/>
  <c r="U289" i="61"/>
  <c r="U286" i="61"/>
  <c r="U280" i="61"/>
  <c r="U273" i="61"/>
  <c r="U266" i="61"/>
  <c r="U260" i="61"/>
  <c r="U257" i="61"/>
  <c r="U251" i="61"/>
  <c r="U248" i="61"/>
  <c r="U242" i="61"/>
  <c r="U239" i="61"/>
  <c r="U233" i="61"/>
  <c r="U227" i="61"/>
  <c r="U221" i="61"/>
  <c r="U215" i="61"/>
  <c r="U212" i="61"/>
  <c r="U206" i="61"/>
  <c r="U200" i="61"/>
  <c r="U194" i="61"/>
  <c r="U188" i="61"/>
  <c r="U185" i="61"/>
  <c r="U178" i="61"/>
  <c r="U175" i="61"/>
  <c r="U170" i="61"/>
  <c r="U164" i="61"/>
  <c r="U161" i="61"/>
  <c r="U155" i="61"/>
  <c r="U149" i="61"/>
  <c r="U146" i="61"/>
  <c r="U140" i="61"/>
  <c r="U137" i="61"/>
  <c r="U131" i="61"/>
  <c r="U128" i="61"/>
  <c r="U125" i="61"/>
  <c r="U119" i="61"/>
  <c r="U113" i="61"/>
  <c r="U110" i="61"/>
  <c r="U104" i="61"/>
  <c r="U98" i="61"/>
  <c r="U95" i="61"/>
  <c r="U89" i="61"/>
  <c r="U86" i="61"/>
  <c r="U80" i="61"/>
  <c r="U77" i="61"/>
  <c r="U71" i="61"/>
  <c r="U65" i="61"/>
  <c r="U62" i="61"/>
  <c r="U56" i="61"/>
  <c r="U50" i="61"/>
  <c r="U47" i="61"/>
  <c r="O68" i="62"/>
  <c r="O59" i="62"/>
  <c r="O46" i="62"/>
  <c r="O25" i="62"/>
  <c r="O19" i="62"/>
  <c r="O16" i="62"/>
  <c r="U388" i="61"/>
  <c r="U382" i="61"/>
  <c r="U379" i="61"/>
  <c r="U373" i="61"/>
  <c r="U370" i="61"/>
  <c r="U367" i="61"/>
  <c r="U361" i="61"/>
  <c r="U355" i="61"/>
  <c r="U352" i="61"/>
  <c r="U346" i="61"/>
  <c r="U340" i="61"/>
  <c r="U337" i="61"/>
  <c r="U331" i="61"/>
  <c r="U328" i="61"/>
  <c r="U325" i="61"/>
  <c r="U319" i="61"/>
  <c r="U313" i="61"/>
  <c r="U307" i="61"/>
  <c r="U304" i="61"/>
  <c r="U298" i="61"/>
  <c r="U295" i="61"/>
  <c r="U288" i="61"/>
  <c r="U282" i="61"/>
  <c r="U278" i="61"/>
  <c r="U272" i="61"/>
  <c r="U265" i="61"/>
  <c r="U262" i="61"/>
  <c r="U256" i="61"/>
  <c r="U250" i="61"/>
  <c r="U244" i="61"/>
  <c r="U241" i="61"/>
  <c r="U235" i="61"/>
  <c r="U229" i="61"/>
  <c r="U223" i="61"/>
  <c r="U220" i="61"/>
  <c r="U214" i="61"/>
  <c r="U208" i="61"/>
  <c r="U205" i="61"/>
  <c r="U199" i="61"/>
  <c r="U193" i="61"/>
  <c r="U190" i="61"/>
  <c r="U184" i="61"/>
  <c r="U181" i="61"/>
  <c r="U174" i="61"/>
  <c r="U169" i="61"/>
  <c r="U166" i="61"/>
  <c r="U160" i="61"/>
  <c r="U157" i="61"/>
  <c r="U151" i="61"/>
  <c r="U145" i="61"/>
  <c r="U142" i="61"/>
  <c r="U136" i="61"/>
  <c r="U130" i="61"/>
  <c r="U127" i="61"/>
  <c r="U121" i="61"/>
  <c r="U115" i="61"/>
  <c r="O50" i="62"/>
  <c r="O43" i="62"/>
  <c r="O40" i="62"/>
  <c r="O37" i="62"/>
  <c r="O34" i="62"/>
  <c r="O31" i="62"/>
  <c r="O28" i="62"/>
  <c r="O22" i="62"/>
  <c r="O13" i="62"/>
  <c r="U385" i="61"/>
  <c r="U376" i="61"/>
  <c r="U364" i="61"/>
  <c r="U358" i="61"/>
  <c r="U349" i="61"/>
  <c r="U343" i="61"/>
  <c r="U334" i="61"/>
  <c r="U322" i="61"/>
  <c r="U316" i="61"/>
  <c r="U310" i="61"/>
  <c r="U301" i="61"/>
  <c r="U291" i="61"/>
  <c r="U285" i="61"/>
  <c r="U275" i="61"/>
  <c r="U268" i="61"/>
  <c r="U259" i="61"/>
  <c r="U253" i="61"/>
  <c r="U247" i="61"/>
  <c r="U238" i="61"/>
  <c r="U232" i="61"/>
  <c r="U226" i="61"/>
  <c r="U217" i="61"/>
  <c r="U211" i="61"/>
  <c r="U202" i="61"/>
  <c r="U196" i="61"/>
  <c r="U187" i="61"/>
  <c r="U177" i="61"/>
  <c r="U163" i="61"/>
  <c r="U154" i="61"/>
  <c r="U148" i="61"/>
  <c r="U139" i="61"/>
  <c r="U133" i="61"/>
  <c r="U124" i="61"/>
  <c r="U118" i="61"/>
  <c r="O62" i="62"/>
  <c r="O53" i="62"/>
  <c r="U290" i="61"/>
  <c r="U271" i="61"/>
  <c r="U264" i="61"/>
  <c r="U258" i="61"/>
  <c r="U252" i="61"/>
  <c r="U246" i="61"/>
  <c r="U240" i="61"/>
  <c r="U234" i="61"/>
  <c r="U228" i="61"/>
  <c r="U222" i="61"/>
  <c r="U216" i="61"/>
  <c r="U210" i="61"/>
  <c r="U204" i="61"/>
  <c r="U198" i="61"/>
  <c r="U195" i="61"/>
  <c r="U186" i="61"/>
  <c r="U183" i="61"/>
  <c r="U176" i="61"/>
  <c r="U171" i="61"/>
  <c r="U168" i="61"/>
  <c r="U162" i="61"/>
  <c r="U156" i="61"/>
  <c r="U150" i="61"/>
  <c r="U144" i="61"/>
  <c r="U138" i="61"/>
  <c r="U132" i="61"/>
  <c r="U126" i="61"/>
  <c r="U120" i="61"/>
  <c r="U114" i="61"/>
  <c r="U111" i="61"/>
  <c r="U105" i="61"/>
  <c r="U99" i="61"/>
  <c r="U96" i="61"/>
  <c r="U90" i="61"/>
  <c r="U84" i="61"/>
  <c r="U78" i="61"/>
  <c r="U72" i="61"/>
  <c r="U66" i="61"/>
  <c r="U60" i="61"/>
  <c r="U51" i="61"/>
  <c r="U45" i="61"/>
  <c r="U39" i="61"/>
  <c r="U35" i="61"/>
  <c r="U32" i="61"/>
  <c r="U29" i="61"/>
  <c r="U26" i="61"/>
  <c r="U23" i="61"/>
  <c r="U20" i="61"/>
  <c r="U17" i="61"/>
  <c r="U14" i="61"/>
  <c r="U11" i="61"/>
  <c r="R57" i="59"/>
  <c r="R53" i="59"/>
  <c r="R50" i="59"/>
  <c r="R47" i="59"/>
  <c r="R44" i="59"/>
  <c r="R41" i="59"/>
  <c r="R38" i="59"/>
  <c r="R34" i="59"/>
  <c r="R31" i="59"/>
  <c r="R28" i="59"/>
  <c r="R24" i="59"/>
  <c r="R21" i="59"/>
  <c r="R18" i="59"/>
  <c r="R15" i="59"/>
  <c r="R12" i="59"/>
  <c r="L49" i="58"/>
  <c r="L43" i="58"/>
  <c r="L40" i="58"/>
  <c r="L37" i="58"/>
  <c r="L34" i="58"/>
  <c r="L31" i="58"/>
  <c r="L28" i="58"/>
  <c r="L25" i="58"/>
  <c r="L22" i="58"/>
  <c r="L18" i="58"/>
  <c r="L15" i="58"/>
  <c r="L12" i="58"/>
  <c r="L47" i="58"/>
  <c r="L45" i="58"/>
  <c r="L42" i="58"/>
  <c r="L33" i="58"/>
  <c r="L30" i="58"/>
  <c r="L27" i="58"/>
  <c r="L17" i="58"/>
  <c r="L10" i="58"/>
  <c r="U21" i="61"/>
  <c r="R54" i="59"/>
  <c r="R32" i="59"/>
  <c r="R19" i="59"/>
  <c r="L50" i="58"/>
  <c r="L35" i="58"/>
  <c r="L23" i="58"/>
  <c r="U109" i="61"/>
  <c r="U100" i="61"/>
  <c r="U91" i="61"/>
  <c r="U82" i="61"/>
  <c r="U73" i="61"/>
  <c r="U64" i="61"/>
  <c r="U55" i="61"/>
  <c r="U46" i="61"/>
  <c r="U38" i="61"/>
  <c r="U31" i="61"/>
  <c r="U25" i="61"/>
  <c r="U19" i="61"/>
  <c r="U16" i="61"/>
  <c r="R62" i="59"/>
  <c r="R56" i="59"/>
  <c r="R46" i="59"/>
  <c r="R40" i="59"/>
  <c r="R33" i="59"/>
  <c r="R27" i="59"/>
  <c r="R20" i="59"/>
  <c r="R14" i="59"/>
  <c r="L36" i="58"/>
  <c r="L21" i="58"/>
  <c r="U18" i="61"/>
  <c r="R45" i="59"/>
  <c r="R25" i="59"/>
  <c r="L32" i="58"/>
  <c r="U41" i="61"/>
  <c r="U34" i="61"/>
  <c r="U28" i="61"/>
  <c r="U22" i="61"/>
  <c r="U13" i="61"/>
  <c r="R60" i="59"/>
  <c r="R52" i="59"/>
  <c r="R49" i="59"/>
  <c r="R43" i="59"/>
  <c r="R36" i="59"/>
  <c r="R30" i="59"/>
  <c r="R23" i="59"/>
  <c r="R17" i="59"/>
  <c r="R11" i="59"/>
  <c r="L39" i="58"/>
  <c r="L24" i="58"/>
  <c r="R58" i="59"/>
  <c r="R39" i="59"/>
  <c r="R13" i="59"/>
  <c r="L38" i="58"/>
  <c r="L16" i="58"/>
  <c r="U112" i="61"/>
  <c r="U103" i="61"/>
  <c r="U94" i="61"/>
  <c r="U85" i="61"/>
  <c r="U76" i="61"/>
  <c r="U67" i="61"/>
  <c r="U58" i="61"/>
  <c r="U49" i="61"/>
  <c r="U37" i="61"/>
  <c r="U33" i="61"/>
  <c r="U30" i="61"/>
  <c r="U27" i="61"/>
  <c r="U24" i="61"/>
  <c r="R61" i="59"/>
  <c r="R48" i="59"/>
  <c r="R35" i="59"/>
  <c r="R16" i="59"/>
  <c r="L29" i="58"/>
  <c r="U40" i="61"/>
  <c r="U15" i="61"/>
  <c r="R51" i="59"/>
  <c r="R22" i="59"/>
  <c r="L44" i="58"/>
  <c r="L20" i="58"/>
  <c r="U106" i="61"/>
  <c r="U97" i="61"/>
  <c r="U88" i="61"/>
  <c r="U79" i="61"/>
  <c r="U70" i="61"/>
  <c r="U61" i="61"/>
  <c r="U52" i="61"/>
  <c r="U43" i="61"/>
  <c r="L14" i="58"/>
  <c r="U12" i="61"/>
  <c r="R42" i="59"/>
  <c r="R29" i="59"/>
  <c r="L41" i="58"/>
  <c r="L26" i="58"/>
  <c r="L13" i="58"/>
  <c r="D11" i="88"/>
  <c r="L11" i="5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0">
    <s v="Migdal Hashkaot Neches Boded"/>
    <s v="{[Time].[Hie Time].[Yom].&amp;[20230331]}"/>
    <s v="{[Medida].[Medida].&amp;[2]}"/>
    <s v="{[Keren].[Keren].[All]}"/>
    <s v="{[Cheshbon KM].[Hie Peilut].[Chevra].&amp;[356]&amp;[Kod_Peilut_L7_9123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1]&amp;[NechesBoded_L2_103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1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3" si="20">
        <n x="1" s="1"/>
        <n x="18"/>
        <n x="19"/>
      </t>
    </mdx>
    <mdx n="0" f="v">
      <t c="3" si="20">
        <n x="1" s="1"/>
        <n x="21"/>
        <n x="19"/>
      </t>
    </mdx>
    <mdx n="0" f="v">
      <t c="3" si="20">
        <n x="1" s="1"/>
        <n x="22"/>
        <n x="19"/>
      </t>
    </mdx>
    <mdx n="0" f="v">
      <t c="3" si="20">
        <n x="1" s="1"/>
        <n x="23"/>
        <n x="19"/>
      </t>
    </mdx>
    <mdx n="0" f="v">
      <t c="3" si="20">
        <n x="1" s="1"/>
        <n x="24"/>
        <n x="19"/>
      </t>
    </mdx>
    <mdx n="0" f="v">
      <t c="3" si="20">
        <n x="1" s="1"/>
        <n x="25"/>
        <n x="19"/>
      </t>
    </mdx>
    <mdx n="0" f="v">
      <t c="3" si="20">
        <n x="1" s="1"/>
        <n x="26"/>
        <n x="19"/>
      </t>
    </mdx>
    <mdx n="0" f="v">
      <t c="3" si="20">
        <n x="1" s="1"/>
        <n x="27"/>
        <n x="19"/>
      </t>
    </mdx>
    <mdx n="0" f="v">
      <t c="3" si="20">
        <n x="1" s="1"/>
        <n x="28"/>
        <n x="19"/>
      </t>
    </mdx>
    <mdx n="0" f="v">
      <t c="3" si="20">
        <n x="1" s="1"/>
        <n x="29"/>
        <n x="19"/>
      </t>
    </mdx>
  </mdxMetadata>
  <valueMetadata count="2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</valueMetadata>
</metadata>
</file>

<file path=xl/sharedStrings.xml><?xml version="1.0" encoding="utf-8"?>
<sst xmlns="http://schemas.openxmlformats.org/spreadsheetml/2006/main" count="8675" uniqueCount="2672">
  <si>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</si>
  <si>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</si>
  <si>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</si>
  <si>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</si>
  <si>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</si>
  <si>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</si>
  <si>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</si>
  <si>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</si>
  <si>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</si>
  <si>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</si>
  <si>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</si>
  <si>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</si>
  <si>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</si>
  <si>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</si>
  <si>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</si>
  <si>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</si>
  <si>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</si>
  <si>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</si>
  <si>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</si>
  <si>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</si>
  <si>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</si>
  <si>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</si>
  <si>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</si>
  <si>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</si>
  <si>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</si>
  <si>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</si>
  <si>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</si>
  <si>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</si>
  <si>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</si>
  <si>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</si>
  <si>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</si>
  <si>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</si>
  <si>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</si>
  <si>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</si>
  <si>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</si>
  <si>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</si>
  <si>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</si>
  <si>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</si>
  <si>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</si>
  <si>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</si>
  <si>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</si>
  <si>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</si>
  <si>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</si>
  <si>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</si>
  <si>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</si>
  <si>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</si>
  <si>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</si>
  <si>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</si>
  <si>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</si>
  <si>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</si>
  <si>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</si>
  <si>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</si>
  <si>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</si>
  <si>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</si>
  <si>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</si>
  <si>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</si>
  <si>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</si>
  <si>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</si>
  <si>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</si>
  <si>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</si>
  <si>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</si>
  <si>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</si>
  <si>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</si>
  <si>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</si>
  <si>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</si>
  <si>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</si>
  <si>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</si>
  <si>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</si>
  <si>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</si>
  <si>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</si>
  <si>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</si>
  <si>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</si>
  <si>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</si>
  <si>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</si>
  <si>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</si>
  <si>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</si>
  <si>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</si>
  <si>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</si>
  <si>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</si>
  <si>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</si>
  <si>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</si>
  <si>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</si>
  <si>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</si>
  <si>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</si>
  <si>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</si>
  <si>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</si>
  <si>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</si>
  <si>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</si>
  <si>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</si>
  <si>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</si>
  <si>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</si>
  <si>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</si>
  <si>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</si>
  <si>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</si>
  <si>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</si>
  <si>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</si>
  <si>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</si>
  <si>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</si>
  <si>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</si>
  <si>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</si>
  <si>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</si>
  <si>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</si>
  <si>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</si>
  <si>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</si>
  <si>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</si>
  <si>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</si>
  <si>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</si>
  <si>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</si>
  <si>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</si>
  <si>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</si>
  <si>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</si>
  <si>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</si>
  <si>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</si>
  <si>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</si>
  <si>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</si>
  <si>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</si>
  <si>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</si>
  <si>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</si>
  <si>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</si>
  <si>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</si>
  <si>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</si>
  <si>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</si>
  <si>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</si>
  <si>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</si>
  <si>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</si>
  <si>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</si>
  <si>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</si>
  <si>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</si>
  <si>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</si>
  <si>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</si>
  <si>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</si>
  <si>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</si>
  <si>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</si>
  <si>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</si>
  <si>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</si>
  <si>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</si>
  <si>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</si>
  <si>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</si>
  <si>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</si>
  <si>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</si>
  <si>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</si>
  <si>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</si>
  <si>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</si>
  <si>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</si>
  <si>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</si>
  <si>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</si>
  <si>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</si>
  <si>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</si>
  <si>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</si>
  <si>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</si>
  <si>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</si>
  <si>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</si>
  <si>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</si>
  <si>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</si>
  <si>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</si>
  <si>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</si>
  <si>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</si>
  <si>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</si>
  <si>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</si>
  <si>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</si>
  <si>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</si>
  <si>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</si>
  <si>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</si>
  <si>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</si>
  <si>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</si>
  <si>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</si>
  <si>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</si>
  <si>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</si>
  <si>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</si>
  <si>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</si>
  <si>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</si>
  <si>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</si>
  <si>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</si>
  <si>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</si>
  <si>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</si>
  <si>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</si>
  <si>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</si>
  <si>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</si>
  <si>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</si>
  <si>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</si>
  <si>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</si>
  <si>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</si>
  <si>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</si>
  <si>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</si>
  <si>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בחו"ל:</t>
  </si>
  <si>
    <t>סה"כ בישראל: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</si>
  <si>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</si>
  <si>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</si>
  <si>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</si>
  <si>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</si>
  <si>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</si>
  <si>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</si>
  <si>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</si>
  <si>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</si>
  <si>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</si>
  <si>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</si>
  <si>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</si>
  <si>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</si>
  <si>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</si>
  <si>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</si>
  <si>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</si>
  <si>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</si>
  <si>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</si>
  <si>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</si>
  <si>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</si>
  <si>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</si>
  <si>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</si>
  <si>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</si>
  <si>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</si>
  <si>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</si>
  <si>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</si>
  <si>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</si>
  <si>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</si>
  <si>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</si>
  <si>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</si>
  <si>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מקפת קרנות פנסיה וקופות גמל בע"מ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</si>
  <si>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</si>
  <si>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</si>
  <si>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</si>
  <si>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</si>
  <si>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</si>
  <si>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</si>
  <si>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</si>
  <si>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</si>
  <si>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</si>
  <si>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</si>
  <si>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</si>
  <si>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</si>
  <si>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</si>
  <si>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</si>
  <si>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</si>
  <si>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</si>
  <si>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</si>
  <si>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</si>
  <si>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</si>
  <si>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</si>
  <si>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</si>
  <si>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</si>
  <si>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</si>
  <si>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</si>
  <si>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</si>
  <si>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</si>
  <si>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</si>
  <si>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</si>
  <si>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</si>
  <si>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</si>
  <si>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</si>
  <si>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</si>
  <si>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</si>
  <si>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</si>
  <si>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</si>
  <si>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</si>
  <si>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</si>
  <si>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</si>
  <si>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</si>
  <si>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</si>
  <si>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</si>
  <si>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</si>
  <si>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</si>
  <si>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</si>
  <si>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</si>
  <si>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</si>
  <si>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</si>
  <si>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</si>
  <si>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</si>
  <si>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</si>
  <si>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</si>
  <si>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</si>
  <si>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</si>
  <si>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</si>
  <si>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</si>
  <si>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</si>
  <si>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</si>
  <si>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</si>
  <si>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</si>
  <si>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</si>
  <si>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</si>
  <si>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</si>
  <si>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</si>
  <si>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</si>
  <si>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</si>
  <si>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</si>
  <si>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</si>
  <si>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</si>
  <si>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</si>
  <si>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</si>
  <si>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</si>
  <si>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</si>
  <si>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</si>
  <si>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</si>
  <si>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</si>
  <si>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</si>
  <si>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</si>
  <si>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</si>
  <si>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</si>
  <si>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</si>
  <si>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מגמה</t>
  </si>
  <si>
    <t>515666881</t>
  </si>
  <si>
    <t>אג"ח מובנות</t>
  </si>
  <si>
    <t>ilAAA</t>
  </si>
  <si>
    <t>מעלות S&amp;P</t>
  </si>
  <si>
    <t>בינל הנפק אגח י</t>
  </si>
  <si>
    <t>513141879</t>
  </si>
  <si>
    <t>בנקים</t>
  </si>
  <si>
    <t>Aaa.il</t>
  </si>
  <si>
    <t>דיסק מנ אגח טו</t>
  </si>
  <si>
    <t>520029935</t>
  </si>
  <si>
    <t>לאומי אגח 179</t>
  </si>
  <si>
    <t>520018078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</si>
  <si>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</si>
  <si>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</si>
  <si>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</si>
  <si>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</si>
  <si>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</si>
  <si>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</si>
  <si>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מרכנתיל הנ אגחג</t>
  </si>
  <si>
    <t>513686154</t>
  </si>
  <si>
    <t>מרכנתיל הנ אגחד</t>
  </si>
  <si>
    <t>נמלי ישראל אגחא</t>
  </si>
  <si>
    <t>513569780</t>
  </si>
  <si>
    <t>נדל"ן מניב בישראל</t>
  </si>
  <si>
    <t>נמלי ישראל אגחב</t>
  </si>
  <si>
    <t>פועלים אגח 200</t>
  </si>
  <si>
    <t>520000118</t>
  </si>
  <si>
    <t>פועלים הנ אגח32</t>
  </si>
  <si>
    <t>520032640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</si>
  <si>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</si>
  <si>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</si>
  <si>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</si>
  <si>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</si>
  <si>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</si>
  <si>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</si>
  <si>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</si>
  <si>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</si>
  <si>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</si>
  <si>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</si>
  <si>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</si>
  <si>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</si>
  <si>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</si>
  <si>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</si>
  <si>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</si>
  <si>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</si>
  <si>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</si>
  <si>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</si>
  <si>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</si>
  <si>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</si>
  <si>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פועלים הנ הת טו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</si>
  <si>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</si>
  <si>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</si>
  <si>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</si>
  <si>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</si>
  <si>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</si>
  <si>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</si>
  <si>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</si>
  <si>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</si>
  <si>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</si>
  <si>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ביג אגח ח</t>
  </si>
  <si>
    <t>513623314</t>
  </si>
  <si>
    <t>ביג אגח יא</t>
  </si>
  <si>
    <t>ביג אגח יג</t>
  </si>
  <si>
    <t>ביג אגח יד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</si>
  <si>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</si>
  <si>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</si>
  <si>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</si>
  <si>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</si>
  <si>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</si>
  <si>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</si>
  <si>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</si>
  <si>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</si>
  <si>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</si>
  <si>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</si>
  <si>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</si>
  <si>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</si>
  <si>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</si>
  <si>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</si>
  <si>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</si>
  <si>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</si>
  <si>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</si>
  <si>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</si>
  <si>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</si>
  <si>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</si>
  <si>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</si>
  <si>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</si>
  <si>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יג*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</si>
  <si>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</si>
  <si>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</si>
  <si>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</si>
  <si>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</si>
  <si>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</si>
  <si>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</si>
  <si>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יח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</si>
  <si>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</si>
  <si>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</si>
  <si>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</si>
  <si>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</si>
  <si>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</si>
  <si>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</si>
  <si>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</si>
  <si>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</si>
  <si>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</si>
  <si>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</si>
  <si>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</si>
  <si>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</si>
  <si>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</si>
  <si>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שופרסל אגח ו*</t>
  </si>
  <si>
    <t>520022732</t>
  </si>
  <si>
    <t>רשתות שיווק</t>
  </si>
  <si>
    <t>שלמה החז אגח טז</t>
  </si>
  <si>
    <t>520034372</t>
  </si>
  <si>
    <t>שלמה החז אגח יח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</si>
  <si>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</si>
  <si>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</si>
  <si>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</si>
  <si>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</si>
  <si>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</si>
  <si>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</si>
  <si>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</si>
  <si>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</si>
  <si>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</si>
  <si>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</si>
  <si>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</t>
  </si>
  <si>
    <t>ביג אגח ט</t>
  </si>
  <si>
    <t>ביג אגח טו</t>
  </si>
  <si>
    <t>ביג אגח יב</t>
  </si>
  <si>
    <t>ביג אגח יח</t>
  </si>
  <si>
    <t>ביג אגח כ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</si>
  <si>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</si>
  <si>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</si>
  <si>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</si>
  <si>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</si>
  <si>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</si>
  <si>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</si>
  <si>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</si>
  <si>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</si>
  <si>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</si>
  <si>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</si>
  <si>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</si>
  <si>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ו</t>
  </si>
  <si>
    <t>513834200</t>
  </si>
  <si>
    <t>הראל הנפק אגח ז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</si>
  <si>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</si>
  <si>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</si>
  <si>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</si>
  <si>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</si>
  <si>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</si>
  <si>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</si>
  <si>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</si>
  <si>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</si>
  <si>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</si>
  <si>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</si>
  <si>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</si>
  <si>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</si>
  <si>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</si>
  <si>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</si>
  <si>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</si>
  <si>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</si>
  <si>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</si>
  <si>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</si>
  <si>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</si>
  <si>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</si>
  <si>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</si>
  <si>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</si>
  <si>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</si>
  <si>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</si>
  <si>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</si>
  <si>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</si>
  <si>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</si>
  <si>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</si>
  <si>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</si>
  <si>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</si>
  <si>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</si>
  <si>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</si>
  <si>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</si>
  <si>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</si>
  <si>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</si>
  <si>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</si>
  <si>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</si>
  <si>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</si>
  <si>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</si>
  <si>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</si>
  <si>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</si>
  <si>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</si>
  <si>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</t>
  </si>
  <si>
    <t>513893123</t>
  </si>
  <si>
    <t>אשראי חוץ בנקאי</t>
  </si>
  <si>
    <t>מימון ישיר אגחד</t>
  </si>
  <si>
    <t>מימון ישיר אגחה</t>
  </si>
  <si>
    <t>מימון ישיר אגחו</t>
  </si>
  <si>
    <t>פז נפט אגח ו*</t>
  </si>
  <si>
    <t>510216054</t>
  </si>
  <si>
    <t>פז נפט אגח ז*</t>
  </si>
  <si>
    <t>אדגר אגח ט*</t>
  </si>
  <si>
    <t>520035171</t>
  </si>
  <si>
    <t>נדל"ן מניב בחו"ל</t>
  </si>
  <si>
    <t>A2.il</t>
  </si>
  <si>
    <t>אפי נכסים אגח ח</t>
  </si>
  <si>
    <t>510560188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</si>
  <si>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</si>
  <si>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</si>
  <si>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</si>
  <si>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</si>
  <si>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</si>
  <si>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</si>
  <si>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</si>
  <si>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</si>
  <si>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</si>
  <si>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</si>
  <si>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</si>
  <si>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</si>
  <si>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</si>
  <si>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</si>
  <si>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</si>
  <si>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</si>
  <si>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</si>
  <si>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</si>
  <si>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</si>
  <si>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</t>
  </si>
  <si>
    <t>A3.il</t>
  </si>
  <si>
    <t>ג'י סיטי אגח יג</t>
  </si>
  <si>
    <t>ג'י סיטי אגח יד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</si>
  <si>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</si>
  <si>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</si>
  <si>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</si>
  <si>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</si>
  <si>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</si>
  <si>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</si>
  <si>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</si>
  <si>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</si>
  <si>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</si>
  <si>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</si>
  <si>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</si>
  <si>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</si>
  <si>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</si>
  <si>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</si>
  <si>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</si>
  <si>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אגחא*</t>
  </si>
  <si>
    <t>515327120</t>
  </si>
  <si>
    <t>מניבים ריט אגחב*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</si>
  <si>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</si>
  <si>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</si>
  <si>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</si>
  <si>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</si>
  <si>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</si>
  <si>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</si>
  <si>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</si>
  <si>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</si>
  <si>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</si>
  <si>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</si>
  <si>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עמידר אגח א</t>
  </si>
  <si>
    <t>520017393</t>
  </si>
  <si>
    <t>פועלים אגח 100</t>
  </si>
  <si>
    <t>חשמל אגח 26</t>
  </si>
  <si>
    <t>שטראוס אגח ה</t>
  </si>
  <si>
    <t>520003781</t>
  </si>
  <si>
    <t>מזון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</si>
  <si>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</si>
  <si>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</si>
  <si>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</si>
  <si>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</si>
  <si>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</si>
  <si>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</si>
  <si>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</si>
  <si>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</t>
  </si>
  <si>
    <t>גב ים אגח ח</t>
  </si>
  <si>
    <t>וילאר אגח ח</t>
  </si>
  <si>
    <t>520038910</t>
  </si>
  <si>
    <t>ישראמקו אגח ג*</t>
  </si>
  <si>
    <t>550010003</t>
  </si>
  <si>
    <t>מנורה הון התח ד</t>
  </si>
  <si>
    <t>513937714</t>
  </si>
  <si>
    <t>שופרסל אגח ה*</t>
  </si>
  <si>
    <t>שופרסל אגח ז*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</si>
  <si>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</si>
  <si>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</si>
  <si>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</si>
  <si>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</si>
  <si>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</si>
  <si>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</si>
  <si>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</si>
  <si>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</si>
  <si>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</si>
  <si>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</si>
  <si>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</si>
  <si>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</si>
  <si>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</si>
  <si>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</si>
  <si>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</si>
  <si>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</si>
  <si>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</si>
  <si>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</si>
  <si>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</si>
  <si>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</si>
  <si>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</si>
  <si>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</si>
  <si>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</si>
  <si>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</si>
  <si>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</si>
  <si>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</si>
  <si>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</si>
  <si>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</si>
  <si>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</si>
  <si>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</si>
  <si>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</si>
  <si>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</si>
  <si>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</si>
  <si>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</si>
  <si>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</si>
  <si>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</si>
  <si>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דה זראסאי אגח ג</t>
  </si>
  <si>
    <t>1744984</t>
  </si>
  <si>
    <t>דמרי אגח ז*</t>
  </si>
  <si>
    <t>511399388</t>
  </si>
  <si>
    <t>דמרי אגח ט*</t>
  </si>
  <si>
    <t>ממן אגח ב</t>
  </si>
  <si>
    <t>520036435</t>
  </si>
  <si>
    <t>ספנסר אגח ג</t>
  </si>
  <si>
    <t>1838863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</si>
  <si>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</si>
  <si>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</si>
  <si>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</si>
  <si>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</si>
  <si>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</si>
  <si>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</si>
  <si>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</si>
  <si>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</si>
  <si>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</si>
  <si>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</si>
  <si>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</si>
  <si>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</si>
  <si>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</si>
  <si>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</si>
  <si>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</si>
  <si>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</si>
  <si>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</si>
  <si>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</si>
  <si>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</si>
  <si>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</si>
  <si>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</si>
  <si>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</si>
  <si>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</si>
  <si>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</si>
  <si>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</si>
  <si>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</si>
  <si>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</si>
  <si>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</si>
  <si>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</si>
  <si>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</si>
  <si>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</si>
  <si>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</si>
  <si>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</si>
  <si>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</si>
  <si>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</si>
  <si>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</si>
  <si>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</si>
  <si>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פתאל החזק אג 1*</t>
  </si>
  <si>
    <t>קרדן נדלן אגח ה</t>
  </si>
  <si>
    <t>520041005</t>
  </si>
  <si>
    <t>דלשה קפיטל אגחב</t>
  </si>
  <si>
    <t>1888119</t>
  </si>
  <si>
    <t>Baa1.il</t>
  </si>
  <si>
    <t>אול יר אגח ג</t>
  </si>
  <si>
    <t>1841580</t>
  </si>
  <si>
    <t>אול יר אגח ה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</si>
  <si>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</si>
  <si>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</si>
  <si>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</si>
  <si>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</si>
  <si>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</si>
  <si>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</si>
  <si>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</si>
  <si>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</si>
  <si>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</si>
  <si>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</si>
  <si>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</si>
  <si>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בזן אגח ו</t>
  </si>
  <si>
    <t>בזן אגח ט</t>
  </si>
  <si>
    <t>תמר פטרו אגח א*</t>
  </si>
  <si>
    <t>515334662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</si>
  <si>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</si>
  <si>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</si>
  <si>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</si>
  <si>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</si>
  <si>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</si>
  <si>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</si>
  <si>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</si>
  <si>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</si>
  <si>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</si>
  <si>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</si>
  <si>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</si>
  <si>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</si>
  <si>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</si>
  <si>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</si>
  <si>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</si>
  <si>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</si>
  <si>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</si>
  <si>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</si>
  <si>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</si>
  <si>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</si>
  <si>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</si>
  <si>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</si>
  <si>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</si>
  <si>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</si>
  <si>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</si>
  <si>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</si>
  <si>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</si>
  <si>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</si>
  <si>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</si>
  <si>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</si>
  <si>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</si>
  <si>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</si>
  <si>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</si>
  <si>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</si>
  <si>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</si>
  <si>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</si>
  <si>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</si>
  <si>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</si>
  <si>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</si>
  <si>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</si>
  <si>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</si>
  <si>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</si>
  <si>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</si>
  <si>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</si>
  <si>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</si>
  <si>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</si>
  <si>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</si>
  <si>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</si>
  <si>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</si>
  <si>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</si>
  <si>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</si>
  <si>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</si>
  <si>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</si>
  <si>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</si>
  <si>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</si>
  <si>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</si>
  <si>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</si>
  <si>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</si>
  <si>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</si>
  <si>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</si>
  <si>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</si>
  <si>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</si>
  <si>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</si>
  <si>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</si>
  <si>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</si>
  <si>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</si>
  <si>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</si>
  <si>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</si>
  <si>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</si>
  <si>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</si>
  <si>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</si>
  <si>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</si>
  <si>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</si>
  <si>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</si>
  <si>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</si>
  <si>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</si>
  <si>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</si>
  <si>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</si>
  <si>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</si>
  <si>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</si>
  <si>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</si>
  <si>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</si>
  <si>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</si>
  <si>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</si>
  <si>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</si>
  <si>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</si>
  <si>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</si>
  <si>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</si>
  <si>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</si>
  <si>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</si>
  <si>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</si>
  <si>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</si>
  <si>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</si>
  <si>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</si>
  <si>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</si>
  <si>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</si>
  <si>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</si>
  <si>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</si>
  <si>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</si>
  <si>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</si>
  <si>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</si>
  <si>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</si>
  <si>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</si>
  <si>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</si>
  <si>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</si>
  <si>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</si>
  <si>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</si>
  <si>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</si>
  <si>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</si>
  <si>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</si>
  <si>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</si>
  <si>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</si>
  <si>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</si>
  <si>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</si>
  <si>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</si>
  <si>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</si>
  <si>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</si>
  <si>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</si>
  <si>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</si>
  <si>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</si>
  <si>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</si>
  <si>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</si>
  <si>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</si>
  <si>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</si>
  <si>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</si>
  <si>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</si>
  <si>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</si>
  <si>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</si>
  <si>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</si>
  <si>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</si>
  <si>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</si>
  <si>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</si>
  <si>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</si>
  <si>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</si>
  <si>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</si>
  <si>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</si>
  <si>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</si>
  <si>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</si>
  <si>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</si>
  <si>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</si>
  <si>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</si>
  <si>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</si>
  <si>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</si>
  <si>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</si>
  <si>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</si>
  <si>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</si>
  <si>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</si>
  <si>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</si>
  <si>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</si>
  <si>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</si>
  <si>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</si>
  <si>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</si>
  <si>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</si>
  <si>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</si>
  <si>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</si>
  <si>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</si>
  <si>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</si>
  <si>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</si>
  <si>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</si>
  <si>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</si>
  <si>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</si>
  <si>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</si>
  <si>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</si>
  <si>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</si>
  <si>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</si>
  <si>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</si>
  <si>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</si>
  <si>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</si>
  <si>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</si>
  <si>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</si>
  <si>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</si>
  <si>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</si>
  <si>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</si>
  <si>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</si>
  <si>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</si>
  <si>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</si>
  <si>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</si>
  <si>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</si>
  <si>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</si>
  <si>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</si>
  <si>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</si>
  <si>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</si>
  <si>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</si>
  <si>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</si>
  <si>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</si>
  <si>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</si>
  <si>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</si>
  <si>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</si>
  <si>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</si>
  <si>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</si>
  <si>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</si>
  <si>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</si>
  <si>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</si>
  <si>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</si>
  <si>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</si>
  <si>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</si>
  <si>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</si>
  <si>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</si>
  <si>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</si>
  <si>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</si>
  <si>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</si>
  <si>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</si>
  <si>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</si>
  <si>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</si>
  <si>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</si>
  <si>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</si>
  <si>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</si>
  <si>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</si>
  <si>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</si>
  <si>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</si>
  <si>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</si>
  <si>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</si>
  <si>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</si>
  <si>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</si>
  <si>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</si>
  <si>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</si>
  <si>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</si>
  <si>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</si>
  <si>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</si>
  <si>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</si>
  <si>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</si>
  <si>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</si>
  <si>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</si>
  <si>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</si>
  <si>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</si>
  <si>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</si>
  <si>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</si>
  <si>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</si>
  <si>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</si>
  <si>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</si>
  <si>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</si>
  <si>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</si>
  <si>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</si>
  <si>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</si>
  <si>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</si>
  <si>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</si>
  <si>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</si>
  <si>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</si>
  <si>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</si>
  <si>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</si>
  <si>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</si>
  <si>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</si>
  <si>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</si>
  <si>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</si>
  <si>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</si>
  <si>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</si>
  <si>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</si>
  <si>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</si>
  <si>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</si>
  <si>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</si>
  <si>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</si>
  <si>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</si>
  <si>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</si>
  <si>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</si>
  <si>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</si>
  <si>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</si>
  <si>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</si>
  <si>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</si>
  <si>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</si>
  <si>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</si>
  <si>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</si>
  <si>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</si>
  <si>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</si>
  <si>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</si>
  <si>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</si>
  <si>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</si>
  <si>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</si>
  <si>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</si>
  <si>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</si>
  <si>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</si>
  <si>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</si>
  <si>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</si>
  <si>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</si>
  <si>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</si>
  <si>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</si>
  <si>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</si>
  <si>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</si>
  <si>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</si>
  <si>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</si>
  <si>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</si>
  <si>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</si>
  <si>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</si>
  <si>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</si>
  <si>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</si>
  <si>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</si>
  <si>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</si>
  <si>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</si>
  <si>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</si>
  <si>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</si>
  <si>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</si>
  <si>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</si>
  <si>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</si>
  <si>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</si>
  <si>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</si>
  <si>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</si>
  <si>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</si>
  <si>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</si>
  <si>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</si>
  <si>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</si>
  <si>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</si>
  <si>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</si>
  <si>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</si>
  <si>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</si>
  <si>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</si>
  <si>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</si>
  <si>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</si>
  <si>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</si>
  <si>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</si>
  <si>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</si>
  <si>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</si>
  <si>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</si>
  <si>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</si>
  <si>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</si>
  <si>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</si>
  <si>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</si>
  <si>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</si>
  <si>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</si>
  <si>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</si>
  <si>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</si>
  <si>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</si>
  <si>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</si>
  <si>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</si>
  <si>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</si>
  <si>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</si>
  <si>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</si>
  <si>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</si>
  <si>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</si>
  <si>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</si>
  <si>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</si>
  <si>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</si>
  <si>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</si>
  <si>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</si>
  <si>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</si>
  <si>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</si>
  <si>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</si>
  <si>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</si>
  <si>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</si>
  <si>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</si>
  <si>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</si>
  <si>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</si>
  <si>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</si>
  <si>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</si>
  <si>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</si>
  <si>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</si>
  <si>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</si>
  <si>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</si>
  <si>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</si>
  <si>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</si>
  <si>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</si>
  <si>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</si>
  <si>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</si>
  <si>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</si>
  <si>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</si>
  <si>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</si>
  <si>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</si>
  <si>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</si>
  <si>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</si>
  <si>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</si>
  <si>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</si>
  <si>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</si>
  <si>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</si>
  <si>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</si>
  <si>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</si>
  <si>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</si>
  <si>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</si>
  <si>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</si>
  <si>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</si>
  <si>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</si>
  <si>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</si>
  <si>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</si>
  <si>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</si>
  <si>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</si>
  <si>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</si>
  <si>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</si>
  <si>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</si>
  <si>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</si>
  <si>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</si>
  <si>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</si>
  <si>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</si>
  <si>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</si>
  <si>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</si>
  <si>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</si>
  <si>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</si>
  <si>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</si>
  <si>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</si>
  <si>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</si>
  <si>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</si>
  <si>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</si>
  <si>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</si>
  <si>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</si>
  <si>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</si>
  <si>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</si>
  <si>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</si>
  <si>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</si>
  <si>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</si>
  <si>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</si>
  <si>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</si>
  <si>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</si>
  <si>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</si>
  <si>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</si>
  <si>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</si>
  <si>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</si>
  <si>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</si>
  <si>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</si>
  <si>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</si>
  <si>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</si>
  <si>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</si>
  <si>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</si>
  <si>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</si>
  <si>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</si>
  <si>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</si>
  <si>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</si>
  <si>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</si>
  <si>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</si>
  <si>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</si>
  <si>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</si>
  <si>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</si>
  <si>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</si>
  <si>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</si>
  <si>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</si>
  <si>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</si>
  <si>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</si>
  <si>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</si>
  <si>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</si>
  <si>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</si>
  <si>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</si>
  <si>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</si>
  <si>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</si>
  <si>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</si>
  <si>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</si>
  <si>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</si>
  <si>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</si>
  <si>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</si>
  <si>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</si>
  <si>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</si>
  <si>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</si>
  <si>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</si>
  <si>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</si>
  <si>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</si>
  <si>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</si>
  <si>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</si>
  <si>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</si>
  <si>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</si>
  <si>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</si>
  <si>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</si>
  <si>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</si>
  <si>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</si>
  <si>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</si>
  <si>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</si>
  <si>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</si>
  <si>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</si>
  <si>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</si>
  <si>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</si>
  <si>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</si>
  <si>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</si>
  <si>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</si>
  <si>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</si>
  <si>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</si>
  <si>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</si>
  <si>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</si>
  <si>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</si>
  <si>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</si>
  <si>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</si>
  <si>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</si>
  <si>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</si>
  <si>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</si>
  <si>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</si>
  <si>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</si>
  <si>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</si>
  <si>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</si>
  <si>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</si>
  <si>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</si>
  <si>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</si>
  <si>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</si>
  <si>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</si>
  <si>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</si>
  <si>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</si>
  <si>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</si>
  <si>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</si>
  <si>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</si>
  <si>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</si>
  <si>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</si>
  <si>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</si>
  <si>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</si>
  <si>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</si>
  <si>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</si>
  <si>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</si>
  <si>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</si>
  <si>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</si>
  <si>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</si>
  <si>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</si>
  <si>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</si>
  <si>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</si>
  <si>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</si>
  <si>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</si>
  <si>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</si>
  <si>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</si>
  <si>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</si>
  <si>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</si>
  <si>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</si>
  <si>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</si>
  <si>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</si>
  <si>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</si>
  <si>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</si>
  <si>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</si>
  <si>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</si>
  <si>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</si>
  <si>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</si>
  <si>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</si>
  <si>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</si>
  <si>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</si>
  <si>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</si>
  <si>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</si>
  <si>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</si>
  <si>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</si>
  <si>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</si>
  <si>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</si>
  <si>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</si>
  <si>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</si>
  <si>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</si>
  <si>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</si>
  <si>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</si>
  <si>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</si>
  <si>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</si>
  <si>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</si>
  <si>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</si>
  <si>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</si>
  <si>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</si>
  <si>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</si>
  <si>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</si>
  <si>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</si>
  <si>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</si>
  <si>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</si>
  <si>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</si>
  <si>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</si>
  <si>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</si>
  <si>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</si>
  <si>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</si>
  <si>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</si>
  <si>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</si>
  <si>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</si>
  <si>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</si>
  <si>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</si>
  <si>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</si>
  <si>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</si>
  <si>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</si>
  <si>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</si>
  <si>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</si>
  <si>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</si>
  <si>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</si>
  <si>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</si>
  <si>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</si>
  <si>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</si>
  <si>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</si>
  <si>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</si>
  <si>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</si>
  <si>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</si>
  <si>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</si>
  <si>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</si>
  <si>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</si>
  <si>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</si>
  <si>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</si>
  <si>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</si>
  <si>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</si>
  <si>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</si>
  <si>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</si>
  <si>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</si>
  <si>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</si>
  <si>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</si>
  <si>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</si>
  <si>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</si>
  <si>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</si>
  <si>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</si>
  <si>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</si>
  <si>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</si>
  <si>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</si>
  <si>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</si>
  <si>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</si>
  <si>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</si>
  <si>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</si>
  <si>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</si>
  <si>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</si>
  <si>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</si>
  <si>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</si>
  <si>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</si>
  <si>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</si>
  <si>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</si>
  <si>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</si>
  <si>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</si>
  <si>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</si>
  <si>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</si>
  <si>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</si>
  <si>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</si>
  <si>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</si>
  <si>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</si>
  <si>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</si>
  <si>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</si>
  <si>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</si>
  <si>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</si>
  <si>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</si>
  <si>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</si>
  <si>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</si>
  <si>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</si>
  <si>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</si>
  <si>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</si>
  <si>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</si>
  <si>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</si>
  <si>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</si>
  <si>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</si>
  <si>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</si>
  <si>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</si>
  <si>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</si>
  <si>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</si>
  <si>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</si>
  <si>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</si>
  <si>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</si>
  <si>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</si>
  <si>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</si>
  <si>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</si>
  <si>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</si>
  <si>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</si>
  <si>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</si>
  <si>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</si>
  <si>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</si>
  <si>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</si>
  <si>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</si>
  <si>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</si>
  <si>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</si>
  <si>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</si>
  <si>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</si>
  <si>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</si>
  <si>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</si>
  <si>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</si>
  <si>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</si>
  <si>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</si>
  <si>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</si>
  <si>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</si>
  <si>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</si>
  <si>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</si>
  <si>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</si>
  <si>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</si>
  <si>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</si>
  <si>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</si>
  <si>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</si>
  <si>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</si>
  <si>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</si>
  <si>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</si>
  <si>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</si>
  <si>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</si>
  <si>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</si>
  <si>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</si>
  <si>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</si>
  <si>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</si>
  <si>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</si>
  <si>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</si>
  <si>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</si>
  <si>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</si>
  <si>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</si>
  <si>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</si>
  <si>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</si>
  <si>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</si>
  <si>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</si>
  <si>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</si>
  <si>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</si>
  <si>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</si>
  <si>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</si>
  <si>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</si>
  <si>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</si>
  <si>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</si>
  <si>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</si>
  <si>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</si>
  <si>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</si>
  <si>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</si>
  <si>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</si>
  <si>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</si>
  <si>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</si>
  <si>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</si>
  <si>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</si>
  <si>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</si>
  <si>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</si>
  <si>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</si>
  <si>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</si>
  <si>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</si>
  <si>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</si>
  <si>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</si>
  <si>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</si>
  <si>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</si>
  <si>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</si>
  <si>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</si>
  <si>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</si>
  <si>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</si>
  <si>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</si>
  <si>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</si>
  <si>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</si>
  <si>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</si>
  <si>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</si>
  <si>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</si>
  <si>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</si>
  <si>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</si>
  <si>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</si>
  <si>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</si>
  <si>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</si>
  <si>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</si>
  <si>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</si>
  <si>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</si>
  <si>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</si>
  <si>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</si>
  <si>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</si>
  <si>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</si>
  <si>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</si>
  <si>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</si>
  <si>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</si>
  <si>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</si>
  <si>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</si>
  <si>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</si>
  <si>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</si>
  <si>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</si>
  <si>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</si>
  <si>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</si>
  <si>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</si>
  <si>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</si>
  <si>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</si>
  <si>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</si>
  <si>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</si>
  <si>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</si>
  <si>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</si>
  <si>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</si>
  <si>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</si>
  <si>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</si>
  <si>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</si>
  <si>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</si>
  <si>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</si>
  <si>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</si>
  <si>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</si>
  <si>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</si>
  <si>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</si>
  <si>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</si>
  <si>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</si>
  <si>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</si>
  <si>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</si>
  <si>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INNOVID CORP</t>
  </si>
  <si>
    <t>US4576791085</t>
  </si>
  <si>
    <t>514001338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</si>
  <si>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</si>
  <si>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</si>
  <si>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</si>
  <si>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</si>
  <si>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</si>
  <si>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</si>
  <si>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</si>
  <si>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</si>
  <si>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</si>
  <si>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</si>
  <si>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</si>
  <si>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</si>
  <si>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</si>
  <si>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</si>
  <si>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</si>
  <si>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</si>
  <si>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</si>
  <si>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</si>
  <si>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</si>
  <si>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</si>
  <si>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</si>
  <si>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</si>
  <si>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</si>
  <si>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</si>
  <si>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</si>
  <si>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</si>
  <si>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</si>
  <si>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</si>
  <si>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</si>
  <si>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</si>
  <si>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</si>
  <si>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</si>
  <si>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</si>
  <si>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</si>
  <si>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</si>
  <si>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</si>
  <si>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</si>
  <si>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</si>
  <si>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</si>
  <si>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</si>
  <si>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</si>
  <si>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</si>
  <si>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</si>
  <si>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</si>
  <si>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</si>
  <si>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</si>
  <si>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</si>
  <si>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</si>
  <si>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</si>
  <si>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</si>
  <si>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</si>
  <si>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</si>
  <si>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</si>
  <si>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</si>
  <si>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</si>
  <si>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</si>
  <si>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</si>
  <si>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</si>
  <si>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</si>
  <si>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</si>
  <si>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</si>
  <si>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</si>
  <si>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</si>
  <si>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</si>
  <si>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</si>
  <si>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</si>
  <si>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</si>
  <si>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</si>
  <si>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</si>
  <si>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</si>
  <si>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</si>
  <si>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</si>
  <si>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</si>
  <si>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</si>
  <si>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</si>
  <si>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</si>
  <si>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</si>
  <si>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</si>
  <si>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</si>
  <si>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</si>
  <si>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</si>
  <si>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</si>
  <si>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</si>
  <si>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</si>
  <si>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</si>
  <si>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</si>
  <si>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</si>
  <si>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</si>
  <si>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</si>
  <si>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</si>
  <si>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</si>
  <si>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</si>
  <si>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</si>
  <si>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</si>
  <si>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</si>
  <si>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</si>
  <si>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</si>
  <si>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</si>
  <si>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</si>
  <si>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</si>
  <si>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</si>
  <si>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</si>
  <si>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</si>
  <si>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</si>
  <si>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</si>
  <si>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</si>
  <si>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</si>
  <si>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</si>
  <si>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</si>
  <si>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</si>
  <si>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</si>
  <si>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</si>
  <si>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</si>
  <si>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</si>
  <si>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</si>
  <si>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</si>
  <si>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</si>
  <si>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</si>
  <si>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</si>
  <si>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סל בנקים סדרה 1</t>
  </si>
  <si>
    <t>1148774</t>
  </si>
  <si>
    <t>513765339</t>
  </si>
  <si>
    <t>קסם תא 35</t>
  </si>
  <si>
    <t>1146570</t>
  </si>
  <si>
    <t>510938608</t>
  </si>
  <si>
    <t>קסם תא בנקים</t>
  </si>
  <si>
    <t>1146430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</si>
  <si>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</si>
  <si>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</si>
  <si>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</si>
  <si>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</si>
  <si>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</si>
  <si>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</si>
  <si>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</si>
  <si>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</si>
  <si>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</si>
  <si>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</si>
  <si>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</si>
  <si>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</si>
  <si>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</si>
  <si>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</si>
  <si>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</si>
  <si>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</si>
  <si>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</si>
  <si>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</si>
  <si>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</si>
  <si>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</si>
  <si>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</si>
  <si>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</si>
  <si>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</si>
  <si>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</si>
  <si>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</si>
  <si>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</si>
  <si>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</si>
  <si>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</si>
  <si>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</si>
  <si>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</si>
  <si>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</si>
  <si>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</si>
  <si>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</si>
  <si>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</si>
  <si>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</si>
  <si>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</si>
  <si>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</si>
  <si>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</si>
  <si>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</si>
  <si>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</si>
  <si>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</si>
  <si>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</si>
  <si>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</si>
  <si>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</si>
  <si>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</si>
  <si>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</si>
  <si>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</si>
  <si>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</si>
  <si>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</si>
  <si>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</si>
  <si>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</si>
  <si>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</si>
  <si>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</si>
  <si>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</si>
  <si>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</si>
  <si>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</si>
  <si>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</si>
  <si>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</si>
  <si>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</si>
  <si>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</si>
  <si>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</si>
  <si>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</si>
  <si>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</si>
  <si>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</si>
  <si>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</si>
  <si>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</si>
  <si>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</si>
  <si>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</si>
  <si>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</si>
  <si>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</si>
  <si>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</si>
  <si>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</si>
  <si>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</si>
  <si>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</si>
  <si>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</si>
  <si>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</si>
  <si>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</si>
  <si>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</si>
  <si>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</si>
  <si>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</si>
  <si>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</si>
  <si>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</si>
  <si>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</si>
  <si>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</si>
  <si>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</si>
  <si>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</si>
  <si>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</si>
  <si>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</si>
  <si>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</si>
  <si>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</si>
  <si>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</si>
  <si>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</si>
  <si>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</si>
  <si>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</si>
  <si>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</si>
  <si>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</si>
  <si>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</si>
  <si>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</si>
  <si>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</si>
  <si>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</si>
  <si>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</si>
  <si>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</si>
  <si>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</si>
  <si>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</si>
  <si>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</si>
  <si>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</si>
  <si>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</si>
  <si>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</si>
  <si>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</si>
  <si>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</si>
  <si>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</si>
  <si>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</si>
  <si>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</si>
  <si>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</si>
  <si>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</si>
  <si>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</si>
  <si>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</si>
  <si>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</si>
  <si>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</si>
  <si>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</si>
  <si>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</si>
  <si>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</si>
  <si>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</si>
  <si>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</si>
  <si>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</si>
  <si>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</si>
  <si>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</si>
  <si>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</si>
  <si>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</si>
  <si>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</si>
  <si>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</si>
  <si>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</si>
  <si>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</si>
  <si>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</si>
  <si>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</si>
  <si>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</si>
  <si>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</si>
  <si>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</si>
  <si>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</si>
  <si>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</si>
  <si>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</si>
  <si>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</si>
  <si>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</si>
  <si>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</si>
  <si>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</si>
  <si>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</si>
  <si>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</si>
  <si>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</si>
  <si>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</si>
  <si>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</si>
  <si>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</si>
  <si>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</si>
  <si>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</si>
  <si>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</si>
  <si>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</si>
  <si>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</si>
  <si>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</si>
  <si>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</si>
  <si>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</si>
  <si>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</si>
  <si>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</si>
  <si>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</si>
  <si>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</si>
  <si>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</si>
  <si>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</si>
  <si>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</si>
  <si>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</si>
  <si>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</si>
  <si>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</si>
  <si>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</si>
  <si>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</si>
  <si>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מבטיח תשואה 01.02.2028</t>
  </si>
  <si>
    <t>מבטיח תשואה 01.03.2028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</si>
  <si>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</si>
  <si>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</si>
  <si>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</si>
  <si>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</si>
  <si>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</si>
  <si>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</si>
  <si>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</si>
  <si>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</si>
  <si>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</si>
  <si>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</si>
  <si>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</si>
  <si>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</si>
  <si>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</si>
  <si>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</si>
  <si>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8742</t>
  </si>
  <si>
    <t>8287427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</si>
  <si>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</si>
  <si>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</si>
  <si>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</si>
  <si>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</si>
  <si>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</si>
  <si>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</si>
  <si>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</si>
  <si>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</si>
  <si>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</si>
  <si>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</si>
  <si>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</si>
  <si>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</si>
  <si>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</si>
  <si>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</si>
  <si>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</si>
  <si>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</si>
  <si>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</si>
  <si>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</si>
  <si>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</si>
  <si>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</si>
  <si>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</si>
  <si>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</si>
  <si>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</si>
  <si>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</si>
  <si>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</si>
  <si>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</si>
  <si>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</si>
  <si>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</si>
  <si>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</si>
  <si>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</si>
  <si>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</si>
  <si>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</si>
  <si>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</si>
  <si>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</si>
  <si>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</si>
  <si>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</si>
  <si>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</si>
  <si>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</si>
  <si>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</si>
  <si>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</si>
  <si>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</si>
  <si>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</si>
  <si>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</si>
  <si>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</si>
  <si>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</si>
  <si>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</si>
  <si>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</si>
  <si>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</si>
  <si>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</si>
  <si>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</si>
  <si>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</si>
  <si>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</si>
  <si>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</si>
  <si>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</si>
  <si>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</si>
  <si>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</si>
  <si>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</si>
  <si>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</si>
  <si>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</si>
  <si>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</si>
  <si>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</si>
  <si>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</si>
  <si>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</si>
  <si>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</si>
  <si>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</si>
  <si>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</si>
  <si>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</si>
  <si>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</si>
  <si>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</si>
  <si>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</si>
  <si>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</si>
  <si>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</si>
  <si>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</si>
  <si>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</si>
  <si>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</si>
  <si>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</si>
  <si>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</si>
  <si>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</si>
  <si>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</si>
  <si>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</si>
  <si>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</si>
  <si>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</si>
  <si>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</si>
  <si>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</si>
  <si>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</si>
  <si>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</si>
  <si>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</si>
  <si>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</si>
  <si>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</si>
  <si>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</si>
  <si>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</si>
  <si>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</si>
  <si>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</si>
  <si>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</si>
  <si>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</si>
  <si>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</si>
  <si>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</si>
  <si>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</si>
  <si>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</si>
  <si>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</si>
  <si>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</si>
  <si>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</si>
  <si>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</si>
  <si>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</si>
  <si>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</si>
  <si>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</si>
  <si>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</si>
  <si>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</si>
  <si>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</si>
  <si>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</si>
  <si>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</si>
  <si>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</si>
  <si>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</si>
  <si>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</si>
  <si>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</si>
  <si>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</si>
  <si>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</si>
  <si>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</si>
  <si>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</si>
  <si>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</si>
  <si>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</si>
  <si>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</si>
  <si>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</si>
  <si>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</si>
  <si>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</si>
  <si>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</si>
  <si>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</si>
  <si>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</si>
  <si>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</si>
  <si>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</si>
  <si>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</si>
  <si>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</si>
  <si>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</si>
  <si>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</si>
  <si>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</si>
  <si>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</si>
  <si>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</si>
  <si>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</si>
  <si>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</si>
  <si>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</si>
  <si>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</si>
  <si>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</si>
  <si>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</si>
  <si>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</si>
  <si>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</si>
  <si>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</si>
  <si>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</si>
  <si>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</si>
  <si>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</si>
  <si>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</si>
  <si>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</si>
  <si>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</si>
  <si>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</si>
  <si>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</si>
  <si>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</si>
  <si>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</si>
  <si>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</si>
  <si>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</si>
  <si>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</si>
  <si>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</si>
  <si>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</si>
  <si>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</si>
  <si>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</si>
  <si>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</si>
  <si>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</si>
  <si>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</si>
  <si>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</si>
  <si>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</si>
  <si>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</si>
  <si>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</si>
  <si>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</si>
  <si>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</si>
  <si>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</si>
  <si>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</si>
  <si>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</si>
  <si>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</si>
  <si>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</si>
  <si>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</si>
  <si>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</si>
  <si>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</si>
  <si>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</si>
  <si>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</si>
  <si>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</si>
  <si>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</si>
  <si>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</si>
  <si>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</si>
  <si>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</si>
  <si>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</si>
  <si>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</si>
  <si>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</si>
  <si>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</si>
  <si>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</si>
  <si>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</si>
  <si>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</si>
  <si>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</si>
  <si>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</si>
  <si>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</si>
  <si>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</si>
  <si>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</si>
  <si>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</si>
  <si>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</si>
  <si>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</si>
  <si>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</si>
  <si>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</si>
  <si>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</si>
  <si>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</si>
  <si>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</si>
  <si>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</si>
  <si>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</si>
  <si>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</si>
  <si>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</si>
  <si>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8743  4.8%  2023</t>
  </si>
  <si>
    <t>8287435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</si>
  <si>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</si>
  <si>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</si>
  <si>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</si>
  <si>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</si>
  <si>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</si>
  <si>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</si>
  <si>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</si>
  <si>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</si>
  <si>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</si>
  <si>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</si>
  <si>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</si>
  <si>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</si>
  <si>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</si>
  <si>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</si>
  <si>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</si>
  <si>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</si>
  <si>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</si>
  <si>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</si>
  <si>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</si>
  <si>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</si>
  <si>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</si>
  <si>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</si>
  <si>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</si>
  <si>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</si>
  <si>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</si>
  <si>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</si>
  <si>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</si>
  <si>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</si>
  <si>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</si>
  <si>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</si>
  <si>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</si>
  <si>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</si>
  <si>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</si>
  <si>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</si>
  <si>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</si>
  <si>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</si>
  <si>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</si>
  <si>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</si>
  <si>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</si>
  <si>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</si>
  <si>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</si>
  <si>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</si>
  <si>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</si>
  <si>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</si>
  <si>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</si>
  <si>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</si>
  <si>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</si>
  <si>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</si>
  <si>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</si>
  <si>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</si>
  <si>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סה"כ קרנות השקעה</t>
  </si>
  <si>
    <t>סה"כ קרנות השקעה בחו"ל</t>
  </si>
  <si>
    <t>קרנות גידור</t>
  </si>
  <si>
    <t>ION TECH FEEDER FUND</t>
  </si>
  <si>
    <t>KYG4939W1188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</si>
  <si>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</si>
  <si>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</si>
  <si>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</si>
  <si>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</si>
  <si>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</si>
  <si>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</si>
  <si>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</si>
  <si>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</si>
  <si>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</si>
  <si>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</si>
  <si>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</si>
  <si>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</si>
  <si>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10000643</t>
  </si>
  <si>
    <t>10000540</t>
  </si>
  <si>
    <t>₪ / מט"ח</t>
  </si>
  <si>
    <t>+ILS/-USD 3.2984 12-06-23 (11) -566</t>
  </si>
  <si>
    <t>10002927</t>
  </si>
  <si>
    <t>+ILS/-USD 3.3 12-06-23 (10) -570</t>
  </si>
  <si>
    <t>10000720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</si>
  <si>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</si>
  <si>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</si>
  <si>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</si>
  <si>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</si>
  <si>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</si>
  <si>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</si>
  <si>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</si>
  <si>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</si>
  <si>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3.326 12-06-23 (10) -578</t>
  </si>
  <si>
    <t>10002910</t>
  </si>
  <si>
    <t>10000716</t>
  </si>
  <si>
    <t>+ILS/-USD 3.327 12-06-23 (12) -579</t>
  </si>
  <si>
    <t>10000718</t>
  </si>
  <si>
    <t>10002914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</si>
  <si>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</si>
  <si>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</si>
  <si>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</si>
  <si>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</si>
  <si>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</si>
  <si>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</si>
  <si>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</si>
  <si>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</si>
  <si>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</si>
  <si>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</si>
  <si>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</si>
  <si>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</si>
  <si>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3.3453 25-05-23 (20) -397</t>
  </si>
  <si>
    <t>10000787</t>
  </si>
  <si>
    <t>+ILS/-USD 3.346 25-05-23 (10) -395</t>
  </si>
  <si>
    <t>10003175</t>
  </si>
  <si>
    <t>+ILS/-USD 3.348 25-05-23 (11) -395</t>
  </si>
  <si>
    <t>10000785</t>
  </si>
  <si>
    <t>10003177</t>
  </si>
  <si>
    <t>+ILS/-USD 3.3535 06-06-23 (94) -565</t>
  </si>
  <si>
    <t>10002883</t>
  </si>
  <si>
    <t>+ILS/-USD 3.354 06-06-23 (10) -570</t>
  </si>
  <si>
    <t>10002879</t>
  </si>
  <si>
    <t>+ILS/-USD 3.3554 15-05-23 (20) -546</t>
  </si>
  <si>
    <t>10003115</t>
  </si>
  <si>
    <t>10000765</t>
  </si>
  <si>
    <t>+ILS/-USD 3.3561 16-05-23 (20) -193</t>
  </si>
  <si>
    <t>10000823</t>
  </si>
  <si>
    <t>+ILS/-USD 3.3585 08-06-23 (94) -245</t>
  </si>
  <si>
    <t>10003326</t>
  </si>
  <si>
    <t>+ILS/-USD 3.3587 15-05-23 (10) -193</t>
  </si>
  <si>
    <t>10000821</t>
  </si>
  <si>
    <t>+ILS/-USD 3.36 08-06-23 (11) -245</t>
  </si>
  <si>
    <t>10000661</t>
  </si>
  <si>
    <t>+ILS/-USD 3.3601 06-06-23 (11) -559</t>
  </si>
  <si>
    <t>10000704</t>
  </si>
  <si>
    <t>10002881</t>
  </si>
  <si>
    <t>+ILS/-USD 3.3615 15-05-23 (11) -545</t>
  </si>
  <si>
    <t>10003113</t>
  </si>
  <si>
    <t>+ILS/-USD 3.362 06-06-23 (20) -568</t>
  </si>
  <si>
    <t>10000706</t>
  </si>
  <si>
    <t>+ILS/-USD 3.363 08-06-23 (12) -247</t>
  </si>
  <si>
    <t>10003324</t>
  </si>
  <si>
    <t>+ILS/-USD 3.3673 03-04-23 (10) -102</t>
  </si>
  <si>
    <t>10000827</t>
  </si>
  <si>
    <t>+ILS/-USD 3.37 10-05-23 (20) -570</t>
  </si>
  <si>
    <t>10000761</t>
  </si>
  <si>
    <t>+ILS/-USD 3.37 23-05-23 (12) -505</t>
  </si>
  <si>
    <t>10003141</t>
  </si>
  <si>
    <t>+ILS/-USD 3.3702 23-05-23 (20) -498</t>
  </si>
  <si>
    <t>10003143</t>
  </si>
  <si>
    <t>+ILS/-USD 3.3704 30-05-23 (12) -396</t>
  </si>
  <si>
    <t>10003183</t>
  </si>
  <si>
    <t>+ILS/-USD 3.3718 10-05-23 (11) -562</t>
  </si>
  <si>
    <t>10000759</t>
  </si>
  <si>
    <t>+ILS/-USD 3.3733 23-05-23 (11) -497</t>
  </si>
  <si>
    <t>10003139</t>
  </si>
  <si>
    <t>+ILS/-USD 3.3736 19-10-23 (94) -435</t>
  </si>
  <si>
    <t>10003396</t>
  </si>
  <si>
    <t>+ILS/-USD 3.374 19-10-23 (10) -420</t>
  </si>
  <si>
    <t>10000837</t>
  </si>
  <si>
    <t>+ILS/-USD 3.375 10-05-23 (12) -560</t>
  </si>
  <si>
    <t>10000763</t>
  </si>
  <si>
    <t>+ILS/-USD 3.3767 19-10-23 (11) -433</t>
  </si>
  <si>
    <t>10003394</t>
  </si>
  <si>
    <t>10000673</t>
  </si>
  <si>
    <t>+ILS/-USD 3.3775 09-05-23 (11) -185</t>
  </si>
  <si>
    <t>10000655</t>
  </si>
  <si>
    <t>10003313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</si>
  <si>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</si>
  <si>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</si>
  <si>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</si>
  <si>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</si>
  <si>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</si>
  <si>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</si>
  <si>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3.3915 18-10-23 (11) -455</t>
  </si>
  <si>
    <t>10000671</t>
  </si>
  <si>
    <t>10003389</t>
  </si>
  <si>
    <t>+ILS/-USD 3.393 07-06-23 (12) -445</t>
  </si>
  <si>
    <t>10003194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</si>
  <si>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</si>
  <si>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</si>
  <si>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</si>
  <si>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</si>
  <si>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</si>
  <si>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</si>
  <si>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3.3936 31-05-23 (11) -424</t>
  </si>
  <si>
    <t>10003203</t>
  </si>
  <si>
    <t>10000640</t>
  </si>
  <si>
    <t>+ILS/-USD 3.3945 23-10-23 (20) -455</t>
  </si>
  <si>
    <t>10003405</t>
  </si>
  <si>
    <t>+ILS/-USD 3.395 24-05-23 (12) -448</t>
  </si>
  <si>
    <t>10003157</t>
  </si>
  <si>
    <t>+ILS/-USD 3.3954 19-10-23 (20) -446</t>
  </si>
  <si>
    <t>10000839</t>
  </si>
  <si>
    <t>+ILS/-USD 3.3955 07-06-23 (11) -445</t>
  </si>
  <si>
    <t>10003192</t>
  </si>
  <si>
    <t>+ILS/-USD 3.396 30-05-23 (11) -410</t>
  </si>
  <si>
    <t>10003188</t>
  </si>
  <si>
    <t>10000638</t>
  </si>
  <si>
    <t>+ILS/-USD 3.3967 16-05-23 (94) -533</t>
  </si>
  <si>
    <t>10000767</t>
  </si>
  <si>
    <t>+ILS/-USD 3.397 23-10-23 (10) -455</t>
  </si>
  <si>
    <t>10003401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</si>
  <si>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</si>
  <si>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</si>
  <si>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</si>
  <si>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</si>
  <si>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</si>
  <si>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</si>
  <si>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</si>
  <si>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</si>
  <si>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 23-10-23 (12) -457</t>
  </si>
  <si>
    <t>10003403</t>
  </si>
  <si>
    <t>+ILS/-USD 3.4004 25-04-23 (10) -166</t>
  </si>
  <si>
    <t>10000000</t>
  </si>
  <si>
    <t>+ILS/-USD 3.406 08-05-23 (10) -190</t>
  </si>
  <si>
    <t>10003300</t>
  </si>
  <si>
    <t>+ILS/-USD 3.406 08-05-23 (11) -190</t>
  </si>
  <si>
    <t>10003302</t>
  </si>
  <si>
    <t>+ILS/-USD 3.406 08-05-23 (12) -190</t>
  </si>
  <si>
    <t>10003304</t>
  </si>
  <si>
    <t>+ILS/-USD 3.41 04-04-23 (94) -480</t>
  </si>
  <si>
    <t>10002972</t>
  </si>
  <si>
    <t>+ILS/-USD 3.41 08-05-23 (98) -190</t>
  </si>
  <si>
    <t>10003306</t>
  </si>
  <si>
    <t>+ILS/-USD 3.4138 04-04-23 (10) -482</t>
  </si>
  <si>
    <t>10000605</t>
  </si>
  <si>
    <t>10002968</t>
  </si>
  <si>
    <t>+ILS/-USD 3.4148 17-05-23 (12) -552</t>
  </si>
  <si>
    <t>10003124</t>
  </si>
  <si>
    <t>+ILS/-USD 3.4169 04-04-23 (11) -481</t>
  </si>
  <si>
    <t>10000607</t>
  </si>
  <si>
    <t>10002970</t>
  </si>
  <si>
    <t>+ILS/-USD 3.417 04-04-23 (12) -485</t>
  </si>
  <si>
    <t>10000728</t>
  </si>
  <si>
    <t>+ILS/-USD 3.419 18-05-23 (20) -570</t>
  </si>
  <si>
    <t>10000108</t>
  </si>
  <si>
    <t>10003127</t>
  </si>
  <si>
    <t>+ILS/-USD 3.42 17-05-23 (11) -540</t>
  </si>
  <si>
    <t>10000771</t>
  </si>
  <si>
    <t>10000634</t>
  </si>
  <si>
    <t>+ILS/-USD 3.4215 24-04-23 (20) -500</t>
  </si>
  <si>
    <t>10003125</t>
  </si>
  <si>
    <t>+ILS/-USD 3.423 17-05-23 (10) -550</t>
  </si>
  <si>
    <t>10000106</t>
  </si>
  <si>
    <t>10000769</t>
  </si>
  <si>
    <t>+ILS/-USD 3.4241 25-10-23 (20) -449</t>
  </si>
  <si>
    <t>10000112</t>
  </si>
  <si>
    <t>+ILS/-USD 3.4242 25-10-23 (10) -448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</si>
  <si>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</si>
  <si>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</si>
  <si>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</si>
  <si>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</si>
  <si>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</si>
  <si>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</si>
  <si>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</si>
  <si>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</si>
  <si>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</si>
  <si>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01-06-23 (12) -260</t>
  </si>
  <si>
    <t>10000653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</si>
  <si>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</si>
  <si>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</si>
  <si>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</si>
  <si>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</si>
  <si>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</si>
  <si>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</si>
  <si>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</si>
  <si>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10000841</t>
  </si>
  <si>
    <t>+ILS/-USD 3.433 01-06-23 (11) -260</t>
  </si>
  <si>
    <t>10000651</t>
  </si>
  <si>
    <t>+ILS/-USD 3.4335 16-10-23 (11) -465</t>
  </si>
  <si>
    <t>10003372</t>
  </si>
  <si>
    <t>+ILS/-USD 3.4336 16-10-23 (94) -464</t>
  </si>
  <si>
    <t>10003376</t>
  </si>
  <si>
    <t>+ILS/-USD 3.46 02-05-23 (12) -585</t>
  </si>
  <si>
    <t>10003002</t>
  </si>
  <si>
    <t>+ILS/-USD 3.4614 02-05-23 (10) -586</t>
  </si>
  <si>
    <t>10000609</t>
  </si>
  <si>
    <t>+ILS/-USD 3.4614 02-05-23 (11) -586</t>
  </si>
  <si>
    <t>10003000</t>
  </si>
  <si>
    <t>+ILS/-USD 3.469 20-04-23 (10) -535</t>
  </si>
  <si>
    <t>10000104</t>
  </si>
  <si>
    <t>10000746</t>
  </si>
  <si>
    <t>+ILS/-USD 3.471 20-04-23 (11) -530</t>
  </si>
  <si>
    <t>10003066</t>
  </si>
  <si>
    <t>+ILS/-USD 3.4727 20-04-23 (12) -533</t>
  </si>
  <si>
    <t>10000744</t>
  </si>
  <si>
    <t>+ILS/-USD 3.479 09-05-23 (11) -570</t>
  </si>
  <si>
    <t>10003068</t>
  </si>
  <si>
    <t>+ILS/-USD 3.48 03-05-23 (11) -595</t>
  </si>
  <si>
    <t>10000611</t>
  </si>
  <si>
    <t>+ILS/-USD 3.48 03-05-23 (20) -593</t>
  </si>
  <si>
    <t>10000734</t>
  </si>
  <si>
    <t>10000613</t>
  </si>
  <si>
    <t>+ILS/-USD 3.48 08-05-23 (11) -575</t>
  </si>
  <si>
    <t>10000622</t>
  </si>
  <si>
    <t>10003064</t>
  </si>
  <si>
    <t>+ILS/-USD 3.4802 24-04-23 (20) -538</t>
  </si>
  <si>
    <t>10000750</t>
  </si>
  <si>
    <t>+ILS/-USD 3.481 13-06-23 (11) -720</t>
  </si>
  <si>
    <t>10003036</t>
  </si>
  <si>
    <t>+ILS/-USD 3.4829 24-04-23 (12) -541</t>
  </si>
  <si>
    <t>10003070</t>
  </si>
  <si>
    <t>10000748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</si>
  <si>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</si>
  <si>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</si>
  <si>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</si>
  <si>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</si>
  <si>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</si>
  <si>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</si>
  <si>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</si>
  <si>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</si>
  <si>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</si>
  <si>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10000740</t>
  </si>
  <si>
    <t>+ILS/-USD 3.488 26-10-23 (12) -481</t>
  </si>
  <si>
    <t>10000864</t>
  </si>
  <si>
    <t>+ILS/-USD 3.49 19-04-23 (11) -571</t>
  </si>
  <si>
    <t>10000617</t>
  </si>
  <si>
    <t>10003016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</si>
  <si>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</si>
  <si>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</si>
  <si>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</si>
  <si>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</si>
  <si>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</si>
  <si>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</si>
  <si>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</si>
  <si>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3.4917 19-04-23 (93) -572</t>
  </si>
  <si>
    <t>10003018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</si>
  <si>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</si>
  <si>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</si>
  <si>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</si>
  <si>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</si>
  <si>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</si>
  <si>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</si>
  <si>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</si>
  <si>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</si>
  <si>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</si>
  <si>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</si>
  <si>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</si>
  <si>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</si>
  <si>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</si>
  <si>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</si>
  <si>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</si>
  <si>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</si>
  <si>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</si>
  <si>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03-04-23 (10) -515</t>
  </si>
  <si>
    <t>10003080</t>
  </si>
  <si>
    <t>+ILS/-USD 3.52 03-04-23 (94) -520</t>
  </si>
  <si>
    <t>10003086</t>
  </si>
  <si>
    <t>+ILS/-USD 3.52 16-11-23 (12) -390</t>
  </si>
  <si>
    <t>10003597</t>
  </si>
  <si>
    <t>+ILS/-USD 3.5212 03-04-23 (11) -518</t>
  </si>
  <si>
    <t>10000624</t>
  </si>
  <si>
    <t>10003082</t>
  </si>
  <si>
    <t>+ILS/-USD 3.522 03-04-23 (94) -510</t>
  </si>
  <si>
    <t>10003084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</si>
  <si>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</si>
  <si>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</si>
  <si>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</si>
  <si>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</si>
  <si>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</si>
  <si>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</si>
  <si>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</si>
  <si>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</si>
  <si>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</si>
  <si>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</si>
  <si>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</si>
  <si>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</si>
  <si>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</si>
  <si>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</si>
  <si>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</si>
  <si>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</si>
  <si>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</si>
  <si>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</si>
  <si>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</si>
  <si>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</si>
  <si>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</si>
  <si>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</si>
  <si>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</si>
  <si>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</si>
  <si>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</si>
  <si>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</si>
  <si>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</si>
  <si>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</si>
  <si>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</si>
  <si>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</si>
  <si>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</si>
  <si>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</si>
  <si>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</si>
  <si>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</si>
  <si>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</si>
  <si>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</si>
  <si>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</si>
  <si>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</si>
  <si>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</si>
  <si>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</si>
  <si>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</si>
  <si>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</si>
  <si>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</si>
  <si>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</si>
  <si>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</si>
  <si>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</si>
  <si>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</si>
  <si>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</si>
  <si>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</si>
  <si>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</si>
  <si>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</si>
  <si>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</si>
  <si>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</si>
  <si>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</si>
  <si>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</si>
  <si>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</si>
  <si>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</si>
  <si>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</si>
  <si>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</si>
  <si>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</si>
  <si>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</si>
  <si>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</si>
  <si>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</si>
  <si>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</si>
  <si>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</si>
  <si>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</si>
  <si>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</si>
  <si>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</si>
  <si>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</si>
  <si>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</si>
  <si>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</si>
  <si>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</si>
  <si>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</si>
  <si>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</si>
  <si>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</si>
  <si>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</si>
  <si>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</si>
  <si>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</si>
  <si>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</si>
  <si>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</si>
  <si>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</si>
  <si>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</si>
  <si>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</si>
  <si>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</si>
  <si>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</si>
  <si>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</si>
  <si>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</si>
  <si>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</si>
  <si>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</si>
  <si>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10003587</t>
  </si>
  <si>
    <t>+ILS/-USD 3.6195 25-04-23 (10) -55</t>
  </si>
  <si>
    <t>10000019</t>
  </si>
  <si>
    <t>+ILS/-USD 3.6195 25-04-23 (10) -75</t>
  </si>
  <si>
    <t>10000020</t>
  </si>
  <si>
    <t>+ILS/-USD 3.625 07-11-23 (12) -463</t>
  </si>
  <si>
    <t>10003506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</si>
  <si>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</si>
  <si>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</si>
  <si>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</si>
  <si>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</si>
  <si>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</si>
  <si>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</si>
  <si>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</si>
  <si>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</si>
  <si>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</si>
  <si>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</si>
  <si>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</si>
  <si>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</si>
  <si>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3.3604 25-04-23 (10) -136</t>
  </si>
  <si>
    <t>10000001</t>
  </si>
  <si>
    <t>+USD/-ILS 3.3668 25-04-23 (10) -132</t>
  </si>
  <si>
    <t>10000002</t>
  </si>
  <si>
    <t>+USD/-ILS 3.4487 25-04-23 (10) -133</t>
  </si>
  <si>
    <t>10000003</t>
  </si>
  <si>
    <t>+USD/-ILS 3.4711 03-04-23 (11) -84</t>
  </si>
  <si>
    <t>10003382</t>
  </si>
  <si>
    <t>+USD/-ILS 3.5549 25-04-23 (10) -81</t>
  </si>
  <si>
    <t>10000007</t>
  </si>
  <si>
    <t>+USD/-ILS 3.5637 04-05-23 (11) -38</t>
  </si>
  <si>
    <t>10003606</t>
  </si>
  <si>
    <t>+USD/-ILS 3.5725 30-05-23 (12) -75</t>
  </si>
  <si>
    <t>10003608</t>
  </si>
  <si>
    <t>+USD/-ILS 3.58 17-05-23 (10) -90</t>
  </si>
  <si>
    <t>10000115</t>
  </si>
  <si>
    <t>+USD/-ILS 3.5805 09-05-23 (11) -45</t>
  </si>
  <si>
    <t>10003607</t>
  </si>
  <si>
    <t>+USD/-ILS 3.5914 08-05-23 (10) -31</t>
  </si>
  <si>
    <t>10003609</t>
  </si>
  <si>
    <t>+USD/-ILS 3.5965 25-04-23 (10) -55</t>
  </si>
  <si>
    <t>10000017</t>
  </si>
  <si>
    <t>+USD/-ILS 3.602 25-04-23 (10) -65</t>
  </si>
  <si>
    <t>10000015</t>
  </si>
  <si>
    <t>+USD/-ILS 3.614 04-04-23 (10) -20</t>
  </si>
  <si>
    <t>10000701</t>
  </si>
  <si>
    <t>+USD/-ILS 3.6142 17-05-23 (10) -133</t>
  </si>
  <si>
    <t>10000113</t>
  </si>
  <si>
    <t>+USD/-ILS 3.6298 03-04-23 (10) -32</t>
  </si>
  <si>
    <t>10000893</t>
  </si>
  <si>
    <t>+USD/-ILS 3.6346 25-04-23 (10) -64</t>
  </si>
  <si>
    <t>10000021</t>
  </si>
  <si>
    <t>+USD/-ILS 3.6356 03-04-23 (10) -29</t>
  </si>
  <si>
    <t>10003522</t>
  </si>
  <si>
    <t>+USD/-ILS 3.6482 24-05-23 (12) -118</t>
  </si>
  <si>
    <t>10003514</t>
  </si>
  <si>
    <t>+USD/-ILS 3.6497 25-04-23 (10) -73</t>
  </si>
  <si>
    <t>10000011</t>
  </si>
  <si>
    <t>+USD/-ILS 3.657 15-05-23 (10) -112</t>
  </si>
  <si>
    <t>10000897</t>
  </si>
  <si>
    <t>+USD/-ILS 3.6578 12-06-23 (10) -152</t>
  </si>
  <si>
    <t>10000902</t>
  </si>
  <si>
    <t>+USD/-ILS 3.6585 15-05-23 (11) -110</t>
  </si>
  <si>
    <t>10003513</t>
  </si>
  <si>
    <t>+USD/-ILS 3.6642 25-04-23 (10) -98</t>
  </si>
  <si>
    <t>10000010</t>
  </si>
  <si>
    <t>+USD/-ILS 3.6647 25-04-23 (10) -63</t>
  </si>
  <si>
    <t>10000022</t>
  </si>
  <si>
    <t>+USD/-ILS 3.665 02-05-23 (10) -80</t>
  </si>
  <si>
    <t>10000709</t>
  </si>
  <si>
    <t>+USD/-ILS 3.66905 20-04-23 (10) -39.5</t>
  </si>
  <si>
    <t>10000904</t>
  </si>
  <si>
    <t>+USD/-ILS 3.67 27-04-23 (11) -80</t>
  </si>
  <si>
    <t>10003504</t>
  </si>
  <si>
    <t>+USD/-ILS 3.6922 25-04-23 (10) -38</t>
  </si>
  <si>
    <t>10000023</t>
  </si>
  <si>
    <t>פורוורד ש"ח-מט"ח</t>
  </si>
  <si>
    <t>10003602</t>
  </si>
  <si>
    <t>10003604</t>
  </si>
  <si>
    <t>10000712</t>
  </si>
  <si>
    <t>+AUD/-USD 0.70018 24-07-23 (20) +38.8</t>
  </si>
  <si>
    <t>10003452</t>
  </si>
  <si>
    <t>+AUD/-USD 0.7006 24-07-23 (10) +39</t>
  </si>
  <si>
    <t>10003450</t>
  </si>
  <si>
    <t>+EUR/-USD 1.05385 05-04-23 (10) +98.5</t>
  </si>
  <si>
    <t>10003169</t>
  </si>
  <si>
    <t>+EUR/-USD 1.0618 17-04-23 (10) +22</t>
  </si>
  <si>
    <t>10000899</t>
  </si>
  <si>
    <t>+GBP/-USD 1.205 18-04-23 (10) +15</t>
  </si>
  <si>
    <t>10000867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</si>
  <si>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</si>
  <si>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</si>
  <si>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</si>
  <si>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</si>
  <si>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</si>
  <si>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</si>
  <si>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</si>
  <si>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</si>
  <si>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</si>
  <si>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</si>
  <si>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</si>
  <si>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</si>
  <si>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</si>
  <si>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</si>
  <si>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</si>
  <si>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</si>
  <si>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</si>
  <si>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</si>
  <si>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</si>
  <si>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</si>
  <si>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0.985 27-04-23 (10) +143</t>
  </si>
  <si>
    <t>10002998</t>
  </si>
  <si>
    <t>+USD/-EUR 0.99315 27-04-23 (10) +146.5</t>
  </si>
  <si>
    <t>10003024</t>
  </si>
  <si>
    <t>+USD/-EUR 1.00485 27-04-23 (12) +158.5</t>
  </si>
  <si>
    <t>10002901</t>
  </si>
  <si>
    <t>+USD/-EUR 1.0053 27-04-23 (10) +159</t>
  </si>
  <si>
    <t>10002899</t>
  </si>
  <si>
    <t>+USD/-EUR 1.0054 27-04-23 (11) +159</t>
  </si>
  <si>
    <t>+USD/-EUR 1.0057 27-04-23 (20) +160</t>
  </si>
  <si>
    <t>10000714</t>
  </si>
  <si>
    <t>+USD/-EUR 1.0117 17-04-23 (10) +147</t>
  </si>
  <si>
    <t>10000700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</si>
  <si>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</si>
  <si>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</si>
  <si>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</si>
  <si>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</si>
  <si>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</si>
  <si>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</si>
  <si>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</si>
  <si>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</si>
  <si>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1.03072 05-04-23 (20) +207.2</t>
  </si>
  <si>
    <t>10000658</t>
  </si>
  <si>
    <t>+USD/-EUR 1.0346 17-04-23 (20) +204</t>
  </si>
  <si>
    <t>+USD/-EUR 1.0349 17-04-23 (10) +204</t>
  </si>
  <si>
    <t>10002800</t>
  </si>
  <si>
    <t>+USD/-EUR 1.0354 17-04-23 (12) +204</t>
  </si>
  <si>
    <t>10002802</t>
  </si>
  <si>
    <t>+USD/-EUR 1.0454 11-05-23 (10) +131</t>
  </si>
  <si>
    <t>10000773</t>
  </si>
  <si>
    <t>+USD/-EUR 1.0484 11-05-23 (10) +124</t>
  </si>
  <si>
    <t>10000779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</si>
  <si>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</si>
  <si>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</si>
  <si>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</si>
  <si>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</si>
  <si>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</si>
  <si>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</si>
  <si>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</si>
  <si>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10003105</t>
  </si>
  <si>
    <t>+USD/-EUR 1.06128 05-04-23 (10) +92.8</t>
  </si>
  <si>
    <t>10003197</t>
  </si>
  <si>
    <t>+USD/-EUR 1.0638 26-06-23 (10) +72</t>
  </si>
  <si>
    <t>10003512</t>
  </si>
  <si>
    <t>+USD/-EUR 1.0669 17-04-23 (10) +99</t>
  </si>
  <si>
    <t>10000792</t>
  </si>
  <si>
    <t>10003208</t>
  </si>
  <si>
    <t>+USD/-EUR 1.06825 27-04-23 (10) +112.5</t>
  </si>
  <si>
    <t>10003179</t>
  </si>
  <si>
    <t>+USD/-EUR 1.06964 05-06-23 (10) +131.4</t>
  </si>
  <si>
    <t>10003211</t>
  </si>
  <si>
    <t>10000794</t>
  </si>
  <si>
    <t>+USD/-EUR 1.07013 05-06-23 (20) +131.3</t>
  </si>
  <si>
    <t>10003213</t>
  </si>
  <si>
    <t>+USD/-EUR 1.07095 26-06-23 (10) +73.5</t>
  </si>
  <si>
    <t>10003495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</si>
  <si>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</si>
  <si>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</si>
  <si>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</si>
  <si>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</si>
  <si>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</si>
  <si>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</si>
  <si>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</si>
  <si>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</si>
  <si>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</si>
  <si>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1.0754 05-06-23 (10) +130</t>
  </si>
  <si>
    <t>10003226</t>
  </si>
  <si>
    <t>+USD/-EUR 1.07568 26-06-23 (10) +79.8</t>
  </si>
  <si>
    <t>10000852</t>
  </si>
  <si>
    <t>10003435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</si>
  <si>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</si>
  <si>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</si>
  <si>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</si>
  <si>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</si>
  <si>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</si>
  <si>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</si>
  <si>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</si>
  <si>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</si>
  <si>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+USD/-EUR 1.08282 17-04-23 (10) +68.2</t>
  </si>
  <si>
    <t>10000809</t>
  </si>
  <si>
    <t>+USD/-EUR 1.0938 11-05-23 (10) +78</t>
  </si>
  <si>
    <t>10000813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</si>
  <si>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</si>
  <si>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</si>
  <si>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</si>
  <si>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</si>
  <si>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</si>
  <si>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</si>
  <si>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</si>
  <si>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</si>
  <si>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</si>
  <si>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</si>
  <si>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</si>
  <si>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</si>
  <si>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</si>
  <si>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+USD/-GBP 1.21817 18-04-23 (12) +76.7</t>
  </si>
  <si>
    <t>10002835</t>
  </si>
  <si>
    <t>+USD/-GBP 1.21942 18-04-23 (10) +76.2</t>
  </si>
  <si>
    <t>10002833</t>
  </si>
  <si>
    <t>+USD/-GBP 1.22197 18-04-23 (10) +43.7</t>
  </si>
  <si>
    <t>10000789</t>
  </si>
  <si>
    <t>+USD/-GBP 1.228 18-04-23 (10) +25</t>
  </si>
  <si>
    <t>10000811</t>
  </si>
  <si>
    <t>+USD/-GBP 1.24205 22-05-23 (11) +48.5</t>
  </si>
  <si>
    <t>10003218</t>
  </si>
  <si>
    <t>+USD/-GBP 1.24474 18-04-23 (11) +39.4</t>
  </si>
  <si>
    <t>10003215</t>
  </si>
  <si>
    <t>NIKKEI 225 TOTAL RETURN</t>
  </si>
  <si>
    <t>10003228</t>
  </si>
  <si>
    <t>SPNASEUT INDX</t>
  </si>
  <si>
    <t>10003094</t>
  </si>
  <si>
    <t>SPTR</t>
  </si>
  <si>
    <t>10003491</t>
  </si>
  <si>
    <t>10002622</t>
  </si>
  <si>
    <t>10002854</t>
  </si>
  <si>
    <t>SZCOMP</t>
  </si>
  <si>
    <t>10003335</t>
  </si>
  <si>
    <t>TOPIX TOTAL RETURN INDEX JPY</t>
  </si>
  <si>
    <t>10002629</t>
  </si>
  <si>
    <t>10003492</t>
  </si>
  <si>
    <t>IBOXHY INDEX</t>
  </si>
  <si>
    <t>10000724</t>
  </si>
  <si>
    <t>10000900</t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</si>
  <si>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</si>
  <si>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</si>
  <si>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</si>
  <si>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</si>
  <si>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</si>
  <si>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</si>
  <si>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</si>
  <si>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</si>
  <si>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</si>
  <si>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</si>
  <si>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</si>
  <si>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</si>
  <si>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34110000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</si>
  <si>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</si>
  <si>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</si>
  <si>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</si>
  <si>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</si>
  <si>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</si>
  <si>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</si>
  <si>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</si>
  <si>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30312000</t>
  </si>
  <si>
    <t>30212000</t>
  </si>
  <si>
    <t>31712000</t>
  </si>
  <si>
    <t>32610000</t>
  </si>
  <si>
    <t>34510000</t>
  </si>
  <si>
    <t>33810000</t>
  </si>
  <si>
    <t>34610000</t>
  </si>
  <si>
    <t>31710000</t>
  </si>
  <si>
    <t>30710000</t>
  </si>
  <si>
    <t>34710000</t>
  </si>
  <si>
    <t>34010000</t>
  </si>
  <si>
    <t>31410000</t>
  </si>
  <si>
    <t>31720000</t>
  </si>
  <si>
    <t>32020000</t>
  </si>
  <si>
    <t>33820000</t>
  </si>
  <si>
    <t>34020000</t>
  </si>
  <si>
    <t>31220000</t>
  </si>
  <si>
    <t>30820000</t>
  </si>
  <si>
    <t>34520000</t>
  </si>
  <si>
    <t>31120000</t>
  </si>
  <si>
    <t>JP MORGAN</t>
  </si>
  <si>
    <t>32085000</t>
  </si>
  <si>
    <t>30385000</t>
  </si>
  <si>
    <t>מגדל מקפת אישית (מספר אוצר 162) - מסלול משולב סחיר</t>
  </si>
  <si>
    <t>סה"כ תעודות חוב מסחריות</t>
  </si>
  <si>
    <t>סה"כ מוצרים מובנים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</si>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</sst>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 horizontal="center"/>
    </xf>
    <xf numFmtId="2" fontId="5" fillId="2" borderId="2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wrapText="1"/>
    </xf>
    <xf numFmtId="43" fontId="26" fillId="0" borderId="0" xfId="13" applyFont="1" applyFill="1" applyBorder="1" applyAlignment="1">
      <alignment horizontal="right"/>
    </xf>
    <xf numFmtId="43" fontId="25" fillId="0" borderId="0" xfId="13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166" fontId="29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2" fontId="4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0" fontId="26" fillId="0" borderId="0" xfId="14" applyNumberFormat="1" applyFont="1" applyFill="1" applyBorder="1" applyAlignment="1">
      <alignment horizontal="right"/>
    </xf>
    <xf numFmtId="43" fontId="28" fillId="0" borderId="0" xfId="13" applyFont="1" applyFill="1"/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43" fontId="29" fillId="0" borderId="0" xfId="13" applyFont="1" applyFill="1" applyBorder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10" fontId="31" fillId="0" borderId="0" xfId="14" applyNumberFormat="1" applyFont="1" applyFill="1"/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1000000}"/>
    <cellStyle name="Comma 3" xfId="15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3" xfId="6" xr:uid="{00000000-0005-0000-0000-000008000000}"/>
    <cellStyle name="Normal 4" xfId="12" xr:uid="{00000000-0005-0000-0000-000009000000}"/>
    <cellStyle name="Normal_2007-16618" xfId="7" xr:uid="{00000000-0005-0000-0000-00000A000000}"/>
    <cellStyle name="Percent" xfId="14" builtinId="5"/>
    <cellStyle name="Percent 2" xfId="8" xr:uid="{00000000-0005-0000-0000-00000C000000}"/>
    <cellStyle name="Text" xfId="9" xr:uid="{00000000-0005-0000-0000-00000D000000}"/>
    <cellStyle name="Total" xfId="10" xr:uid="{00000000-0005-0000-0000-00000E000000}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H10" sqref="H10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136</v>
      </c>
      <c r="C1" s="67" t="s" vm="1">
        <v>214</v>
      </c>
    </row>
    <row r="2" spans="1:4">
      <c r="B2" s="46" t="s">
        <v>135</v>
      </c>
      <c r="C2" s="67" t="s">
        <v>215</v>
      </c>
    </row>
    <row r="3" spans="1:4">
      <c r="B3" s="46" t="s">
        <v>137</v>
      </c>
      <c r="C3" s="67" t="s">
        <v>2659</v>
      </c>
    </row>
    <row r="4" spans="1:4">
      <c r="B4" s="46" t="s">
        <v>138</v>
      </c>
      <c r="C4" s="67">
        <v>14242</v>
      </c>
    </row>
    <row r="6" spans="1:4" ht="26.25" customHeight="1">
      <c r="B6" s="132" t="s">
        <v>149</v>
      </c>
      <c r="C6" s="133"/>
      <c r="D6" s="134"/>
    </row>
    <row r="7" spans="1:4" s="9" customFormat="1">
      <c r="B7" s="21"/>
      <c r="C7" s="22" t="s">
        <v>101</v>
      </c>
      <c r="D7" s="23" t="s">
        <v>99</v>
      </c>
    </row>
    <row r="8" spans="1:4" s="9" customFormat="1">
      <c r="B8" s="21"/>
      <c r="C8" s="24" t="s">
        <v>193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148</v>
      </c>
      <c r="C10" s="104">
        <f>C11+C12+C23+C33+C34+C35+C36+C37</f>
        <v>1217.3866672629999</v>
      </c>
      <c r="D10" s="105">
        <f>C10/$C$42</f>
        <v>1</v>
      </c>
    </row>
    <row r="11" spans="1:4">
      <c r="A11" s="42" t="s">
        <v>115</v>
      </c>
      <c r="B11" s="27" t="s">
        <v>150</v>
      </c>
      <c r="C11" s="104">
        <f>מזומנים!J10</f>
        <v>272.502138914</v>
      </c>
      <c r="D11" s="105">
        <f t="shared" ref="D11:D42" si="0">C11/$C$42</f>
        <v>0.22384189530073897</v>
      </c>
    </row>
    <row r="12" spans="1:4">
      <c r="B12" s="27" t="s">
        <v>151</v>
      </c>
      <c r="C12" s="104">
        <f>SUM(C13:C22)</f>
        <v>628.41992922600002</v>
      </c>
      <c r="D12" s="105">
        <f t="shared" si="0"/>
        <v>0.51620405096011979</v>
      </c>
    </row>
    <row r="13" spans="1:4">
      <c r="A13" s="44" t="s">
        <v>115</v>
      </c>
      <c r="B13" s="28" t="s">
        <v>62</v>
      </c>
      <c r="C13" s="104" vm="2">
        <v>45.756899185000009</v>
      </c>
      <c r="D13" s="105">
        <f t="shared" si="0"/>
        <v>3.758616749752431E-2</v>
      </c>
    </row>
    <row r="14" spans="1:4">
      <c r="A14" s="44" t="s">
        <v>115</v>
      </c>
      <c r="B14" s="28" t="s">
        <v>63</v>
      </c>
      <c r="C14" s="104">
        <v>0</v>
      </c>
      <c r="D14" s="105">
        <f t="shared" si="0"/>
        <v>0</v>
      </c>
    </row>
    <row r="15" spans="1:4">
      <c r="A15" s="44" t="s">
        <v>115</v>
      </c>
      <c r="B15" s="28" t="s">
        <v>64</v>
      </c>
      <c r="C15" s="104">
        <f>'אג"ח קונצרני'!R11</f>
        <v>201.99963219099999</v>
      </c>
      <c r="D15" s="105">
        <f t="shared" si="0"/>
        <v>0.16592890132857083</v>
      </c>
    </row>
    <row r="16" spans="1:4">
      <c r="A16" s="44" t="s">
        <v>115</v>
      </c>
      <c r="B16" s="28" t="s">
        <v>65</v>
      </c>
      <c r="C16" s="104">
        <f>מניות!L11</f>
        <v>196.81521035600002</v>
      </c>
      <c r="D16" s="105">
        <f t="shared" si="0"/>
        <v>0.16167025288562714</v>
      </c>
    </row>
    <row r="17" spans="1:4">
      <c r="A17" s="44" t="s">
        <v>115</v>
      </c>
      <c r="B17" s="28" t="s">
        <v>206</v>
      </c>
      <c r="C17" s="104" vm="3">
        <v>154.72620077400003</v>
      </c>
      <c r="D17" s="105">
        <f t="shared" si="0"/>
        <v>0.12709700618117048</v>
      </c>
    </row>
    <row r="18" spans="1:4">
      <c r="A18" s="44" t="s">
        <v>115</v>
      </c>
      <c r="B18" s="28" t="s">
        <v>66</v>
      </c>
      <c r="C18" s="104" vm="4">
        <v>22.081935513000005</v>
      </c>
      <c r="D18" s="105">
        <f t="shared" si="0"/>
        <v>1.8138801834133692E-2</v>
      </c>
    </row>
    <row r="19" spans="1:4">
      <c r="A19" s="44" t="s">
        <v>115</v>
      </c>
      <c r="B19" s="28" t="s">
        <v>67</v>
      </c>
      <c r="C19" s="104" vm="5">
        <v>3.7970262999999997E-2</v>
      </c>
      <c r="D19" s="105">
        <f t="shared" si="0"/>
        <v>3.1189977696541534E-5</v>
      </c>
    </row>
    <row r="20" spans="1:4">
      <c r="A20" s="44" t="s">
        <v>115</v>
      </c>
      <c r="B20" s="28" t="s">
        <v>68</v>
      </c>
      <c r="C20" s="104" vm="6">
        <v>2.7472381999999997E-2</v>
      </c>
      <c r="D20" s="105">
        <f t="shared" si="0"/>
        <v>2.2566685457271368E-5</v>
      </c>
    </row>
    <row r="21" spans="1:4">
      <c r="A21" s="44" t="s">
        <v>115</v>
      </c>
      <c r="B21" s="28" t="s">
        <v>69</v>
      </c>
      <c r="C21" s="104" vm="7">
        <v>6.9746085620000002</v>
      </c>
      <c r="D21" s="105">
        <f t="shared" si="0"/>
        <v>5.7291645699395774E-3</v>
      </c>
    </row>
    <row r="22" spans="1:4">
      <c r="A22" s="44" t="s">
        <v>115</v>
      </c>
      <c r="B22" s="28" t="s">
        <v>70</v>
      </c>
      <c r="C22" s="104">
        <v>0</v>
      </c>
      <c r="D22" s="105">
        <f t="shared" si="0"/>
        <v>0</v>
      </c>
    </row>
    <row r="23" spans="1:4">
      <c r="B23" s="27" t="s">
        <v>152</v>
      </c>
      <c r="C23" s="104">
        <f>SUM(C24:C32)</f>
        <v>316.59197793600003</v>
      </c>
      <c r="D23" s="105">
        <f t="shared" si="0"/>
        <v>0.26005868673408483</v>
      </c>
    </row>
    <row r="24" spans="1:4">
      <c r="A24" s="44" t="s">
        <v>115</v>
      </c>
      <c r="B24" s="28" t="s">
        <v>71</v>
      </c>
      <c r="C24" s="104" vm="8">
        <v>325.85484107799999</v>
      </c>
      <c r="D24" s="105">
        <f t="shared" si="0"/>
        <v>0.26766749615436969</v>
      </c>
    </row>
    <row r="25" spans="1:4">
      <c r="A25" s="44" t="s">
        <v>115</v>
      </c>
      <c r="B25" s="28" t="s">
        <v>72</v>
      </c>
      <c r="C25" s="104">
        <v>0</v>
      </c>
      <c r="D25" s="105">
        <f t="shared" si="0"/>
        <v>0</v>
      </c>
    </row>
    <row r="26" spans="1:4">
      <c r="A26" s="44" t="s">
        <v>115</v>
      </c>
      <c r="B26" s="28" t="s">
        <v>64</v>
      </c>
      <c r="C26" s="104">
        <v>0</v>
      </c>
      <c r="D26" s="105">
        <f t="shared" si="0"/>
        <v>0</v>
      </c>
    </row>
    <row r="27" spans="1:4">
      <c r="A27" s="44" t="s">
        <v>115</v>
      </c>
      <c r="B27" s="28" t="s">
        <v>73</v>
      </c>
      <c r="C27" s="104">
        <v>0</v>
      </c>
      <c r="D27" s="105">
        <f t="shared" si="0"/>
        <v>0</v>
      </c>
    </row>
    <row r="28" spans="1:4">
      <c r="A28" s="44" t="s">
        <v>115</v>
      </c>
      <c r="B28" s="28" t="s">
        <v>74</v>
      </c>
      <c r="C28" s="104" vm="9">
        <v>0.22539822799999998</v>
      </c>
      <c r="D28" s="105">
        <f t="shared" si="0"/>
        <v>1.8514924966835187E-4</v>
      </c>
    </row>
    <row r="29" spans="1:4">
      <c r="A29" s="44" t="s">
        <v>115</v>
      </c>
      <c r="B29" s="28" t="s">
        <v>75</v>
      </c>
      <c r="C29" s="104" vm="10">
        <v>1.37754E-3</v>
      </c>
      <c r="D29" s="105">
        <f t="shared" si="0"/>
        <v>1.1315550244172349E-6</v>
      </c>
    </row>
    <row r="30" spans="1:4">
      <c r="A30" s="44" t="s">
        <v>115</v>
      </c>
      <c r="B30" s="28" t="s">
        <v>175</v>
      </c>
      <c r="C30" s="104">
        <v>0</v>
      </c>
      <c r="D30" s="105">
        <f t="shared" si="0"/>
        <v>0</v>
      </c>
    </row>
    <row r="31" spans="1:4">
      <c r="A31" s="44" t="s">
        <v>115</v>
      </c>
      <c r="B31" s="28" t="s">
        <v>96</v>
      </c>
      <c r="C31" s="104" vm="11">
        <v>-9.4896389099999983</v>
      </c>
      <c r="D31" s="105">
        <f t="shared" si="0"/>
        <v>-7.7950902249777059E-3</v>
      </c>
    </row>
    <row r="32" spans="1:4">
      <c r="A32" s="44" t="s">
        <v>115</v>
      </c>
      <c r="B32" s="28" t="s">
        <v>76</v>
      </c>
      <c r="C32" s="104">
        <v>0</v>
      </c>
      <c r="D32" s="105">
        <f t="shared" si="0"/>
        <v>0</v>
      </c>
    </row>
    <row r="33" spans="1:4">
      <c r="A33" s="44" t="s">
        <v>115</v>
      </c>
      <c r="B33" s="27" t="s">
        <v>153</v>
      </c>
      <c r="C33" s="104">
        <v>0</v>
      </c>
      <c r="D33" s="105">
        <f t="shared" si="0"/>
        <v>0</v>
      </c>
    </row>
    <row r="34" spans="1:4">
      <c r="A34" s="44" t="s">
        <v>115</v>
      </c>
      <c r="B34" s="27" t="s">
        <v>154</v>
      </c>
      <c r="C34" s="104">
        <v>0</v>
      </c>
      <c r="D34" s="105">
        <f t="shared" si="0"/>
        <v>0</v>
      </c>
    </row>
    <row r="35" spans="1:4">
      <c r="A35" s="44" t="s">
        <v>115</v>
      </c>
      <c r="B35" s="27" t="s">
        <v>155</v>
      </c>
      <c r="C35" s="104">
        <v>0</v>
      </c>
      <c r="D35" s="105">
        <f t="shared" si="0"/>
        <v>0</v>
      </c>
    </row>
    <row r="36" spans="1:4">
      <c r="A36" s="44" t="s">
        <v>115</v>
      </c>
      <c r="B36" s="45" t="s">
        <v>156</v>
      </c>
      <c r="C36" s="104">
        <v>0</v>
      </c>
      <c r="D36" s="105">
        <f t="shared" si="0"/>
        <v>0</v>
      </c>
    </row>
    <row r="37" spans="1:4">
      <c r="A37" s="44" t="s">
        <v>115</v>
      </c>
      <c r="B37" s="27" t="s">
        <v>157</v>
      </c>
      <c r="C37" s="104">
        <f>'השקעות אחרות '!I10</f>
        <v>-0.12737881300000001</v>
      </c>
      <c r="D37" s="105">
        <f t="shared" si="0"/>
        <v>-1.0463299494348868E-4</v>
      </c>
    </row>
    <row r="38" spans="1:4">
      <c r="A38" s="44"/>
      <c r="B38" s="55" t="s">
        <v>159</v>
      </c>
      <c r="C38" s="104">
        <f>SUM(C39:C41)</f>
        <v>0</v>
      </c>
      <c r="D38" s="105">
        <f t="shared" si="0"/>
        <v>0</v>
      </c>
    </row>
    <row r="39" spans="1:4">
      <c r="A39" s="44" t="s">
        <v>115</v>
      </c>
      <c r="B39" s="56" t="s">
        <v>160</v>
      </c>
      <c r="C39" s="104">
        <v>0</v>
      </c>
      <c r="D39" s="105">
        <f t="shared" si="0"/>
        <v>0</v>
      </c>
    </row>
    <row r="40" spans="1:4">
      <c r="A40" s="44" t="s">
        <v>115</v>
      </c>
      <c r="B40" s="56" t="s">
        <v>191</v>
      </c>
      <c r="C40" s="104">
        <v>0</v>
      </c>
      <c r="D40" s="105">
        <f t="shared" si="0"/>
        <v>0</v>
      </c>
    </row>
    <row r="41" spans="1:4">
      <c r="A41" s="44" t="s">
        <v>115</v>
      </c>
      <c r="B41" s="56" t="s">
        <v>161</v>
      </c>
      <c r="C41" s="104">
        <v>0</v>
      </c>
      <c r="D41" s="105">
        <f t="shared" si="0"/>
        <v>0</v>
      </c>
    </row>
    <row r="42" spans="1:4">
      <c r="B42" s="56" t="s">
        <v>77</v>
      </c>
      <c r="C42" s="104">
        <f>C38+C10</f>
        <v>1217.3866672629999</v>
      </c>
      <c r="D42" s="105">
        <f t="shared" si="0"/>
        <v>1</v>
      </c>
    </row>
    <row r="43" spans="1:4">
      <c r="A43" s="44" t="s">
        <v>115</v>
      </c>
      <c r="B43" s="56" t="s">
        <v>158</v>
      </c>
      <c r="C43" s="104"/>
      <c r="D43" s="105"/>
    </row>
    <row r="44" spans="1:4">
      <c r="B44" s="5" t="s">
        <v>100</v>
      </c>
    </row>
    <row r="45" spans="1:4">
      <c r="C45" s="62" t="s">
        <v>143</v>
      </c>
      <c r="D45" s="34" t="s">
        <v>95</v>
      </c>
    </row>
    <row r="46" spans="1:4">
      <c r="C46" s="63" t="s">
        <v>0</v>
      </c>
      <c r="D46" s="23" t="s">
        <v>1</v>
      </c>
    </row>
    <row r="47" spans="1:4">
      <c r="C47" s="106" t="s">
        <v>126</v>
      </c>
      <c r="D47" s="107" vm="12">
        <v>2.4159000000000002</v>
      </c>
    </row>
    <row r="48" spans="1:4">
      <c r="C48" s="106" t="s">
        <v>133</v>
      </c>
      <c r="D48" s="107">
        <v>0.71320062343401669</v>
      </c>
    </row>
    <row r="49" spans="2:4">
      <c r="C49" s="106" t="s">
        <v>130</v>
      </c>
      <c r="D49" s="107" vm="13">
        <v>2.6667000000000001</v>
      </c>
    </row>
    <row r="50" spans="2:4">
      <c r="B50" s="11"/>
      <c r="C50" s="106" t="s">
        <v>2616</v>
      </c>
      <c r="D50" s="107" vm="14">
        <v>3.9455</v>
      </c>
    </row>
    <row r="51" spans="2:4">
      <c r="C51" s="106" t="s">
        <v>124</v>
      </c>
      <c r="D51" s="107" vm="15">
        <v>3.9321999999999999</v>
      </c>
    </row>
    <row r="52" spans="2:4">
      <c r="C52" s="106" t="s">
        <v>125</v>
      </c>
      <c r="D52" s="107" vm="16">
        <v>4.4672000000000001</v>
      </c>
    </row>
    <row r="53" spans="2:4">
      <c r="C53" s="106" t="s">
        <v>127</v>
      </c>
      <c r="D53" s="107">
        <v>0.46051542057860612</v>
      </c>
    </row>
    <row r="54" spans="2:4">
      <c r="C54" s="106" t="s">
        <v>131</v>
      </c>
      <c r="D54" s="107">
        <v>2.7067999999999998E-2</v>
      </c>
    </row>
    <row r="55" spans="2:4">
      <c r="C55" s="106" t="s">
        <v>132</v>
      </c>
      <c r="D55" s="107">
        <v>0.20053698423440919</v>
      </c>
    </row>
    <row r="56" spans="2:4">
      <c r="C56" s="106" t="s">
        <v>129</v>
      </c>
      <c r="D56" s="107" vm="17">
        <v>0.52790000000000004</v>
      </c>
    </row>
    <row r="57" spans="2:4">
      <c r="C57" s="106" t="s">
        <v>2617</v>
      </c>
      <c r="D57" s="107">
        <v>2.260821</v>
      </c>
    </row>
    <row r="58" spans="2:4">
      <c r="C58" s="106" t="s">
        <v>128</v>
      </c>
      <c r="D58" s="107" vm="18">
        <v>0.34910000000000002</v>
      </c>
    </row>
    <row r="59" spans="2:4">
      <c r="C59" s="106" t="s">
        <v>122</v>
      </c>
      <c r="D59" s="107" vm="19">
        <v>3.6150000000000002</v>
      </c>
    </row>
    <row r="60" spans="2:4">
      <c r="C60" s="106" t="s">
        <v>134</v>
      </c>
      <c r="D60" s="107" vm="20">
        <v>0.2029</v>
      </c>
    </row>
    <row r="61" spans="2:4">
      <c r="C61" s="106" t="s">
        <v>2618</v>
      </c>
      <c r="D61" s="107" vm="21">
        <v>0.34649999999999997</v>
      </c>
    </row>
    <row r="62" spans="2:4">
      <c r="C62" s="106" t="s">
        <v>2619</v>
      </c>
      <c r="D62" s="107">
        <v>4.6569268405166807E-2</v>
      </c>
    </row>
    <row r="63" spans="2:4">
      <c r="C63" s="106" t="s">
        <v>2620</v>
      </c>
      <c r="D63" s="107">
        <v>0.52591762806057873</v>
      </c>
    </row>
    <row r="64" spans="2:4">
      <c r="C64" s="106" t="s">
        <v>123</v>
      </c>
      <c r="D64" s="107">
        <v>1</v>
      </c>
    </row>
    <row r="65" spans="3:4">
      <c r="C65" s="108"/>
      <c r="D65" s="108"/>
    </row>
    <row r="66" spans="3:4">
      <c r="C66" s="108"/>
      <c r="D66" s="108"/>
    </row>
    <row r="67" spans="3:4">
      <c r="C67" s="109"/>
      <c r="D67" s="109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48.425781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7" style="1" bestFit="1" customWidth="1"/>
    <col min="8" max="8" width="14.28515625" style="1" bestFit="1" customWidth="1"/>
    <col min="9" max="9" width="8" style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13">
      <c r="B1" s="46" t="s">
        <v>136</v>
      </c>
      <c r="C1" s="67" t="s" vm="1">
        <v>214</v>
      </c>
    </row>
    <row r="2" spans="2:13">
      <c r="B2" s="46" t="s">
        <v>135</v>
      </c>
      <c r="C2" s="67" t="s">
        <v>215</v>
      </c>
    </row>
    <row r="3" spans="2:13">
      <c r="B3" s="46" t="s">
        <v>137</v>
      </c>
      <c r="C3" s="67" t="s">
        <v>2659</v>
      </c>
    </row>
    <row r="4" spans="2:13">
      <c r="B4" s="46" t="s">
        <v>138</v>
      </c>
      <c r="C4" s="67">
        <v>14242</v>
      </c>
    </row>
    <row r="6" spans="2:13" ht="26.25" customHeight="1">
      <c r="B6" s="135" t="s">
        <v>163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13" ht="26.25" customHeight="1">
      <c r="B7" s="135" t="s">
        <v>85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  <c r="M7" s="3"/>
    </row>
    <row r="8" spans="2:13" s="3" customFormat="1" ht="78.75">
      <c r="B8" s="21" t="s">
        <v>106</v>
      </c>
      <c r="C8" s="29" t="s">
        <v>41</v>
      </c>
      <c r="D8" s="29" t="s">
        <v>109</v>
      </c>
      <c r="E8" s="29" t="s">
        <v>59</v>
      </c>
      <c r="F8" s="29" t="s">
        <v>93</v>
      </c>
      <c r="G8" s="29" t="s">
        <v>190</v>
      </c>
      <c r="H8" s="29" t="s">
        <v>189</v>
      </c>
      <c r="I8" s="29" t="s">
        <v>55</v>
      </c>
      <c r="J8" s="29" t="s">
        <v>54</v>
      </c>
      <c r="K8" s="29" t="s">
        <v>139</v>
      </c>
      <c r="L8" s="30" t="s">
        <v>141</v>
      </c>
    </row>
    <row r="9" spans="2:13" s="3" customFormat="1">
      <c r="B9" s="14"/>
      <c r="C9" s="29"/>
      <c r="D9" s="29"/>
      <c r="E9" s="29"/>
      <c r="F9" s="29"/>
      <c r="G9" s="15" t="s">
        <v>197</v>
      </c>
      <c r="H9" s="15"/>
      <c r="I9" s="15" t="s">
        <v>193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3" t="s">
        <v>46</v>
      </c>
      <c r="C11" s="71"/>
      <c r="D11" s="71"/>
      <c r="E11" s="71"/>
      <c r="F11" s="71"/>
      <c r="G11" s="80"/>
      <c r="H11" s="82"/>
      <c r="I11" s="80">
        <v>2.7472381999999997E-2</v>
      </c>
      <c r="J11" s="71"/>
      <c r="K11" s="81">
        <f>IFERROR(I11/$I$11,0)</f>
        <v>1</v>
      </c>
      <c r="L11" s="81">
        <f>I11/'סכום נכסי הקרן'!$C$42</f>
        <v>2.2566685457271368E-5</v>
      </c>
    </row>
    <row r="12" spans="2:13">
      <c r="B12" s="92" t="s">
        <v>185</v>
      </c>
      <c r="C12" s="73"/>
      <c r="D12" s="73"/>
      <c r="E12" s="73"/>
      <c r="F12" s="73"/>
      <c r="G12" s="83"/>
      <c r="H12" s="85"/>
      <c r="I12" s="83">
        <v>9.6579814E-2</v>
      </c>
      <c r="J12" s="73"/>
      <c r="K12" s="84">
        <f t="shared" ref="K12:K24" si="0">IFERROR(I12/$I$11,0)</f>
        <v>3.5155238450018644</v>
      </c>
      <c r="L12" s="84">
        <f>I12/'סכום נכסי הקרן'!$C$42</f>
        <v>7.9333720827694294E-5</v>
      </c>
    </row>
    <row r="13" spans="2:13">
      <c r="B13" s="89" t="s">
        <v>181</v>
      </c>
      <c r="C13" s="71"/>
      <c r="D13" s="71"/>
      <c r="E13" s="71"/>
      <c r="F13" s="71"/>
      <c r="G13" s="80"/>
      <c r="H13" s="82"/>
      <c r="I13" s="80">
        <v>9.6579814E-2</v>
      </c>
      <c r="J13" s="71"/>
      <c r="K13" s="81">
        <f t="shared" si="0"/>
        <v>3.5155238450018644</v>
      </c>
      <c r="L13" s="81">
        <f>I13/'סכום נכסי הקרן'!$C$42</f>
        <v>7.9333720827694294E-5</v>
      </c>
    </row>
    <row r="14" spans="2:13">
      <c r="B14" s="76" t="s">
        <v>1693</v>
      </c>
      <c r="C14" s="73" t="s">
        <v>1694</v>
      </c>
      <c r="D14" s="86" t="s">
        <v>110</v>
      </c>
      <c r="E14" s="86" t="s">
        <v>531</v>
      </c>
      <c r="F14" s="86" t="s">
        <v>123</v>
      </c>
      <c r="G14" s="83">
        <v>1.1364000000000001E-2</v>
      </c>
      <c r="H14" s="99">
        <v>731000</v>
      </c>
      <c r="I14" s="83">
        <v>8.3073581000000021E-2</v>
      </c>
      <c r="J14" s="73"/>
      <c r="K14" s="84">
        <f t="shared" si="0"/>
        <v>3.0238943605254192</v>
      </c>
      <c r="L14" s="84">
        <f>I14/'סכום נכסי הקרן'!$C$42</f>
        <v>6.8239272889993868E-5</v>
      </c>
    </row>
    <row r="15" spans="2:13">
      <c r="B15" s="76" t="s">
        <v>1695</v>
      </c>
      <c r="C15" s="73" t="s">
        <v>1696</v>
      </c>
      <c r="D15" s="86" t="s">
        <v>110</v>
      </c>
      <c r="E15" s="86" t="s">
        <v>531</v>
      </c>
      <c r="F15" s="86" t="s">
        <v>123</v>
      </c>
      <c r="G15" s="83">
        <v>-1.1364000000000001E-2</v>
      </c>
      <c r="H15" s="99">
        <v>1906900</v>
      </c>
      <c r="I15" s="83">
        <v>-0.21670726700000001</v>
      </c>
      <c r="J15" s="73"/>
      <c r="K15" s="84">
        <f t="shared" si="0"/>
        <v>-7.888186288324035</v>
      </c>
      <c r="L15" s="84">
        <f>I15/'סכום נכסי הקרן'!$C$42</f>
        <v>-1.780102187969694E-4</v>
      </c>
    </row>
    <row r="16" spans="2:13">
      <c r="B16" s="76" t="s">
        <v>1697</v>
      </c>
      <c r="C16" s="73" t="s">
        <v>1698</v>
      </c>
      <c r="D16" s="86" t="s">
        <v>110</v>
      </c>
      <c r="E16" s="86" t="s">
        <v>531</v>
      </c>
      <c r="F16" s="86" t="s">
        <v>123</v>
      </c>
      <c r="G16" s="83">
        <v>0.1045</v>
      </c>
      <c r="H16" s="99">
        <v>220300</v>
      </c>
      <c r="I16" s="83">
        <v>0.23021350000000002</v>
      </c>
      <c r="J16" s="73"/>
      <c r="K16" s="84">
        <f t="shared" si="0"/>
        <v>8.3798157728004821</v>
      </c>
      <c r="L16" s="84">
        <f>I16/'סכום נכסי הקרן'!$C$42</f>
        <v>1.8910466673466986E-4</v>
      </c>
    </row>
    <row r="17" spans="2:12">
      <c r="B17" s="76" t="s">
        <v>1699</v>
      </c>
      <c r="C17" s="73" t="s">
        <v>1700</v>
      </c>
      <c r="D17" s="86" t="s">
        <v>110</v>
      </c>
      <c r="E17" s="86" t="s">
        <v>531</v>
      </c>
      <c r="F17" s="86" t="s">
        <v>123</v>
      </c>
      <c r="G17" s="83">
        <v>-0.1045</v>
      </c>
      <c r="H17" s="85">
        <v>0</v>
      </c>
      <c r="I17" s="85">
        <v>0</v>
      </c>
      <c r="J17" s="73"/>
      <c r="K17" s="84">
        <f t="shared" si="0"/>
        <v>0</v>
      </c>
      <c r="L17" s="124">
        <v>0</v>
      </c>
    </row>
    <row r="18" spans="2:12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92" t="s">
        <v>184</v>
      </c>
      <c r="C19" s="73"/>
      <c r="D19" s="73"/>
      <c r="E19" s="73"/>
      <c r="F19" s="73"/>
      <c r="G19" s="83"/>
      <c r="H19" s="85"/>
      <c r="I19" s="83">
        <v>-6.910743200000001E-2</v>
      </c>
      <c r="J19" s="73"/>
      <c r="K19" s="84">
        <f t="shared" si="0"/>
        <v>-2.5155238450018649</v>
      </c>
      <c r="L19" s="84">
        <f>I19/'סכום נכסי הקרן'!$C$42</f>
        <v>-5.6767035370422934E-5</v>
      </c>
    </row>
    <row r="20" spans="2:12">
      <c r="B20" s="89" t="s">
        <v>181</v>
      </c>
      <c r="C20" s="71"/>
      <c r="D20" s="71"/>
      <c r="E20" s="71"/>
      <c r="F20" s="71"/>
      <c r="G20" s="80"/>
      <c r="H20" s="82"/>
      <c r="I20" s="80">
        <v>-6.910743200000001E-2</v>
      </c>
      <c r="J20" s="71"/>
      <c r="K20" s="81">
        <f t="shared" si="0"/>
        <v>-2.5155238450018649</v>
      </c>
      <c r="L20" s="81">
        <f>I20/'סכום נכסי הקרן'!$C$42</f>
        <v>-5.6767035370422934E-5</v>
      </c>
    </row>
    <row r="21" spans="2:12">
      <c r="B21" s="76" t="s">
        <v>1701</v>
      </c>
      <c r="C21" s="73" t="s">
        <v>1702</v>
      </c>
      <c r="D21" s="86" t="s">
        <v>29</v>
      </c>
      <c r="E21" s="86" t="s">
        <v>531</v>
      </c>
      <c r="F21" s="86" t="s">
        <v>124</v>
      </c>
      <c r="G21" s="83">
        <v>9.6299999999999997E-2</v>
      </c>
      <c r="H21" s="85">
        <v>60</v>
      </c>
      <c r="I21" s="83">
        <v>1.1360126000000002E-2</v>
      </c>
      <c r="J21" s="73"/>
      <c r="K21" s="84">
        <f t="shared" si="0"/>
        <v>0.41351077602226133</v>
      </c>
      <c r="L21" s="84">
        <f>I21/'סכום נכסי הקרן'!$C$42</f>
        <v>9.3315676156865622E-6</v>
      </c>
    </row>
    <row r="22" spans="2:12">
      <c r="B22" s="76" t="s">
        <v>1703</v>
      </c>
      <c r="C22" s="73" t="s">
        <v>1704</v>
      </c>
      <c r="D22" s="86" t="s">
        <v>29</v>
      </c>
      <c r="E22" s="86" t="s">
        <v>531</v>
      </c>
      <c r="F22" s="86" t="s">
        <v>124</v>
      </c>
      <c r="G22" s="83">
        <v>-9.6299999999999997E-2</v>
      </c>
      <c r="H22" s="85">
        <v>5</v>
      </c>
      <c r="I22" s="83">
        <v>-9.4667700000000004E-4</v>
      </c>
      <c r="J22" s="73"/>
      <c r="K22" s="84">
        <f t="shared" si="0"/>
        <v>-3.445922526848965E-2</v>
      </c>
      <c r="L22" s="84">
        <f>I22/'סכום נכסי הקרן'!$C$42</f>
        <v>-7.7763049773526331E-7</v>
      </c>
    </row>
    <row r="23" spans="2:12">
      <c r="B23" s="76" t="s">
        <v>1705</v>
      </c>
      <c r="C23" s="73" t="s">
        <v>1706</v>
      </c>
      <c r="D23" s="86" t="s">
        <v>29</v>
      </c>
      <c r="E23" s="86" t="s">
        <v>531</v>
      </c>
      <c r="F23" s="86" t="s">
        <v>124</v>
      </c>
      <c r="G23" s="83">
        <v>-9.6299999999999997E-2</v>
      </c>
      <c r="H23" s="85">
        <v>585</v>
      </c>
      <c r="I23" s="83">
        <v>-0.110761227</v>
      </c>
      <c r="J23" s="73"/>
      <c r="K23" s="84">
        <f t="shared" si="0"/>
        <v>-4.0317300116167578</v>
      </c>
      <c r="L23" s="84">
        <f>I23/'סכום נכסי הקרן'!$C$42</f>
        <v>-9.0982783020796413E-5</v>
      </c>
    </row>
    <row r="24" spans="2:12">
      <c r="B24" s="76" t="s">
        <v>1707</v>
      </c>
      <c r="C24" s="73" t="s">
        <v>1708</v>
      </c>
      <c r="D24" s="86" t="s">
        <v>29</v>
      </c>
      <c r="E24" s="86" t="s">
        <v>531</v>
      </c>
      <c r="F24" s="86" t="s">
        <v>124</v>
      </c>
      <c r="G24" s="83">
        <v>9.6299999999999997E-2</v>
      </c>
      <c r="H24" s="85">
        <v>165</v>
      </c>
      <c r="I24" s="83">
        <v>3.1240345999999999E-2</v>
      </c>
      <c r="J24" s="73"/>
      <c r="K24" s="84">
        <f t="shared" si="0"/>
        <v>1.1371546158611221</v>
      </c>
      <c r="L24" s="84">
        <f>I24/'סכום נכסי הקרן'!$C$42</f>
        <v>2.5661810532422189E-5</v>
      </c>
    </row>
    <row r="25" spans="2:12">
      <c r="B25" s="72"/>
      <c r="C25" s="73"/>
      <c r="D25" s="73"/>
      <c r="E25" s="73"/>
      <c r="F25" s="73"/>
      <c r="G25" s="83"/>
      <c r="H25" s="85"/>
      <c r="I25" s="73"/>
      <c r="J25" s="73"/>
      <c r="K25" s="84"/>
      <c r="L25" s="73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19" t="s">
        <v>205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119" t="s">
        <v>102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119" t="s">
        <v>188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119" t="s">
        <v>196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2:12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2:12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2:12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2:12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2:12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2:12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2:12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2:12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2:12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2:12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2:12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2:12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2:12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2:12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2:12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2:12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2:12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2:12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2:12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2:12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2:12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2:12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2:12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2:12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2:12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2:12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2:12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2:12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2:12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2:12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2:12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2:12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2:12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2:12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2:12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2:12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2:12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2:12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2:12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2:12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2:12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2:12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2:12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2:12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2:12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2:12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2:12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2:12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2:12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2:12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2:12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2:12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2:12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2:12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2:12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2:12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2:12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2:12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2:12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2:12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2:12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2:12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2:12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2:12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2:12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2:12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2:12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2:12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2:12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2:12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2:12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2:12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2:12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2:12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2:12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2:12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2:12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2:12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2:12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2:12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2:12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2:12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2:12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2:12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2:12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2:12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2:12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2:12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2:12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2:12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2:12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2:12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2:12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2:12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2:12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2:12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2:12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2:12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2:12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2:12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2:12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2:12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2:12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2:12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2:12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2:12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2:12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2:12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2:12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2:12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2:12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2:12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2:12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2:12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2:12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2:12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2:12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2:12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2:12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2:12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2:12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2:12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2:12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2:12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2:12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2:12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2:12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2:12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2:12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2:12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2:12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2:12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2:12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2:12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2:12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2:12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2:12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2:12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2:12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12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12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12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2:12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2:12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2:12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2:12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2:12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2:12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2:12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2:12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</row>
    <row r="276" spans="2:12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</row>
    <row r="277" spans="2:12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</row>
    <row r="278" spans="2:12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</row>
    <row r="279" spans="2:12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2:12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2:12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</row>
    <row r="282" spans="2:12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2:12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</row>
    <row r="284" spans="2:12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</row>
    <row r="285" spans="2:12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</row>
    <row r="286" spans="2:12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</row>
    <row r="287" spans="2:12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</row>
    <row r="288" spans="2:12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</row>
    <row r="289" spans="2:12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</row>
    <row r="290" spans="2:12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</row>
    <row r="291" spans="2:12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</row>
    <row r="292" spans="2:12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</row>
    <row r="293" spans="2:12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2:12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</row>
    <row r="295" spans="2:12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2:12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</row>
    <row r="297" spans="2:12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</row>
    <row r="298" spans="2:12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</row>
    <row r="299" spans="2:12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</row>
    <row r="300" spans="2:12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</row>
    <row r="301" spans="2:12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2:12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</row>
    <row r="303" spans="2:12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</row>
    <row r="304" spans="2:12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2:12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</row>
    <row r="306" spans="2:12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</row>
    <row r="307" spans="2:12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</row>
    <row r="308" spans="2:12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</row>
    <row r="309" spans="2:12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</row>
    <row r="310" spans="2:12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</row>
    <row r="311" spans="2:12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</row>
    <row r="312" spans="2:12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</row>
    <row r="313" spans="2:12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</row>
    <row r="314" spans="2:12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</row>
    <row r="315" spans="2:12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2:12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</row>
    <row r="317" spans="2:12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</row>
    <row r="318" spans="2:12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</row>
    <row r="319" spans="2:12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</row>
    <row r="320" spans="2:12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</row>
    <row r="321" spans="2:12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</row>
    <row r="322" spans="2:12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</row>
    <row r="323" spans="2:12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</row>
    <row r="324" spans="2:12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</row>
    <row r="325" spans="2:12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</row>
    <row r="326" spans="2:12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2:12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</row>
    <row r="328" spans="2:12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</row>
    <row r="329" spans="2:12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</row>
    <row r="330" spans="2:12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2:12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2:12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</row>
    <row r="333" spans="2:12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</row>
    <row r="334" spans="2:12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</row>
    <row r="335" spans="2:12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</row>
    <row r="336" spans="2:12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</row>
    <row r="337" spans="2:12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2:12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</row>
    <row r="339" spans="2:12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</row>
    <row r="340" spans="2:12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</row>
    <row r="341" spans="2:12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</row>
    <row r="342" spans="2:12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</row>
    <row r="343" spans="2:12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</row>
    <row r="344" spans="2:12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</row>
    <row r="345" spans="2:12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</row>
    <row r="346" spans="2:12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</row>
    <row r="347" spans="2:12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</row>
    <row r="348" spans="2:12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2:12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</row>
    <row r="350" spans="2:12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</row>
    <row r="351" spans="2:12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</row>
    <row r="352" spans="2:12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</row>
    <row r="353" spans="2:12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</row>
    <row r="354" spans="2:12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2:12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</row>
    <row r="356" spans="2:12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</row>
    <row r="357" spans="2:12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</row>
    <row r="358" spans="2:12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</row>
    <row r="359" spans="2:12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2:12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</row>
    <row r="361" spans="2:12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2:12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</row>
    <row r="363" spans="2:12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</row>
    <row r="364" spans="2:12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</row>
    <row r="365" spans="2:12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</row>
    <row r="366" spans="2:12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</row>
    <row r="367" spans="2:12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</row>
    <row r="368" spans="2:12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</row>
    <row r="369" spans="2:12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</row>
    <row r="370" spans="2:12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2:12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</row>
    <row r="372" spans="2:12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</row>
    <row r="373" spans="2:12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</row>
    <row r="374" spans="2:12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</row>
    <row r="375" spans="2:12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</row>
    <row r="376" spans="2:12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</row>
    <row r="377" spans="2:12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</row>
    <row r="378" spans="2:12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</row>
    <row r="379" spans="2:12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</row>
    <row r="380" spans="2:12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</row>
    <row r="381" spans="2:12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2:12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</row>
    <row r="383" spans="2:12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</row>
    <row r="384" spans="2:12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</row>
    <row r="385" spans="2:12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</row>
    <row r="386" spans="2:12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2:12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</row>
    <row r="388" spans="2:12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</row>
    <row r="389" spans="2:12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</row>
    <row r="390" spans="2:12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</row>
    <row r="391" spans="2:12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</row>
    <row r="392" spans="2:12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2:12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</row>
    <row r="394" spans="2:12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</row>
    <row r="395" spans="2:12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</row>
    <row r="396" spans="2:12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</row>
    <row r="397" spans="2:12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</row>
    <row r="398" spans="2:12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</row>
    <row r="399" spans="2:12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</row>
    <row r="400" spans="2:12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</row>
    <row r="401" spans="2:12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</row>
    <row r="402" spans="2:12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</row>
    <row r="403" spans="2:12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2:12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</row>
    <row r="405" spans="2:12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</row>
    <row r="406" spans="2:12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</row>
    <row r="407" spans="2:12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</row>
    <row r="408" spans="2:12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2:12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</row>
    <row r="410" spans="2:12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2:12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2:12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</row>
    <row r="413" spans="2:12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</row>
    <row r="414" spans="2:12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2:12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</row>
    <row r="416" spans="2:12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</row>
    <row r="417" spans="2:12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</row>
    <row r="418" spans="2:12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</row>
    <row r="419" spans="2:12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2:12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2:12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2:12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2:12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2:12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2:12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</row>
    <row r="426" spans="2:12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</row>
    <row r="427" spans="2:12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</row>
    <row r="428" spans="2:12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</row>
    <row r="429" spans="2:12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</row>
    <row r="430" spans="2:12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</row>
    <row r="431" spans="2:12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</row>
    <row r="432" spans="2:12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</row>
    <row r="433" spans="2:12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</row>
    <row r="434" spans="2:12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</row>
    <row r="435" spans="2:12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</row>
    <row r="436" spans="2:12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</row>
    <row r="437" spans="2:12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</row>
    <row r="438" spans="2:12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</row>
    <row r="439" spans="2:12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</row>
    <row r="440" spans="2:12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</row>
    <row r="441" spans="2:12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</row>
    <row r="442" spans="2:12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</row>
    <row r="443" spans="2:12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</row>
    <row r="444" spans="2:12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</row>
    <row r="445" spans="2:12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</row>
    <row r="446" spans="2:12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</row>
    <row r="447" spans="2:12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</row>
    <row r="448" spans="2:12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</row>
    <row r="449" spans="2:12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</row>
    <row r="450" spans="2:12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</row>
    <row r="451" spans="2:12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</row>
    <row r="452" spans="2:12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</row>
    <row r="453" spans="2:12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</row>
    <row r="454" spans="2:12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</row>
    <row r="455" spans="2:12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</row>
    <row r="456" spans="2:12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</row>
    <row r="457" spans="2:12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</row>
    <row r="458" spans="2:12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</row>
    <row r="459" spans="2:12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</row>
    <row r="460" spans="2:12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</row>
    <row r="461" spans="2:12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</row>
    <row r="462" spans="2:12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</row>
    <row r="463" spans="2:12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</row>
    <row r="464" spans="2:12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</row>
    <row r="465" spans="2:12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</row>
    <row r="466" spans="2:12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</row>
    <row r="467" spans="2:12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</row>
    <row r="468" spans="2:12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</row>
    <row r="469" spans="2:12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</row>
    <row r="470" spans="2:12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</row>
    <row r="471" spans="2:12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</row>
    <row r="472" spans="2:12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</row>
    <row r="473" spans="2:12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</row>
    <row r="474" spans="2:12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</row>
    <row r="475" spans="2:12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</row>
    <row r="476" spans="2:12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</row>
    <row r="477" spans="2:12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</row>
    <row r="478" spans="2:12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</row>
    <row r="479" spans="2:12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</row>
    <row r="480" spans="2:12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</row>
    <row r="481" spans="2:12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</row>
    <row r="482" spans="2:12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</row>
    <row r="483" spans="2:12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</row>
    <row r="484" spans="2:12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</row>
    <row r="485" spans="2:12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</row>
    <row r="486" spans="2:12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</row>
    <row r="487" spans="2:12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</row>
    <row r="488" spans="2:12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</row>
    <row r="489" spans="2:12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</row>
    <row r="490" spans="2:12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</row>
    <row r="491" spans="2:12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</row>
    <row r="492" spans="2:12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</row>
    <row r="493" spans="2:12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</row>
    <row r="494" spans="2:12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</row>
    <row r="495" spans="2:12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</row>
    <row r="496" spans="2:12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</row>
    <row r="497" spans="2:12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</row>
    <row r="498" spans="2:12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</row>
    <row r="499" spans="2:12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</row>
    <row r="500" spans="2:12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</row>
    <row r="501" spans="2:12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</row>
    <row r="502" spans="2:12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</row>
    <row r="503" spans="2:12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</row>
    <row r="504" spans="2:12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</row>
    <row r="505" spans="2:12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</row>
    <row r="506" spans="2:12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</row>
    <row r="507" spans="2:12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</row>
    <row r="508" spans="2:12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</row>
    <row r="509" spans="2:12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</row>
    <row r="510" spans="2:12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</row>
    <row r="511" spans="2:12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</row>
    <row r="512" spans="2:12">
      <c r="B512" s="110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</row>
    <row r="513" spans="2:12">
      <c r="B513" s="110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</row>
    <row r="514" spans="2:12">
      <c r="B514" s="110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</row>
    <row r="515" spans="2:12">
      <c r="B515" s="110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</row>
    <row r="516" spans="2:12">
      <c r="B516" s="110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</row>
    <row r="517" spans="2:12">
      <c r="B517" s="110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</row>
    <row r="518" spans="2:12">
      <c r="B518" s="110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</row>
    <row r="519" spans="2:12">
      <c r="B519" s="110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</row>
    <row r="520" spans="2:12">
      <c r="B520" s="110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</row>
    <row r="521" spans="2:12">
      <c r="B521" s="110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</row>
    <row r="522" spans="2:12">
      <c r="B522" s="110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</row>
    <row r="523" spans="2:12">
      <c r="B523" s="110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</row>
    <row r="524" spans="2:12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</row>
    <row r="525" spans="2:12">
      <c r="B525" s="110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</row>
    <row r="526" spans="2:12">
      <c r="B526" s="110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</row>
    <row r="527" spans="2:12">
      <c r="B527" s="110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</row>
    <row r="528" spans="2:12">
      <c r="B528" s="110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</row>
    <row r="529" spans="2:12">
      <c r="B529" s="110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</row>
    <row r="530" spans="2:12">
      <c r="B530" s="110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</row>
    <row r="531" spans="2:12">
      <c r="B531" s="110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</row>
    <row r="532" spans="2:12">
      <c r="B532" s="110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</row>
    <row r="533" spans="2:12">
      <c r="B533" s="110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</row>
    <row r="534" spans="2:12">
      <c r="B534" s="110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</row>
    <row r="535" spans="2:12">
      <c r="B535" s="110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</row>
    <row r="536" spans="2:12">
      <c r="B536" s="110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</row>
    <row r="537" spans="2:12">
      <c r="B537" s="110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</row>
    <row r="538" spans="2:12">
      <c r="B538" s="110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</row>
    <row r="539" spans="2:12">
      <c r="B539" s="110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</row>
    <row r="540" spans="2:12">
      <c r="B540" s="110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</row>
    <row r="541" spans="2:12">
      <c r="B541" s="110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</row>
    <row r="542" spans="2:12">
      <c r="B542" s="110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</row>
    <row r="543" spans="2:12">
      <c r="B543" s="110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</row>
    <row r="544" spans="2:12">
      <c r="B544" s="110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</row>
    <row r="545" spans="2:12">
      <c r="B545" s="110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</row>
    <row r="546" spans="2:12">
      <c r="B546" s="110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</row>
    <row r="547" spans="2:12">
      <c r="B547" s="110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</row>
    <row r="548" spans="2:12">
      <c r="B548" s="110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</row>
    <row r="549" spans="2:12">
      <c r="B549" s="110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</row>
    <row r="550" spans="2:12">
      <c r="B550" s="110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</row>
    <row r="551" spans="2:12">
      <c r="B551" s="110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</row>
    <row r="552" spans="2:12">
      <c r="B552" s="110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</row>
    <row r="553" spans="2:12">
      <c r="B553" s="110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</row>
    <row r="554" spans="2:12">
      <c r="B554" s="110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</row>
    <row r="555" spans="2:12">
      <c r="B555" s="110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</row>
    <row r="556" spans="2:12">
      <c r="B556" s="110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</row>
    <row r="557" spans="2:12">
      <c r="B557" s="110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</row>
    <row r="558" spans="2:12">
      <c r="B558" s="110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</row>
    <row r="559" spans="2:12">
      <c r="B559" s="110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</row>
    <row r="560" spans="2:12">
      <c r="B560" s="110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</row>
    <row r="561" spans="2:12">
      <c r="B561" s="110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</row>
    <row r="562" spans="2:12">
      <c r="B562" s="110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</row>
    <row r="563" spans="2:12">
      <c r="B563" s="110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</row>
    <row r="564" spans="2:12">
      <c r="B564" s="110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</row>
    <row r="565" spans="2:12">
      <c r="B565" s="110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</row>
    <row r="566" spans="2:12">
      <c r="B566" s="110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</row>
    <row r="567" spans="2:12">
      <c r="B567" s="110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</row>
    <row r="568" spans="2:12">
      <c r="B568" s="110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</row>
    <row r="569" spans="2:12">
      <c r="B569" s="110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</row>
    <row r="570" spans="2:12">
      <c r="B570" s="110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</row>
    <row r="571" spans="2:12">
      <c r="B571" s="110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</row>
    <row r="572" spans="2:12">
      <c r="B572" s="110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</row>
    <row r="573" spans="2:12">
      <c r="B573" s="110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</row>
    <row r="574" spans="2:12">
      <c r="B574" s="110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</row>
    <row r="575" spans="2:12">
      <c r="B575" s="110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</row>
    <row r="576" spans="2:12">
      <c r="B576" s="110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</row>
    <row r="577" spans="2:12">
      <c r="B577" s="110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</row>
    <row r="578" spans="2:12">
      <c r="B578" s="110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</row>
    <row r="579" spans="2:12">
      <c r="B579" s="110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</row>
    <row r="580" spans="2:12">
      <c r="B580" s="110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</row>
    <row r="581" spans="2:12">
      <c r="B581" s="110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</row>
    <row r="582" spans="2:12">
      <c r="B582" s="110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</row>
    <row r="583" spans="2:12">
      <c r="B583" s="110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</row>
    <row r="584" spans="2:12">
      <c r="B584" s="110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</row>
    <row r="585" spans="2:12">
      <c r="B585" s="110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</row>
    <row r="586" spans="2:12">
      <c r="B586" s="110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48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136</v>
      </c>
      <c r="C1" s="67" t="s" vm="1">
        <v>214</v>
      </c>
    </row>
    <row r="2" spans="1:11">
      <c r="B2" s="46" t="s">
        <v>135</v>
      </c>
      <c r="C2" s="67" t="s">
        <v>215</v>
      </c>
    </row>
    <row r="3" spans="1:11">
      <c r="B3" s="46" t="s">
        <v>137</v>
      </c>
      <c r="C3" s="67" t="s">
        <v>2659</v>
      </c>
    </row>
    <row r="4" spans="1:11">
      <c r="B4" s="46" t="s">
        <v>138</v>
      </c>
      <c r="C4" s="67">
        <v>14242</v>
      </c>
    </row>
    <row r="6" spans="1:11" ht="26.25" customHeight="1">
      <c r="B6" s="135" t="s">
        <v>163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1:11" ht="26.25" customHeight="1">
      <c r="B7" s="135" t="s">
        <v>86</v>
      </c>
      <c r="C7" s="136"/>
      <c r="D7" s="136"/>
      <c r="E7" s="136"/>
      <c r="F7" s="136"/>
      <c r="G7" s="136"/>
      <c r="H7" s="136"/>
      <c r="I7" s="136"/>
      <c r="J7" s="136"/>
      <c r="K7" s="137"/>
    </row>
    <row r="8" spans="1:11" s="3" customFormat="1" ht="78.75">
      <c r="A8" s="2"/>
      <c r="B8" s="21" t="s">
        <v>106</v>
      </c>
      <c r="C8" s="29" t="s">
        <v>41</v>
      </c>
      <c r="D8" s="29" t="s">
        <v>109</v>
      </c>
      <c r="E8" s="29" t="s">
        <v>59</v>
      </c>
      <c r="F8" s="29" t="s">
        <v>93</v>
      </c>
      <c r="G8" s="29" t="s">
        <v>190</v>
      </c>
      <c r="H8" s="29" t="s">
        <v>189</v>
      </c>
      <c r="I8" s="29" t="s">
        <v>55</v>
      </c>
      <c r="J8" s="29" t="s">
        <v>139</v>
      </c>
      <c r="K8" s="30" t="s">
        <v>141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197</v>
      </c>
      <c r="H9" s="15"/>
      <c r="I9" s="15" t="s">
        <v>193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45</v>
      </c>
      <c r="C11" s="73"/>
      <c r="D11" s="73"/>
      <c r="E11" s="73"/>
      <c r="F11" s="73"/>
      <c r="G11" s="83"/>
      <c r="H11" s="85"/>
      <c r="I11" s="83">
        <v>6.9746085620000002</v>
      </c>
      <c r="J11" s="84">
        <f>IFERROR(I11/$I$11,0)</f>
        <v>1</v>
      </c>
      <c r="K11" s="84">
        <f>I11/'סכום נכסי הקרן'!$C$42</f>
        <v>5.7291645699395774E-3</v>
      </c>
    </row>
    <row r="12" spans="1:11">
      <c r="B12" s="92" t="s">
        <v>186</v>
      </c>
      <c r="C12" s="73"/>
      <c r="D12" s="73"/>
      <c r="E12" s="73"/>
      <c r="F12" s="73"/>
      <c r="G12" s="83"/>
      <c r="H12" s="85"/>
      <c r="I12" s="83">
        <v>6.9746085619999993</v>
      </c>
      <c r="J12" s="84">
        <f t="shared" ref="J12:J17" si="0">IFERROR(I12/$I$11,0)</f>
        <v>0.99999999999999989</v>
      </c>
      <c r="K12" s="84">
        <f>I12/'סכום נכסי הקרן'!$C$42</f>
        <v>5.7291645699395766E-3</v>
      </c>
    </row>
    <row r="13" spans="1:11">
      <c r="B13" s="72" t="s">
        <v>1709</v>
      </c>
      <c r="C13" s="73" t="s">
        <v>1710</v>
      </c>
      <c r="D13" s="86" t="s">
        <v>29</v>
      </c>
      <c r="E13" s="86" t="s">
        <v>531</v>
      </c>
      <c r="F13" s="86" t="s">
        <v>122</v>
      </c>
      <c r="G13" s="83">
        <v>3.9488000000000002E-2</v>
      </c>
      <c r="H13" s="85">
        <v>99550.01</v>
      </c>
      <c r="I13" s="83">
        <v>0.25598652300000002</v>
      </c>
      <c r="J13" s="84">
        <f t="shared" si="0"/>
        <v>3.6702636531417719E-2</v>
      </c>
      <c r="K13" s="84">
        <f>I13/'סכום נכסי הקרן'!$C$42</f>
        <v>2.1027544483916843E-4</v>
      </c>
    </row>
    <row r="14" spans="1:11">
      <c r="B14" s="72" t="s">
        <v>1711</v>
      </c>
      <c r="C14" s="73" t="s">
        <v>1712</v>
      </c>
      <c r="D14" s="86" t="s">
        <v>29</v>
      </c>
      <c r="E14" s="86" t="s">
        <v>531</v>
      </c>
      <c r="F14" s="86" t="s">
        <v>122</v>
      </c>
      <c r="G14" s="83">
        <v>1.0764000000000001E-2</v>
      </c>
      <c r="H14" s="85">
        <v>1330175</v>
      </c>
      <c r="I14" s="83">
        <v>0.88951196500000007</v>
      </c>
      <c r="J14" s="84">
        <f t="shared" si="0"/>
        <v>0.12753575445744134</v>
      </c>
      <c r="K14" s="84">
        <f>I14/'סכום נכסי הקרן'!$C$42</f>
        <v>7.3067332583808648E-4</v>
      </c>
    </row>
    <row r="15" spans="1:11">
      <c r="B15" s="72" t="s">
        <v>1713</v>
      </c>
      <c r="C15" s="73" t="s">
        <v>1714</v>
      </c>
      <c r="D15" s="86" t="s">
        <v>29</v>
      </c>
      <c r="E15" s="86" t="s">
        <v>531</v>
      </c>
      <c r="F15" s="86" t="s">
        <v>130</v>
      </c>
      <c r="G15" s="83">
        <v>5.1359999999999991E-3</v>
      </c>
      <c r="H15" s="85">
        <v>120920</v>
      </c>
      <c r="I15" s="83">
        <v>8.2921840999999996E-2</v>
      </c>
      <c r="J15" s="84">
        <f t="shared" si="0"/>
        <v>1.1889103203839412E-2</v>
      </c>
      <c r="K15" s="84">
        <f>I15/'סכום נכסי הקרן'!$C$42</f>
        <v>6.8114628843791877E-5</v>
      </c>
    </row>
    <row r="16" spans="1:11">
      <c r="B16" s="72" t="s">
        <v>1715</v>
      </c>
      <c r="C16" s="73" t="s">
        <v>1716</v>
      </c>
      <c r="D16" s="86" t="s">
        <v>29</v>
      </c>
      <c r="E16" s="86" t="s">
        <v>531</v>
      </c>
      <c r="F16" s="86" t="s">
        <v>122</v>
      </c>
      <c r="G16" s="83">
        <v>0.12592800000000001</v>
      </c>
      <c r="H16" s="85">
        <v>413775</v>
      </c>
      <c r="I16" s="83">
        <v>5.5267224439999998</v>
      </c>
      <c r="J16" s="84">
        <f t="shared" si="0"/>
        <v>0.79240611066138278</v>
      </c>
      <c r="K16" s="84">
        <f>I16/'סכום נכסי הקרן'!$C$42</f>
        <v>4.5398250142048143E-3</v>
      </c>
    </row>
    <row r="17" spans="2:11">
      <c r="B17" s="72" t="s">
        <v>1717</v>
      </c>
      <c r="C17" s="73" t="s">
        <v>1718</v>
      </c>
      <c r="D17" s="86" t="s">
        <v>29</v>
      </c>
      <c r="E17" s="86" t="s">
        <v>531</v>
      </c>
      <c r="F17" s="86" t="s">
        <v>124</v>
      </c>
      <c r="G17" s="83">
        <v>8.9333999999999983E-2</v>
      </c>
      <c r="H17" s="85">
        <v>45450</v>
      </c>
      <c r="I17" s="83">
        <v>0.21946578899999999</v>
      </c>
      <c r="J17" s="84">
        <f t="shared" si="0"/>
        <v>3.146639514591873E-2</v>
      </c>
      <c r="K17" s="84">
        <f>I17/'סכום נכסי הקרן'!$C$42</f>
        <v>1.8027615621371627E-4</v>
      </c>
    </row>
    <row r="18" spans="2:11">
      <c r="B18" s="92"/>
      <c r="C18" s="73"/>
      <c r="D18" s="73"/>
      <c r="E18" s="73"/>
      <c r="F18" s="73"/>
      <c r="G18" s="83"/>
      <c r="H18" s="85"/>
      <c r="I18" s="73"/>
      <c r="J18" s="84"/>
      <c r="K18" s="73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19" t="s">
        <v>205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19" t="s">
        <v>102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119" t="s">
        <v>188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19" t="s">
        <v>196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110"/>
      <c r="C118" s="123"/>
      <c r="D118" s="123"/>
      <c r="E118" s="123"/>
      <c r="F118" s="123"/>
      <c r="G118" s="123"/>
      <c r="H118" s="123"/>
      <c r="I118" s="111"/>
      <c r="J118" s="111"/>
      <c r="K118" s="123"/>
    </row>
    <row r="119" spans="2:11">
      <c r="B119" s="110"/>
      <c r="C119" s="123"/>
      <c r="D119" s="123"/>
      <c r="E119" s="123"/>
      <c r="F119" s="123"/>
      <c r="G119" s="123"/>
      <c r="H119" s="123"/>
      <c r="I119" s="111"/>
      <c r="J119" s="111"/>
      <c r="K119" s="123"/>
    </row>
    <row r="120" spans="2:11">
      <c r="B120" s="110"/>
      <c r="C120" s="123"/>
      <c r="D120" s="123"/>
      <c r="E120" s="123"/>
      <c r="F120" s="123"/>
      <c r="G120" s="123"/>
      <c r="H120" s="123"/>
      <c r="I120" s="111"/>
      <c r="J120" s="111"/>
      <c r="K120" s="123"/>
    </row>
    <row r="121" spans="2:11">
      <c r="B121" s="110"/>
      <c r="C121" s="123"/>
      <c r="D121" s="123"/>
      <c r="E121" s="123"/>
      <c r="F121" s="123"/>
      <c r="G121" s="123"/>
      <c r="H121" s="123"/>
      <c r="I121" s="111"/>
      <c r="J121" s="111"/>
      <c r="K121" s="123"/>
    </row>
    <row r="122" spans="2:11">
      <c r="B122" s="110"/>
      <c r="C122" s="123"/>
      <c r="D122" s="123"/>
      <c r="E122" s="123"/>
      <c r="F122" s="123"/>
      <c r="G122" s="123"/>
      <c r="H122" s="123"/>
      <c r="I122" s="111"/>
      <c r="J122" s="111"/>
      <c r="K122" s="123"/>
    </row>
    <row r="123" spans="2:11">
      <c r="B123" s="110"/>
      <c r="C123" s="123"/>
      <c r="D123" s="123"/>
      <c r="E123" s="123"/>
      <c r="F123" s="123"/>
      <c r="G123" s="123"/>
      <c r="H123" s="123"/>
      <c r="I123" s="111"/>
      <c r="J123" s="111"/>
      <c r="K123" s="123"/>
    </row>
    <row r="124" spans="2:11">
      <c r="B124" s="110"/>
      <c r="C124" s="123"/>
      <c r="D124" s="123"/>
      <c r="E124" s="123"/>
      <c r="F124" s="123"/>
      <c r="G124" s="123"/>
      <c r="H124" s="123"/>
      <c r="I124" s="111"/>
      <c r="J124" s="111"/>
      <c r="K124" s="123"/>
    </row>
    <row r="125" spans="2:11">
      <c r="B125" s="110"/>
      <c r="C125" s="123"/>
      <c r="D125" s="123"/>
      <c r="E125" s="123"/>
      <c r="F125" s="123"/>
      <c r="G125" s="123"/>
      <c r="H125" s="123"/>
      <c r="I125" s="111"/>
      <c r="J125" s="111"/>
      <c r="K125" s="123"/>
    </row>
    <row r="126" spans="2:11">
      <c r="B126" s="110"/>
      <c r="C126" s="123"/>
      <c r="D126" s="123"/>
      <c r="E126" s="123"/>
      <c r="F126" s="123"/>
      <c r="G126" s="123"/>
      <c r="H126" s="123"/>
      <c r="I126" s="111"/>
      <c r="J126" s="111"/>
      <c r="K126" s="123"/>
    </row>
    <row r="127" spans="2:11">
      <c r="B127" s="110"/>
      <c r="C127" s="123"/>
      <c r="D127" s="123"/>
      <c r="E127" s="123"/>
      <c r="F127" s="123"/>
      <c r="G127" s="123"/>
      <c r="H127" s="123"/>
      <c r="I127" s="111"/>
      <c r="J127" s="111"/>
      <c r="K127" s="123"/>
    </row>
    <row r="128" spans="2:11">
      <c r="B128" s="110"/>
      <c r="C128" s="123"/>
      <c r="D128" s="123"/>
      <c r="E128" s="123"/>
      <c r="F128" s="123"/>
      <c r="G128" s="123"/>
      <c r="H128" s="123"/>
      <c r="I128" s="111"/>
      <c r="J128" s="111"/>
      <c r="K128" s="123"/>
    </row>
    <row r="129" spans="2:11">
      <c r="B129" s="110"/>
      <c r="C129" s="123"/>
      <c r="D129" s="123"/>
      <c r="E129" s="123"/>
      <c r="F129" s="123"/>
      <c r="G129" s="123"/>
      <c r="H129" s="123"/>
      <c r="I129" s="111"/>
      <c r="J129" s="111"/>
      <c r="K129" s="123"/>
    </row>
    <row r="130" spans="2:11">
      <c r="B130" s="110"/>
      <c r="C130" s="123"/>
      <c r="D130" s="123"/>
      <c r="E130" s="123"/>
      <c r="F130" s="123"/>
      <c r="G130" s="123"/>
      <c r="H130" s="123"/>
      <c r="I130" s="111"/>
      <c r="J130" s="111"/>
      <c r="K130" s="123"/>
    </row>
    <row r="131" spans="2:11">
      <c r="B131" s="110"/>
      <c r="C131" s="123"/>
      <c r="D131" s="123"/>
      <c r="E131" s="123"/>
      <c r="F131" s="123"/>
      <c r="G131" s="123"/>
      <c r="H131" s="123"/>
      <c r="I131" s="111"/>
      <c r="J131" s="111"/>
      <c r="K131" s="123"/>
    </row>
    <row r="132" spans="2:11">
      <c r="B132" s="110"/>
      <c r="C132" s="123"/>
      <c r="D132" s="123"/>
      <c r="E132" s="123"/>
      <c r="F132" s="123"/>
      <c r="G132" s="123"/>
      <c r="H132" s="123"/>
      <c r="I132" s="111"/>
      <c r="J132" s="111"/>
      <c r="K132" s="123"/>
    </row>
    <row r="133" spans="2:11">
      <c r="B133" s="110"/>
      <c r="C133" s="123"/>
      <c r="D133" s="123"/>
      <c r="E133" s="123"/>
      <c r="F133" s="123"/>
      <c r="G133" s="123"/>
      <c r="H133" s="123"/>
      <c r="I133" s="111"/>
      <c r="J133" s="111"/>
      <c r="K133" s="123"/>
    </row>
    <row r="134" spans="2:11">
      <c r="B134" s="110"/>
      <c r="C134" s="123"/>
      <c r="D134" s="123"/>
      <c r="E134" s="123"/>
      <c r="F134" s="123"/>
      <c r="G134" s="123"/>
      <c r="H134" s="123"/>
      <c r="I134" s="111"/>
      <c r="J134" s="111"/>
      <c r="K134" s="123"/>
    </row>
    <row r="135" spans="2:11">
      <c r="B135" s="110"/>
      <c r="C135" s="123"/>
      <c r="D135" s="123"/>
      <c r="E135" s="123"/>
      <c r="F135" s="123"/>
      <c r="G135" s="123"/>
      <c r="H135" s="123"/>
      <c r="I135" s="111"/>
      <c r="J135" s="111"/>
      <c r="K135" s="123"/>
    </row>
    <row r="136" spans="2:11">
      <c r="B136" s="110"/>
      <c r="C136" s="123"/>
      <c r="D136" s="123"/>
      <c r="E136" s="123"/>
      <c r="F136" s="123"/>
      <c r="G136" s="123"/>
      <c r="H136" s="123"/>
      <c r="I136" s="111"/>
      <c r="J136" s="111"/>
      <c r="K136" s="123"/>
    </row>
    <row r="137" spans="2:11">
      <c r="B137" s="110"/>
      <c r="C137" s="123"/>
      <c r="D137" s="123"/>
      <c r="E137" s="123"/>
      <c r="F137" s="123"/>
      <c r="G137" s="123"/>
      <c r="H137" s="123"/>
      <c r="I137" s="111"/>
      <c r="J137" s="111"/>
      <c r="K137" s="123"/>
    </row>
    <row r="138" spans="2:11">
      <c r="B138" s="110"/>
      <c r="C138" s="123"/>
      <c r="D138" s="123"/>
      <c r="E138" s="123"/>
      <c r="F138" s="123"/>
      <c r="G138" s="123"/>
      <c r="H138" s="123"/>
      <c r="I138" s="111"/>
      <c r="J138" s="111"/>
      <c r="K138" s="123"/>
    </row>
    <row r="139" spans="2:11">
      <c r="B139" s="110"/>
      <c r="C139" s="123"/>
      <c r="D139" s="123"/>
      <c r="E139" s="123"/>
      <c r="F139" s="123"/>
      <c r="G139" s="123"/>
      <c r="H139" s="123"/>
      <c r="I139" s="111"/>
      <c r="J139" s="111"/>
      <c r="K139" s="123"/>
    </row>
    <row r="140" spans="2:11">
      <c r="B140" s="110"/>
      <c r="C140" s="123"/>
      <c r="D140" s="123"/>
      <c r="E140" s="123"/>
      <c r="F140" s="123"/>
      <c r="G140" s="123"/>
      <c r="H140" s="123"/>
      <c r="I140" s="111"/>
      <c r="J140" s="111"/>
      <c r="K140" s="123"/>
    </row>
    <row r="141" spans="2:11">
      <c r="B141" s="110"/>
      <c r="C141" s="123"/>
      <c r="D141" s="123"/>
      <c r="E141" s="123"/>
      <c r="F141" s="123"/>
      <c r="G141" s="123"/>
      <c r="H141" s="123"/>
      <c r="I141" s="111"/>
      <c r="J141" s="111"/>
      <c r="K141" s="123"/>
    </row>
    <row r="142" spans="2:11">
      <c r="B142" s="110"/>
      <c r="C142" s="123"/>
      <c r="D142" s="123"/>
      <c r="E142" s="123"/>
      <c r="F142" s="123"/>
      <c r="G142" s="123"/>
      <c r="H142" s="123"/>
      <c r="I142" s="111"/>
      <c r="J142" s="111"/>
      <c r="K142" s="123"/>
    </row>
    <row r="143" spans="2:11">
      <c r="B143" s="110"/>
      <c r="C143" s="123"/>
      <c r="D143" s="123"/>
      <c r="E143" s="123"/>
      <c r="F143" s="123"/>
      <c r="G143" s="123"/>
      <c r="H143" s="123"/>
      <c r="I143" s="111"/>
      <c r="J143" s="111"/>
      <c r="K143" s="123"/>
    </row>
    <row r="144" spans="2:11">
      <c r="B144" s="110"/>
      <c r="C144" s="123"/>
      <c r="D144" s="123"/>
      <c r="E144" s="123"/>
      <c r="F144" s="123"/>
      <c r="G144" s="123"/>
      <c r="H144" s="123"/>
      <c r="I144" s="111"/>
      <c r="J144" s="111"/>
      <c r="K144" s="123"/>
    </row>
    <row r="145" spans="2:11">
      <c r="B145" s="110"/>
      <c r="C145" s="123"/>
      <c r="D145" s="123"/>
      <c r="E145" s="123"/>
      <c r="F145" s="123"/>
      <c r="G145" s="123"/>
      <c r="H145" s="123"/>
      <c r="I145" s="111"/>
      <c r="J145" s="111"/>
      <c r="K145" s="123"/>
    </row>
    <row r="146" spans="2:11">
      <c r="B146" s="110"/>
      <c r="C146" s="123"/>
      <c r="D146" s="123"/>
      <c r="E146" s="123"/>
      <c r="F146" s="123"/>
      <c r="G146" s="123"/>
      <c r="H146" s="123"/>
      <c r="I146" s="111"/>
      <c r="J146" s="111"/>
      <c r="K146" s="123"/>
    </row>
    <row r="147" spans="2:11">
      <c r="B147" s="110"/>
      <c r="C147" s="123"/>
      <c r="D147" s="123"/>
      <c r="E147" s="123"/>
      <c r="F147" s="123"/>
      <c r="G147" s="123"/>
      <c r="H147" s="123"/>
      <c r="I147" s="111"/>
      <c r="J147" s="111"/>
      <c r="K147" s="123"/>
    </row>
    <row r="148" spans="2:11">
      <c r="B148" s="110"/>
      <c r="C148" s="123"/>
      <c r="D148" s="123"/>
      <c r="E148" s="123"/>
      <c r="F148" s="123"/>
      <c r="G148" s="123"/>
      <c r="H148" s="123"/>
      <c r="I148" s="111"/>
      <c r="J148" s="111"/>
      <c r="K148" s="123"/>
    </row>
    <row r="149" spans="2:11">
      <c r="B149" s="110"/>
      <c r="C149" s="123"/>
      <c r="D149" s="123"/>
      <c r="E149" s="123"/>
      <c r="F149" s="123"/>
      <c r="G149" s="123"/>
      <c r="H149" s="123"/>
      <c r="I149" s="111"/>
      <c r="J149" s="111"/>
      <c r="K149" s="123"/>
    </row>
    <row r="150" spans="2:11">
      <c r="B150" s="110"/>
      <c r="C150" s="123"/>
      <c r="D150" s="123"/>
      <c r="E150" s="123"/>
      <c r="F150" s="123"/>
      <c r="G150" s="123"/>
      <c r="H150" s="123"/>
      <c r="I150" s="111"/>
      <c r="J150" s="111"/>
      <c r="K150" s="123"/>
    </row>
    <row r="151" spans="2:11">
      <c r="B151" s="110"/>
      <c r="C151" s="123"/>
      <c r="D151" s="123"/>
      <c r="E151" s="123"/>
      <c r="F151" s="123"/>
      <c r="G151" s="123"/>
      <c r="H151" s="123"/>
      <c r="I151" s="111"/>
      <c r="J151" s="111"/>
      <c r="K151" s="123"/>
    </row>
    <row r="152" spans="2:11">
      <c r="B152" s="110"/>
      <c r="C152" s="123"/>
      <c r="D152" s="123"/>
      <c r="E152" s="123"/>
      <c r="F152" s="123"/>
      <c r="G152" s="123"/>
      <c r="H152" s="123"/>
      <c r="I152" s="111"/>
      <c r="J152" s="111"/>
      <c r="K152" s="123"/>
    </row>
    <row r="153" spans="2:11">
      <c r="B153" s="110"/>
      <c r="C153" s="123"/>
      <c r="D153" s="123"/>
      <c r="E153" s="123"/>
      <c r="F153" s="123"/>
      <c r="G153" s="123"/>
      <c r="H153" s="123"/>
      <c r="I153" s="111"/>
      <c r="J153" s="111"/>
      <c r="K153" s="123"/>
    </row>
    <row r="154" spans="2:11">
      <c r="B154" s="110"/>
      <c r="C154" s="123"/>
      <c r="D154" s="123"/>
      <c r="E154" s="123"/>
      <c r="F154" s="123"/>
      <c r="G154" s="123"/>
      <c r="H154" s="123"/>
      <c r="I154" s="111"/>
      <c r="J154" s="111"/>
      <c r="K154" s="123"/>
    </row>
    <row r="155" spans="2:11">
      <c r="B155" s="110"/>
      <c r="C155" s="123"/>
      <c r="D155" s="123"/>
      <c r="E155" s="123"/>
      <c r="F155" s="123"/>
      <c r="G155" s="123"/>
      <c r="H155" s="123"/>
      <c r="I155" s="111"/>
      <c r="J155" s="111"/>
      <c r="K155" s="123"/>
    </row>
    <row r="156" spans="2:11">
      <c r="B156" s="110"/>
      <c r="C156" s="123"/>
      <c r="D156" s="123"/>
      <c r="E156" s="123"/>
      <c r="F156" s="123"/>
      <c r="G156" s="123"/>
      <c r="H156" s="123"/>
      <c r="I156" s="111"/>
      <c r="J156" s="111"/>
      <c r="K156" s="123"/>
    </row>
    <row r="157" spans="2:11">
      <c r="B157" s="110"/>
      <c r="C157" s="123"/>
      <c r="D157" s="123"/>
      <c r="E157" s="123"/>
      <c r="F157" s="123"/>
      <c r="G157" s="123"/>
      <c r="H157" s="123"/>
      <c r="I157" s="111"/>
      <c r="J157" s="111"/>
      <c r="K157" s="123"/>
    </row>
    <row r="158" spans="2:11">
      <c r="B158" s="110"/>
      <c r="C158" s="123"/>
      <c r="D158" s="123"/>
      <c r="E158" s="123"/>
      <c r="F158" s="123"/>
      <c r="G158" s="123"/>
      <c r="H158" s="123"/>
      <c r="I158" s="111"/>
      <c r="J158" s="111"/>
      <c r="K158" s="123"/>
    </row>
    <row r="159" spans="2:11">
      <c r="B159" s="110"/>
      <c r="C159" s="123"/>
      <c r="D159" s="123"/>
      <c r="E159" s="123"/>
      <c r="F159" s="123"/>
      <c r="G159" s="123"/>
      <c r="H159" s="123"/>
      <c r="I159" s="111"/>
      <c r="J159" s="111"/>
      <c r="K159" s="123"/>
    </row>
    <row r="160" spans="2:11">
      <c r="B160" s="110"/>
      <c r="C160" s="123"/>
      <c r="D160" s="123"/>
      <c r="E160" s="123"/>
      <c r="F160" s="123"/>
      <c r="G160" s="123"/>
      <c r="H160" s="123"/>
      <c r="I160" s="111"/>
      <c r="J160" s="111"/>
      <c r="K160" s="123"/>
    </row>
    <row r="161" spans="2:11">
      <c r="B161" s="110"/>
      <c r="C161" s="123"/>
      <c r="D161" s="123"/>
      <c r="E161" s="123"/>
      <c r="F161" s="123"/>
      <c r="G161" s="123"/>
      <c r="H161" s="123"/>
      <c r="I161" s="111"/>
      <c r="J161" s="111"/>
      <c r="K161" s="123"/>
    </row>
    <row r="162" spans="2:11">
      <c r="B162" s="110"/>
      <c r="C162" s="123"/>
      <c r="D162" s="123"/>
      <c r="E162" s="123"/>
      <c r="F162" s="123"/>
      <c r="G162" s="123"/>
      <c r="H162" s="123"/>
      <c r="I162" s="111"/>
      <c r="J162" s="111"/>
      <c r="K162" s="123"/>
    </row>
    <row r="163" spans="2:11">
      <c r="B163" s="110"/>
      <c r="C163" s="123"/>
      <c r="D163" s="123"/>
      <c r="E163" s="123"/>
      <c r="F163" s="123"/>
      <c r="G163" s="123"/>
      <c r="H163" s="123"/>
      <c r="I163" s="111"/>
      <c r="J163" s="111"/>
      <c r="K163" s="123"/>
    </row>
    <row r="164" spans="2:11">
      <c r="B164" s="110"/>
      <c r="C164" s="123"/>
      <c r="D164" s="123"/>
      <c r="E164" s="123"/>
      <c r="F164" s="123"/>
      <c r="G164" s="123"/>
      <c r="H164" s="123"/>
      <c r="I164" s="111"/>
      <c r="J164" s="111"/>
      <c r="K164" s="123"/>
    </row>
    <row r="165" spans="2:11">
      <c r="B165" s="110"/>
      <c r="C165" s="123"/>
      <c r="D165" s="123"/>
      <c r="E165" s="123"/>
      <c r="F165" s="123"/>
      <c r="G165" s="123"/>
      <c r="H165" s="123"/>
      <c r="I165" s="111"/>
      <c r="J165" s="111"/>
      <c r="K165" s="123"/>
    </row>
    <row r="166" spans="2:11">
      <c r="B166" s="110"/>
      <c r="C166" s="123"/>
      <c r="D166" s="123"/>
      <c r="E166" s="123"/>
      <c r="F166" s="123"/>
      <c r="G166" s="123"/>
      <c r="H166" s="123"/>
      <c r="I166" s="111"/>
      <c r="J166" s="111"/>
      <c r="K166" s="123"/>
    </row>
    <row r="167" spans="2:11">
      <c r="B167" s="110"/>
      <c r="C167" s="123"/>
      <c r="D167" s="123"/>
      <c r="E167" s="123"/>
      <c r="F167" s="123"/>
      <c r="G167" s="123"/>
      <c r="H167" s="123"/>
      <c r="I167" s="111"/>
      <c r="J167" s="111"/>
      <c r="K167" s="123"/>
    </row>
    <row r="168" spans="2:11">
      <c r="B168" s="110"/>
      <c r="C168" s="123"/>
      <c r="D168" s="123"/>
      <c r="E168" s="123"/>
      <c r="F168" s="123"/>
      <c r="G168" s="123"/>
      <c r="H168" s="123"/>
      <c r="I168" s="111"/>
      <c r="J168" s="111"/>
      <c r="K168" s="123"/>
    </row>
    <row r="169" spans="2:11">
      <c r="B169" s="110"/>
      <c r="C169" s="123"/>
      <c r="D169" s="123"/>
      <c r="E169" s="123"/>
      <c r="F169" s="123"/>
      <c r="G169" s="123"/>
      <c r="H169" s="123"/>
      <c r="I169" s="111"/>
      <c r="J169" s="111"/>
      <c r="K169" s="123"/>
    </row>
    <row r="170" spans="2:11">
      <c r="B170" s="110"/>
      <c r="C170" s="123"/>
      <c r="D170" s="123"/>
      <c r="E170" s="123"/>
      <c r="F170" s="123"/>
      <c r="G170" s="123"/>
      <c r="H170" s="123"/>
      <c r="I170" s="111"/>
      <c r="J170" s="111"/>
      <c r="K170" s="123"/>
    </row>
    <row r="171" spans="2:11">
      <c r="B171" s="110"/>
      <c r="C171" s="123"/>
      <c r="D171" s="123"/>
      <c r="E171" s="123"/>
      <c r="F171" s="123"/>
      <c r="G171" s="123"/>
      <c r="H171" s="123"/>
      <c r="I171" s="111"/>
      <c r="J171" s="111"/>
      <c r="K171" s="123"/>
    </row>
    <row r="172" spans="2:11">
      <c r="B172" s="110"/>
      <c r="C172" s="123"/>
      <c r="D172" s="123"/>
      <c r="E172" s="123"/>
      <c r="F172" s="123"/>
      <c r="G172" s="123"/>
      <c r="H172" s="123"/>
      <c r="I172" s="111"/>
      <c r="J172" s="111"/>
      <c r="K172" s="123"/>
    </row>
    <row r="173" spans="2:11">
      <c r="B173" s="110"/>
      <c r="C173" s="123"/>
      <c r="D173" s="123"/>
      <c r="E173" s="123"/>
      <c r="F173" s="123"/>
      <c r="G173" s="123"/>
      <c r="H173" s="123"/>
      <c r="I173" s="111"/>
      <c r="J173" s="111"/>
      <c r="K173" s="123"/>
    </row>
    <row r="174" spans="2:11">
      <c r="B174" s="110"/>
      <c r="C174" s="123"/>
      <c r="D174" s="123"/>
      <c r="E174" s="123"/>
      <c r="F174" s="123"/>
      <c r="G174" s="123"/>
      <c r="H174" s="123"/>
      <c r="I174" s="111"/>
      <c r="J174" s="111"/>
      <c r="K174" s="123"/>
    </row>
    <row r="175" spans="2:11">
      <c r="B175" s="110"/>
      <c r="C175" s="123"/>
      <c r="D175" s="123"/>
      <c r="E175" s="123"/>
      <c r="F175" s="123"/>
      <c r="G175" s="123"/>
      <c r="H175" s="123"/>
      <c r="I175" s="111"/>
      <c r="J175" s="111"/>
      <c r="K175" s="123"/>
    </row>
    <row r="176" spans="2:11">
      <c r="B176" s="110"/>
      <c r="C176" s="123"/>
      <c r="D176" s="123"/>
      <c r="E176" s="123"/>
      <c r="F176" s="123"/>
      <c r="G176" s="123"/>
      <c r="H176" s="123"/>
      <c r="I176" s="111"/>
      <c r="J176" s="111"/>
      <c r="K176" s="123"/>
    </row>
    <row r="177" spans="2:11">
      <c r="B177" s="110"/>
      <c r="C177" s="123"/>
      <c r="D177" s="123"/>
      <c r="E177" s="123"/>
      <c r="F177" s="123"/>
      <c r="G177" s="123"/>
      <c r="H177" s="123"/>
      <c r="I177" s="111"/>
      <c r="J177" s="111"/>
      <c r="K177" s="123"/>
    </row>
    <row r="178" spans="2:11">
      <c r="B178" s="110"/>
      <c r="C178" s="123"/>
      <c r="D178" s="123"/>
      <c r="E178" s="123"/>
      <c r="F178" s="123"/>
      <c r="G178" s="123"/>
      <c r="H178" s="123"/>
      <c r="I178" s="111"/>
      <c r="J178" s="111"/>
      <c r="K178" s="123"/>
    </row>
    <row r="179" spans="2:11">
      <c r="B179" s="110"/>
      <c r="C179" s="123"/>
      <c r="D179" s="123"/>
      <c r="E179" s="123"/>
      <c r="F179" s="123"/>
      <c r="G179" s="123"/>
      <c r="H179" s="123"/>
      <c r="I179" s="111"/>
      <c r="J179" s="111"/>
      <c r="K179" s="123"/>
    </row>
    <row r="180" spans="2:11">
      <c r="B180" s="110"/>
      <c r="C180" s="123"/>
      <c r="D180" s="123"/>
      <c r="E180" s="123"/>
      <c r="F180" s="123"/>
      <c r="G180" s="123"/>
      <c r="H180" s="123"/>
      <c r="I180" s="111"/>
      <c r="J180" s="111"/>
      <c r="K180" s="123"/>
    </row>
    <row r="181" spans="2:11">
      <c r="B181" s="110"/>
      <c r="C181" s="123"/>
      <c r="D181" s="123"/>
      <c r="E181" s="123"/>
      <c r="F181" s="123"/>
      <c r="G181" s="123"/>
      <c r="H181" s="123"/>
      <c r="I181" s="111"/>
      <c r="J181" s="111"/>
      <c r="K181" s="123"/>
    </row>
    <row r="182" spans="2:11">
      <c r="B182" s="110"/>
      <c r="C182" s="123"/>
      <c r="D182" s="123"/>
      <c r="E182" s="123"/>
      <c r="F182" s="123"/>
      <c r="G182" s="123"/>
      <c r="H182" s="123"/>
      <c r="I182" s="111"/>
      <c r="J182" s="111"/>
      <c r="K182" s="123"/>
    </row>
    <row r="183" spans="2:11">
      <c r="B183" s="110"/>
      <c r="C183" s="123"/>
      <c r="D183" s="123"/>
      <c r="E183" s="123"/>
      <c r="F183" s="123"/>
      <c r="G183" s="123"/>
      <c r="H183" s="123"/>
      <c r="I183" s="111"/>
      <c r="J183" s="111"/>
      <c r="K183" s="123"/>
    </row>
    <row r="184" spans="2:11">
      <c r="B184" s="110"/>
      <c r="C184" s="123"/>
      <c r="D184" s="123"/>
      <c r="E184" s="123"/>
      <c r="F184" s="123"/>
      <c r="G184" s="123"/>
      <c r="H184" s="123"/>
      <c r="I184" s="111"/>
      <c r="J184" s="111"/>
      <c r="K184" s="123"/>
    </row>
    <row r="185" spans="2:11">
      <c r="B185" s="110"/>
      <c r="C185" s="123"/>
      <c r="D185" s="123"/>
      <c r="E185" s="123"/>
      <c r="F185" s="123"/>
      <c r="G185" s="123"/>
      <c r="H185" s="123"/>
      <c r="I185" s="111"/>
      <c r="J185" s="111"/>
      <c r="K185" s="123"/>
    </row>
    <row r="186" spans="2:11">
      <c r="B186" s="110"/>
      <c r="C186" s="123"/>
      <c r="D186" s="123"/>
      <c r="E186" s="123"/>
      <c r="F186" s="123"/>
      <c r="G186" s="123"/>
      <c r="H186" s="123"/>
      <c r="I186" s="111"/>
      <c r="J186" s="111"/>
      <c r="K186" s="123"/>
    </row>
    <row r="187" spans="2:11">
      <c r="B187" s="110"/>
      <c r="C187" s="123"/>
      <c r="D187" s="123"/>
      <c r="E187" s="123"/>
      <c r="F187" s="123"/>
      <c r="G187" s="123"/>
      <c r="H187" s="123"/>
      <c r="I187" s="111"/>
      <c r="J187" s="111"/>
      <c r="K187" s="123"/>
    </row>
    <row r="188" spans="2:11">
      <c r="B188" s="110"/>
      <c r="C188" s="123"/>
      <c r="D188" s="123"/>
      <c r="E188" s="123"/>
      <c r="F188" s="123"/>
      <c r="G188" s="123"/>
      <c r="H188" s="123"/>
      <c r="I188" s="111"/>
      <c r="J188" s="111"/>
      <c r="K188" s="123"/>
    </row>
    <row r="189" spans="2:11">
      <c r="B189" s="110"/>
      <c r="C189" s="123"/>
      <c r="D189" s="123"/>
      <c r="E189" s="123"/>
      <c r="F189" s="123"/>
      <c r="G189" s="123"/>
      <c r="H189" s="123"/>
      <c r="I189" s="111"/>
      <c r="J189" s="111"/>
      <c r="K189" s="123"/>
    </row>
    <row r="190" spans="2:11">
      <c r="B190" s="110"/>
      <c r="C190" s="123"/>
      <c r="D190" s="123"/>
      <c r="E190" s="123"/>
      <c r="F190" s="123"/>
      <c r="G190" s="123"/>
      <c r="H190" s="123"/>
      <c r="I190" s="111"/>
      <c r="J190" s="111"/>
      <c r="K190" s="123"/>
    </row>
    <row r="191" spans="2:11">
      <c r="B191" s="110"/>
      <c r="C191" s="123"/>
      <c r="D191" s="123"/>
      <c r="E191" s="123"/>
      <c r="F191" s="123"/>
      <c r="G191" s="123"/>
      <c r="H191" s="123"/>
      <c r="I191" s="111"/>
      <c r="J191" s="111"/>
      <c r="K191" s="123"/>
    </row>
    <row r="192" spans="2:11">
      <c r="B192" s="110"/>
      <c r="C192" s="123"/>
      <c r="D192" s="123"/>
      <c r="E192" s="123"/>
      <c r="F192" s="123"/>
      <c r="G192" s="123"/>
      <c r="H192" s="123"/>
      <c r="I192" s="111"/>
      <c r="J192" s="111"/>
      <c r="K192" s="123"/>
    </row>
    <row r="193" spans="2:11">
      <c r="B193" s="110"/>
      <c r="C193" s="123"/>
      <c r="D193" s="123"/>
      <c r="E193" s="123"/>
      <c r="F193" s="123"/>
      <c r="G193" s="123"/>
      <c r="H193" s="123"/>
      <c r="I193" s="111"/>
      <c r="J193" s="111"/>
      <c r="K193" s="123"/>
    </row>
    <row r="194" spans="2:11">
      <c r="B194" s="110"/>
      <c r="C194" s="123"/>
      <c r="D194" s="123"/>
      <c r="E194" s="123"/>
      <c r="F194" s="123"/>
      <c r="G194" s="123"/>
      <c r="H194" s="123"/>
      <c r="I194" s="111"/>
      <c r="J194" s="111"/>
      <c r="K194" s="123"/>
    </row>
    <row r="195" spans="2:11">
      <c r="B195" s="110"/>
      <c r="C195" s="123"/>
      <c r="D195" s="123"/>
      <c r="E195" s="123"/>
      <c r="F195" s="123"/>
      <c r="G195" s="123"/>
      <c r="H195" s="123"/>
      <c r="I195" s="111"/>
      <c r="J195" s="111"/>
      <c r="K195" s="123"/>
    </row>
    <row r="196" spans="2:11">
      <c r="B196" s="110"/>
      <c r="C196" s="123"/>
      <c r="D196" s="123"/>
      <c r="E196" s="123"/>
      <c r="F196" s="123"/>
      <c r="G196" s="123"/>
      <c r="H196" s="123"/>
      <c r="I196" s="111"/>
      <c r="J196" s="111"/>
      <c r="K196" s="123"/>
    </row>
    <row r="197" spans="2:11">
      <c r="B197" s="110"/>
      <c r="C197" s="123"/>
      <c r="D197" s="123"/>
      <c r="E197" s="123"/>
      <c r="F197" s="123"/>
      <c r="G197" s="123"/>
      <c r="H197" s="123"/>
      <c r="I197" s="111"/>
      <c r="J197" s="111"/>
      <c r="K197" s="123"/>
    </row>
    <row r="198" spans="2:11">
      <c r="B198" s="110"/>
      <c r="C198" s="123"/>
      <c r="D198" s="123"/>
      <c r="E198" s="123"/>
      <c r="F198" s="123"/>
      <c r="G198" s="123"/>
      <c r="H198" s="123"/>
      <c r="I198" s="111"/>
      <c r="J198" s="111"/>
      <c r="K198" s="123"/>
    </row>
    <row r="199" spans="2:11">
      <c r="B199" s="110"/>
      <c r="C199" s="123"/>
      <c r="D199" s="123"/>
      <c r="E199" s="123"/>
      <c r="F199" s="123"/>
      <c r="G199" s="123"/>
      <c r="H199" s="123"/>
      <c r="I199" s="111"/>
      <c r="J199" s="111"/>
      <c r="K199" s="123"/>
    </row>
    <row r="200" spans="2:11">
      <c r="B200" s="110"/>
      <c r="C200" s="123"/>
      <c r="D200" s="123"/>
      <c r="E200" s="123"/>
      <c r="F200" s="123"/>
      <c r="G200" s="123"/>
      <c r="H200" s="123"/>
      <c r="I200" s="111"/>
      <c r="J200" s="111"/>
      <c r="K200" s="123"/>
    </row>
    <row r="201" spans="2:11">
      <c r="B201" s="110"/>
      <c r="C201" s="123"/>
      <c r="D201" s="123"/>
      <c r="E201" s="123"/>
      <c r="F201" s="123"/>
      <c r="G201" s="123"/>
      <c r="H201" s="123"/>
      <c r="I201" s="111"/>
      <c r="J201" s="111"/>
      <c r="K201" s="123"/>
    </row>
    <row r="202" spans="2:11">
      <c r="B202" s="110"/>
      <c r="C202" s="123"/>
      <c r="D202" s="123"/>
      <c r="E202" s="123"/>
      <c r="F202" s="123"/>
      <c r="G202" s="123"/>
      <c r="H202" s="123"/>
      <c r="I202" s="111"/>
      <c r="J202" s="111"/>
      <c r="K202" s="123"/>
    </row>
    <row r="203" spans="2:11">
      <c r="B203" s="110"/>
      <c r="C203" s="123"/>
      <c r="D203" s="123"/>
      <c r="E203" s="123"/>
      <c r="F203" s="123"/>
      <c r="G203" s="123"/>
      <c r="H203" s="123"/>
      <c r="I203" s="111"/>
      <c r="J203" s="111"/>
      <c r="K203" s="123"/>
    </row>
    <row r="204" spans="2:11">
      <c r="B204" s="110"/>
      <c r="C204" s="123"/>
      <c r="D204" s="123"/>
      <c r="E204" s="123"/>
      <c r="F204" s="123"/>
      <c r="G204" s="123"/>
      <c r="H204" s="123"/>
      <c r="I204" s="111"/>
      <c r="J204" s="111"/>
      <c r="K204" s="123"/>
    </row>
    <row r="205" spans="2:11">
      <c r="B205" s="110"/>
      <c r="C205" s="123"/>
      <c r="D205" s="123"/>
      <c r="E205" s="123"/>
      <c r="F205" s="123"/>
      <c r="G205" s="123"/>
      <c r="H205" s="123"/>
      <c r="I205" s="111"/>
      <c r="J205" s="111"/>
      <c r="K205" s="123"/>
    </row>
    <row r="206" spans="2:11">
      <c r="B206" s="110"/>
      <c r="C206" s="123"/>
      <c r="D206" s="123"/>
      <c r="E206" s="123"/>
      <c r="F206" s="123"/>
      <c r="G206" s="123"/>
      <c r="H206" s="123"/>
      <c r="I206" s="111"/>
      <c r="J206" s="111"/>
      <c r="K206" s="123"/>
    </row>
    <row r="207" spans="2:11">
      <c r="B207" s="110"/>
      <c r="C207" s="123"/>
      <c r="D207" s="123"/>
      <c r="E207" s="123"/>
      <c r="F207" s="123"/>
      <c r="G207" s="123"/>
      <c r="H207" s="123"/>
      <c r="I207" s="111"/>
      <c r="J207" s="111"/>
      <c r="K207" s="123"/>
    </row>
    <row r="208" spans="2:11">
      <c r="B208" s="110"/>
      <c r="C208" s="123"/>
      <c r="D208" s="123"/>
      <c r="E208" s="123"/>
      <c r="F208" s="123"/>
      <c r="G208" s="123"/>
      <c r="H208" s="123"/>
      <c r="I208" s="111"/>
      <c r="J208" s="111"/>
      <c r="K208" s="123"/>
    </row>
    <row r="209" spans="2:11">
      <c r="B209" s="110"/>
      <c r="C209" s="123"/>
      <c r="D209" s="123"/>
      <c r="E209" s="123"/>
      <c r="F209" s="123"/>
      <c r="G209" s="123"/>
      <c r="H209" s="123"/>
      <c r="I209" s="111"/>
      <c r="J209" s="111"/>
      <c r="K209" s="123"/>
    </row>
    <row r="210" spans="2:11">
      <c r="B210" s="110"/>
      <c r="C210" s="123"/>
      <c r="D210" s="123"/>
      <c r="E210" s="123"/>
      <c r="F210" s="123"/>
      <c r="G210" s="123"/>
      <c r="H210" s="123"/>
      <c r="I210" s="111"/>
      <c r="J210" s="111"/>
      <c r="K210" s="123"/>
    </row>
    <row r="211" spans="2:11">
      <c r="B211" s="110"/>
      <c r="C211" s="123"/>
      <c r="D211" s="123"/>
      <c r="E211" s="123"/>
      <c r="F211" s="123"/>
      <c r="G211" s="123"/>
      <c r="H211" s="123"/>
      <c r="I211" s="111"/>
      <c r="J211" s="111"/>
      <c r="K211" s="123"/>
    </row>
    <row r="212" spans="2:11">
      <c r="B212" s="110"/>
      <c r="C212" s="123"/>
      <c r="D212" s="123"/>
      <c r="E212" s="123"/>
      <c r="F212" s="123"/>
      <c r="G212" s="123"/>
      <c r="H212" s="123"/>
      <c r="I212" s="111"/>
      <c r="J212" s="111"/>
      <c r="K212" s="123"/>
    </row>
    <row r="213" spans="2:11">
      <c r="B213" s="110"/>
      <c r="C213" s="123"/>
      <c r="D213" s="123"/>
      <c r="E213" s="123"/>
      <c r="F213" s="123"/>
      <c r="G213" s="123"/>
      <c r="H213" s="123"/>
      <c r="I213" s="111"/>
      <c r="J213" s="111"/>
      <c r="K213" s="123"/>
    </row>
    <row r="214" spans="2:11">
      <c r="B214" s="110"/>
      <c r="C214" s="123"/>
      <c r="D214" s="123"/>
      <c r="E214" s="123"/>
      <c r="F214" s="123"/>
      <c r="G214" s="123"/>
      <c r="H214" s="123"/>
      <c r="I214" s="111"/>
      <c r="J214" s="111"/>
      <c r="K214" s="123"/>
    </row>
    <row r="215" spans="2:11">
      <c r="B215" s="110"/>
      <c r="C215" s="123"/>
      <c r="D215" s="123"/>
      <c r="E215" s="123"/>
      <c r="F215" s="123"/>
      <c r="G215" s="123"/>
      <c r="H215" s="123"/>
      <c r="I215" s="111"/>
      <c r="J215" s="111"/>
      <c r="K215" s="123"/>
    </row>
    <row r="216" spans="2:11">
      <c r="B216" s="110"/>
      <c r="C216" s="123"/>
      <c r="D216" s="123"/>
      <c r="E216" s="123"/>
      <c r="F216" s="123"/>
      <c r="G216" s="123"/>
      <c r="H216" s="123"/>
      <c r="I216" s="111"/>
      <c r="J216" s="111"/>
      <c r="K216" s="123"/>
    </row>
    <row r="217" spans="2:11">
      <c r="B217" s="110"/>
      <c r="C217" s="123"/>
      <c r="D217" s="123"/>
      <c r="E217" s="123"/>
      <c r="F217" s="123"/>
      <c r="G217" s="123"/>
      <c r="H217" s="123"/>
      <c r="I217" s="111"/>
      <c r="J217" s="111"/>
      <c r="K217" s="123"/>
    </row>
    <row r="218" spans="2:11">
      <c r="B218" s="110"/>
      <c r="C218" s="123"/>
      <c r="D218" s="123"/>
      <c r="E218" s="123"/>
      <c r="F218" s="123"/>
      <c r="G218" s="123"/>
      <c r="H218" s="123"/>
      <c r="I218" s="111"/>
      <c r="J218" s="111"/>
      <c r="K218" s="123"/>
    </row>
    <row r="219" spans="2:11">
      <c r="B219" s="110"/>
      <c r="C219" s="123"/>
      <c r="D219" s="123"/>
      <c r="E219" s="123"/>
      <c r="F219" s="123"/>
      <c r="G219" s="123"/>
      <c r="H219" s="123"/>
      <c r="I219" s="111"/>
      <c r="J219" s="111"/>
      <c r="K219" s="123"/>
    </row>
    <row r="220" spans="2:11">
      <c r="B220" s="110"/>
      <c r="C220" s="123"/>
      <c r="D220" s="123"/>
      <c r="E220" s="123"/>
      <c r="F220" s="123"/>
      <c r="G220" s="123"/>
      <c r="H220" s="123"/>
      <c r="I220" s="111"/>
      <c r="J220" s="111"/>
      <c r="K220" s="123"/>
    </row>
    <row r="221" spans="2:11">
      <c r="B221" s="110"/>
      <c r="C221" s="123"/>
      <c r="D221" s="123"/>
      <c r="E221" s="123"/>
      <c r="F221" s="123"/>
      <c r="G221" s="123"/>
      <c r="H221" s="123"/>
      <c r="I221" s="111"/>
      <c r="J221" s="111"/>
      <c r="K221" s="123"/>
    </row>
    <row r="222" spans="2:11">
      <c r="B222" s="110"/>
      <c r="C222" s="123"/>
      <c r="D222" s="123"/>
      <c r="E222" s="123"/>
      <c r="F222" s="123"/>
      <c r="G222" s="123"/>
      <c r="H222" s="123"/>
      <c r="I222" s="111"/>
      <c r="J222" s="111"/>
      <c r="K222" s="123"/>
    </row>
    <row r="223" spans="2:11">
      <c r="B223" s="110"/>
      <c r="C223" s="123"/>
      <c r="D223" s="123"/>
      <c r="E223" s="123"/>
      <c r="F223" s="123"/>
      <c r="G223" s="123"/>
      <c r="H223" s="123"/>
      <c r="I223" s="111"/>
      <c r="J223" s="111"/>
      <c r="K223" s="123"/>
    </row>
    <row r="224" spans="2:11">
      <c r="B224" s="110"/>
      <c r="C224" s="123"/>
      <c r="D224" s="123"/>
      <c r="E224" s="123"/>
      <c r="F224" s="123"/>
      <c r="G224" s="123"/>
      <c r="H224" s="123"/>
      <c r="I224" s="111"/>
      <c r="J224" s="111"/>
      <c r="K224" s="123"/>
    </row>
    <row r="225" spans="2:11">
      <c r="B225" s="110"/>
      <c r="C225" s="123"/>
      <c r="D225" s="123"/>
      <c r="E225" s="123"/>
      <c r="F225" s="123"/>
      <c r="G225" s="123"/>
      <c r="H225" s="123"/>
      <c r="I225" s="111"/>
      <c r="J225" s="111"/>
      <c r="K225" s="123"/>
    </row>
    <row r="226" spans="2:11">
      <c r="B226" s="110"/>
      <c r="C226" s="123"/>
      <c r="D226" s="123"/>
      <c r="E226" s="123"/>
      <c r="F226" s="123"/>
      <c r="G226" s="123"/>
      <c r="H226" s="123"/>
      <c r="I226" s="111"/>
      <c r="J226" s="111"/>
      <c r="K226" s="123"/>
    </row>
    <row r="227" spans="2:11">
      <c r="B227" s="110"/>
      <c r="C227" s="123"/>
      <c r="D227" s="123"/>
      <c r="E227" s="123"/>
      <c r="F227" s="123"/>
      <c r="G227" s="123"/>
      <c r="H227" s="123"/>
      <c r="I227" s="111"/>
      <c r="J227" s="111"/>
      <c r="K227" s="123"/>
    </row>
    <row r="228" spans="2:11">
      <c r="B228" s="110"/>
      <c r="C228" s="123"/>
      <c r="D228" s="123"/>
      <c r="E228" s="123"/>
      <c r="F228" s="123"/>
      <c r="G228" s="123"/>
      <c r="H228" s="123"/>
      <c r="I228" s="111"/>
      <c r="J228" s="111"/>
      <c r="K228" s="123"/>
    </row>
    <row r="229" spans="2:11">
      <c r="B229" s="110"/>
      <c r="C229" s="123"/>
      <c r="D229" s="123"/>
      <c r="E229" s="123"/>
      <c r="F229" s="123"/>
      <c r="G229" s="123"/>
      <c r="H229" s="123"/>
      <c r="I229" s="111"/>
      <c r="J229" s="111"/>
      <c r="K229" s="123"/>
    </row>
    <row r="230" spans="2:11">
      <c r="B230" s="110"/>
      <c r="C230" s="123"/>
      <c r="D230" s="123"/>
      <c r="E230" s="123"/>
      <c r="F230" s="123"/>
      <c r="G230" s="123"/>
      <c r="H230" s="123"/>
      <c r="I230" s="111"/>
      <c r="J230" s="111"/>
      <c r="K230" s="123"/>
    </row>
    <row r="231" spans="2:11">
      <c r="B231" s="110"/>
      <c r="C231" s="123"/>
      <c r="D231" s="123"/>
      <c r="E231" s="123"/>
      <c r="F231" s="123"/>
      <c r="G231" s="123"/>
      <c r="H231" s="123"/>
      <c r="I231" s="111"/>
      <c r="J231" s="111"/>
      <c r="K231" s="123"/>
    </row>
    <row r="232" spans="2:11">
      <c r="B232" s="110"/>
      <c r="C232" s="123"/>
      <c r="D232" s="123"/>
      <c r="E232" s="123"/>
      <c r="F232" s="123"/>
      <c r="G232" s="123"/>
      <c r="H232" s="123"/>
      <c r="I232" s="111"/>
      <c r="J232" s="111"/>
      <c r="K232" s="123"/>
    </row>
    <row r="233" spans="2:11">
      <c r="B233" s="110"/>
      <c r="C233" s="123"/>
      <c r="D233" s="123"/>
      <c r="E233" s="123"/>
      <c r="F233" s="123"/>
      <c r="G233" s="123"/>
      <c r="H233" s="123"/>
      <c r="I233" s="111"/>
      <c r="J233" s="111"/>
      <c r="K233" s="123"/>
    </row>
    <row r="234" spans="2:11">
      <c r="B234" s="110"/>
      <c r="C234" s="123"/>
      <c r="D234" s="123"/>
      <c r="E234" s="123"/>
      <c r="F234" s="123"/>
      <c r="G234" s="123"/>
      <c r="H234" s="123"/>
      <c r="I234" s="111"/>
      <c r="J234" s="111"/>
      <c r="K234" s="123"/>
    </row>
    <row r="235" spans="2:11">
      <c r="B235" s="110"/>
      <c r="C235" s="123"/>
      <c r="D235" s="123"/>
      <c r="E235" s="123"/>
      <c r="F235" s="123"/>
      <c r="G235" s="123"/>
      <c r="H235" s="123"/>
      <c r="I235" s="111"/>
      <c r="J235" s="111"/>
      <c r="K235" s="123"/>
    </row>
    <row r="236" spans="2:11">
      <c r="B236" s="110"/>
      <c r="C236" s="123"/>
      <c r="D236" s="123"/>
      <c r="E236" s="123"/>
      <c r="F236" s="123"/>
      <c r="G236" s="123"/>
      <c r="H236" s="123"/>
      <c r="I236" s="111"/>
      <c r="J236" s="111"/>
      <c r="K236" s="123"/>
    </row>
    <row r="237" spans="2:11">
      <c r="B237" s="110"/>
      <c r="C237" s="123"/>
      <c r="D237" s="123"/>
      <c r="E237" s="123"/>
      <c r="F237" s="123"/>
      <c r="G237" s="123"/>
      <c r="H237" s="123"/>
      <c r="I237" s="111"/>
      <c r="J237" s="111"/>
      <c r="K237" s="123"/>
    </row>
    <row r="238" spans="2:11">
      <c r="B238" s="110"/>
      <c r="C238" s="123"/>
      <c r="D238" s="123"/>
      <c r="E238" s="123"/>
      <c r="F238" s="123"/>
      <c r="G238" s="123"/>
      <c r="H238" s="123"/>
      <c r="I238" s="111"/>
      <c r="J238" s="111"/>
      <c r="K238" s="123"/>
    </row>
    <row r="239" spans="2:11">
      <c r="B239" s="110"/>
      <c r="C239" s="123"/>
      <c r="D239" s="123"/>
      <c r="E239" s="123"/>
      <c r="F239" s="123"/>
      <c r="G239" s="123"/>
      <c r="H239" s="123"/>
      <c r="I239" s="111"/>
      <c r="J239" s="111"/>
      <c r="K239" s="123"/>
    </row>
    <row r="240" spans="2:11">
      <c r="B240" s="110"/>
      <c r="C240" s="123"/>
      <c r="D240" s="123"/>
      <c r="E240" s="123"/>
      <c r="F240" s="123"/>
      <c r="G240" s="123"/>
      <c r="H240" s="123"/>
      <c r="I240" s="111"/>
      <c r="J240" s="111"/>
      <c r="K240" s="123"/>
    </row>
    <row r="241" spans="2:11">
      <c r="B241" s="110"/>
      <c r="C241" s="123"/>
      <c r="D241" s="123"/>
      <c r="E241" s="123"/>
      <c r="F241" s="123"/>
      <c r="G241" s="123"/>
      <c r="H241" s="123"/>
      <c r="I241" s="111"/>
      <c r="J241" s="111"/>
      <c r="K241" s="123"/>
    </row>
    <row r="242" spans="2:11">
      <c r="B242" s="110"/>
      <c r="C242" s="123"/>
      <c r="D242" s="123"/>
      <c r="E242" s="123"/>
      <c r="F242" s="123"/>
      <c r="G242" s="123"/>
      <c r="H242" s="123"/>
      <c r="I242" s="111"/>
      <c r="J242" s="111"/>
      <c r="K242" s="123"/>
    </row>
    <row r="243" spans="2:11">
      <c r="B243" s="110"/>
      <c r="C243" s="123"/>
      <c r="D243" s="123"/>
      <c r="E243" s="123"/>
      <c r="F243" s="123"/>
      <c r="G243" s="123"/>
      <c r="H243" s="123"/>
      <c r="I243" s="111"/>
      <c r="J243" s="111"/>
      <c r="K243" s="123"/>
    </row>
    <row r="244" spans="2:11">
      <c r="B244" s="110"/>
      <c r="C244" s="123"/>
      <c r="D244" s="123"/>
      <c r="E244" s="123"/>
      <c r="F244" s="123"/>
      <c r="G244" s="123"/>
      <c r="H244" s="123"/>
      <c r="I244" s="111"/>
      <c r="J244" s="111"/>
      <c r="K244" s="123"/>
    </row>
    <row r="245" spans="2:11">
      <c r="B245" s="110"/>
      <c r="C245" s="123"/>
      <c r="D245" s="123"/>
      <c r="E245" s="123"/>
      <c r="F245" s="123"/>
      <c r="G245" s="123"/>
      <c r="H245" s="123"/>
      <c r="I245" s="111"/>
      <c r="J245" s="111"/>
      <c r="K245" s="123"/>
    </row>
    <row r="246" spans="2:11">
      <c r="B246" s="110"/>
      <c r="C246" s="123"/>
      <c r="D246" s="123"/>
      <c r="E246" s="123"/>
      <c r="F246" s="123"/>
      <c r="G246" s="123"/>
      <c r="H246" s="123"/>
      <c r="I246" s="111"/>
      <c r="J246" s="111"/>
      <c r="K246" s="123"/>
    </row>
    <row r="247" spans="2:11">
      <c r="B247" s="110"/>
      <c r="C247" s="123"/>
      <c r="D247" s="123"/>
      <c r="E247" s="123"/>
      <c r="F247" s="123"/>
      <c r="G247" s="123"/>
      <c r="H247" s="123"/>
      <c r="I247" s="111"/>
      <c r="J247" s="111"/>
      <c r="K247" s="123"/>
    </row>
    <row r="248" spans="2:11">
      <c r="B248" s="110"/>
      <c r="C248" s="123"/>
      <c r="D248" s="123"/>
      <c r="E248" s="123"/>
      <c r="F248" s="123"/>
      <c r="G248" s="123"/>
      <c r="H248" s="123"/>
      <c r="I248" s="111"/>
      <c r="J248" s="111"/>
      <c r="K248" s="123"/>
    </row>
    <row r="249" spans="2:11">
      <c r="B249" s="110"/>
      <c r="C249" s="123"/>
      <c r="D249" s="123"/>
      <c r="E249" s="123"/>
      <c r="F249" s="123"/>
      <c r="G249" s="123"/>
      <c r="H249" s="123"/>
      <c r="I249" s="111"/>
      <c r="J249" s="111"/>
      <c r="K249" s="123"/>
    </row>
    <row r="250" spans="2:11">
      <c r="B250" s="110"/>
      <c r="C250" s="123"/>
      <c r="D250" s="123"/>
      <c r="E250" s="123"/>
      <c r="F250" s="123"/>
      <c r="G250" s="123"/>
      <c r="H250" s="123"/>
      <c r="I250" s="111"/>
      <c r="J250" s="111"/>
      <c r="K250" s="123"/>
    </row>
    <row r="251" spans="2:11">
      <c r="B251" s="110"/>
      <c r="C251" s="123"/>
      <c r="D251" s="123"/>
      <c r="E251" s="123"/>
      <c r="F251" s="123"/>
      <c r="G251" s="123"/>
      <c r="H251" s="123"/>
      <c r="I251" s="111"/>
      <c r="J251" s="111"/>
      <c r="K251" s="123"/>
    </row>
    <row r="252" spans="2:11">
      <c r="B252" s="110"/>
      <c r="C252" s="123"/>
      <c r="D252" s="123"/>
      <c r="E252" s="123"/>
      <c r="F252" s="123"/>
      <c r="G252" s="123"/>
      <c r="H252" s="123"/>
      <c r="I252" s="111"/>
      <c r="J252" s="111"/>
      <c r="K252" s="123"/>
    </row>
    <row r="253" spans="2:11">
      <c r="B253" s="110"/>
      <c r="C253" s="123"/>
      <c r="D253" s="123"/>
      <c r="E253" s="123"/>
      <c r="F253" s="123"/>
      <c r="G253" s="123"/>
      <c r="H253" s="123"/>
      <c r="I253" s="111"/>
      <c r="J253" s="111"/>
      <c r="K253" s="123"/>
    </row>
    <row r="254" spans="2:11">
      <c r="B254" s="110"/>
      <c r="C254" s="123"/>
      <c r="D254" s="123"/>
      <c r="E254" s="123"/>
      <c r="F254" s="123"/>
      <c r="G254" s="123"/>
      <c r="H254" s="123"/>
      <c r="I254" s="111"/>
      <c r="J254" s="111"/>
      <c r="K254" s="123"/>
    </row>
    <row r="255" spans="2:11">
      <c r="B255" s="110"/>
      <c r="C255" s="123"/>
      <c r="D255" s="123"/>
      <c r="E255" s="123"/>
      <c r="F255" s="123"/>
      <c r="G255" s="123"/>
      <c r="H255" s="123"/>
      <c r="I255" s="111"/>
      <c r="J255" s="111"/>
      <c r="K255" s="123"/>
    </row>
    <row r="256" spans="2:11">
      <c r="B256" s="110"/>
      <c r="C256" s="123"/>
      <c r="D256" s="123"/>
      <c r="E256" s="123"/>
      <c r="F256" s="123"/>
      <c r="G256" s="123"/>
      <c r="H256" s="123"/>
      <c r="I256" s="111"/>
      <c r="J256" s="111"/>
      <c r="K256" s="123"/>
    </row>
    <row r="257" spans="2:11">
      <c r="B257" s="110"/>
      <c r="C257" s="123"/>
      <c r="D257" s="123"/>
      <c r="E257" s="123"/>
      <c r="F257" s="123"/>
      <c r="G257" s="123"/>
      <c r="H257" s="123"/>
      <c r="I257" s="111"/>
      <c r="J257" s="111"/>
      <c r="K257" s="123"/>
    </row>
    <row r="258" spans="2:11">
      <c r="B258" s="110"/>
      <c r="C258" s="123"/>
      <c r="D258" s="123"/>
      <c r="E258" s="123"/>
      <c r="F258" s="123"/>
      <c r="G258" s="123"/>
      <c r="H258" s="123"/>
      <c r="I258" s="111"/>
      <c r="J258" s="111"/>
      <c r="K258" s="123"/>
    </row>
    <row r="259" spans="2:11">
      <c r="B259" s="110"/>
      <c r="C259" s="123"/>
      <c r="D259" s="123"/>
      <c r="E259" s="123"/>
      <c r="F259" s="123"/>
      <c r="G259" s="123"/>
      <c r="H259" s="123"/>
      <c r="I259" s="111"/>
      <c r="J259" s="111"/>
      <c r="K259" s="123"/>
    </row>
    <row r="260" spans="2:11">
      <c r="B260" s="110"/>
      <c r="C260" s="123"/>
      <c r="D260" s="123"/>
      <c r="E260" s="123"/>
      <c r="F260" s="123"/>
      <c r="G260" s="123"/>
      <c r="H260" s="123"/>
      <c r="I260" s="111"/>
      <c r="J260" s="111"/>
      <c r="K260" s="123"/>
    </row>
    <row r="261" spans="2:11">
      <c r="B261" s="110"/>
      <c r="C261" s="123"/>
      <c r="D261" s="123"/>
      <c r="E261" s="123"/>
      <c r="F261" s="123"/>
      <c r="G261" s="123"/>
      <c r="H261" s="123"/>
      <c r="I261" s="111"/>
      <c r="J261" s="111"/>
      <c r="K261" s="123"/>
    </row>
    <row r="262" spans="2:11">
      <c r="B262" s="110"/>
      <c r="C262" s="123"/>
      <c r="D262" s="123"/>
      <c r="E262" s="123"/>
      <c r="F262" s="123"/>
      <c r="G262" s="123"/>
      <c r="H262" s="123"/>
      <c r="I262" s="111"/>
      <c r="J262" s="111"/>
      <c r="K262" s="123"/>
    </row>
    <row r="263" spans="2:11">
      <c r="B263" s="110"/>
      <c r="C263" s="123"/>
      <c r="D263" s="123"/>
      <c r="E263" s="123"/>
      <c r="F263" s="123"/>
      <c r="G263" s="123"/>
      <c r="H263" s="123"/>
      <c r="I263" s="111"/>
      <c r="J263" s="111"/>
      <c r="K263" s="123"/>
    </row>
    <row r="264" spans="2:11">
      <c r="B264" s="110"/>
      <c r="C264" s="123"/>
      <c r="D264" s="123"/>
      <c r="E264" s="123"/>
      <c r="F264" s="123"/>
      <c r="G264" s="123"/>
      <c r="H264" s="123"/>
      <c r="I264" s="111"/>
      <c r="J264" s="111"/>
      <c r="K264" s="123"/>
    </row>
    <row r="265" spans="2:11">
      <c r="B265" s="110"/>
      <c r="C265" s="123"/>
      <c r="D265" s="123"/>
      <c r="E265" s="123"/>
      <c r="F265" s="123"/>
      <c r="G265" s="123"/>
      <c r="H265" s="123"/>
      <c r="I265" s="111"/>
      <c r="J265" s="111"/>
      <c r="K265" s="123"/>
    </row>
    <row r="266" spans="2:11">
      <c r="B266" s="110"/>
      <c r="C266" s="123"/>
      <c r="D266" s="123"/>
      <c r="E266" s="123"/>
      <c r="F266" s="123"/>
      <c r="G266" s="123"/>
      <c r="H266" s="123"/>
      <c r="I266" s="111"/>
      <c r="J266" s="111"/>
      <c r="K266" s="123"/>
    </row>
    <row r="267" spans="2:11">
      <c r="B267" s="110"/>
      <c r="C267" s="123"/>
      <c r="D267" s="123"/>
      <c r="E267" s="123"/>
      <c r="F267" s="123"/>
      <c r="G267" s="123"/>
      <c r="H267" s="123"/>
      <c r="I267" s="111"/>
      <c r="J267" s="111"/>
      <c r="K267" s="123"/>
    </row>
    <row r="268" spans="2:11">
      <c r="B268" s="110"/>
      <c r="C268" s="123"/>
      <c r="D268" s="123"/>
      <c r="E268" s="123"/>
      <c r="F268" s="123"/>
      <c r="G268" s="123"/>
      <c r="H268" s="123"/>
      <c r="I268" s="111"/>
      <c r="J268" s="111"/>
      <c r="K268" s="123"/>
    </row>
    <row r="269" spans="2:11">
      <c r="B269" s="110"/>
      <c r="C269" s="123"/>
      <c r="D269" s="123"/>
      <c r="E269" s="123"/>
      <c r="F269" s="123"/>
      <c r="G269" s="123"/>
      <c r="H269" s="123"/>
      <c r="I269" s="111"/>
      <c r="J269" s="111"/>
      <c r="K269" s="123"/>
    </row>
    <row r="270" spans="2:11">
      <c r="B270" s="110"/>
      <c r="C270" s="123"/>
      <c r="D270" s="123"/>
      <c r="E270" s="123"/>
      <c r="F270" s="123"/>
      <c r="G270" s="123"/>
      <c r="H270" s="123"/>
      <c r="I270" s="111"/>
      <c r="J270" s="111"/>
      <c r="K270" s="123"/>
    </row>
    <row r="271" spans="2:11">
      <c r="B271" s="110"/>
      <c r="C271" s="123"/>
      <c r="D271" s="123"/>
      <c r="E271" s="123"/>
      <c r="F271" s="123"/>
      <c r="G271" s="123"/>
      <c r="H271" s="123"/>
      <c r="I271" s="111"/>
      <c r="J271" s="111"/>
      <c r="K271" s="123"/>
    </row>
    <row r="272" spans="2:11">
      <c r="B272" s="110"/>
      <c r="C272" s="123"/>
      <c r="D272" s="123"/>
      <c r="E272" s="123"/>
      <c r="F272" s="123"/>
      <c r="G272" s="123"/>
      <c r="H272" s="123"/>
      <c r="I272" s="111"/>
      <c r="J272" s="111"/>
      <c r="K272" s="123"/>
    </row>
    <row r="273" spans="2:11">
      <c r="B273" s="110"/>
      <c r="C273" s="123"/>
      <c r="D273" s="123"/>
      <c r="E273" s="123"/>
      <c r="F273" s="123"/>
      <c r="G273" s="123"/>
      <c r="H273" s="123"/>
      <c r="I273" s="111"/>
      <c r="J273" s="111"/>
      <c r="K273" s="123"/>
    </row>
    <row r="274" spans="2:11">
      <c r="B274" s="110"/>
      <c r="C274" s="123"/>
      <c r="D274" s="123"/>
      <c r="E274" s="123"/>
      <c r="F274" s="123"/>
      <c r="G274" s="123"/>
      <c r="H274" s="123"/>
      <c r="I274" s="111"/>
      <c r="J274" s="111"/>
      <c r="K274" s="123"/>
    </row>
    <row r="275" spans="2:11">
      <c r="B275" s="110"/>
      <c r="C275" s="123"/>
      <c r="D275" s="123"/>
      <c r="E275" s="123"/>
      <c r="F275" s="123"/>
      <c r="G275" s="123"/>
      <c r="H275" s="123"/>
      <c r="I275" s="111"/>
      <c r="J275" s="111"/>
      <c r="K275" s="123"/>
    </row>
    <row r="276" spans="2:11">
      <c r="B276" s="110"/>
      <c r="C276" s="123"/>
      <c r="D276" s="123"/>
      <c r="E276" s="123"/>
      <c r="F276" s="123"/>
      <c r="G276" s="123"/>
      <c r="H276" s="123"/>
      <c r="I276" s="111"/>
      <c r="J276" s="111"/>
      <c r="K276" s="123"/>
    </row>
    <row r="277" spans="2:11">
      <c r="B277" s="110"/>
      <c r="C277" s="123"/>
      <c r="D277" s="123"/>
      <c r="E277" s="123"/>
      <c r="F277" s="123"/>
      <c r="G277" s="123"/>
      <c r="H277" s="123"/>
      <c r="I277" s="111"/>
      <c r="J277" s="111"/>
      <c r="K277" s="123"/>
    </row>
    <row r="278" spans="2:11">
      <c r="B278" s="110"/>
      <c r="C278" s="123"/>
      <c r="D278" s="123"/>
      <c r="E278" s="123"/>
      <c r="F278" s="123"/>
      <c r="G278" s="123"/>
      <c r="H278" s="123"/>
      <c r="I278" s="111"/>
      <c r="J278" s="111"/>
      <c r="K278" s="123"/>
    </row>
    <row r="279" spans="2:11">
      <c r="B279" s="110"/>
      <c r="C279" s="123"/>
      <c r="D279" s="123"/>
      <c r="E279" s="123"/>
      <c r="F279" s="123"/>
      <c r="G279" s="123"/>
      <c r="H279" s="123"/>
      <c r="I279" s="111"/>
      <c r="J279" s="111"/>
      <c r="K279" s="123"/>
    </row>
    <row r="280" spans="2:11">
      <c r="B280" s="110"/>
      <c r="C280" s="123"/>
      <c r="D280" s="123"/>
      <c r="E280" s="123"/>
      <c r="F280" s="123"/>
      <c r="G280" s="123"/>
      <c r="H280" s="123"/>
      <c r="I280" s="111"/>
      <c r="J280" s="111"/>
      <c r="K280" s="123"/>
    </row>
    <row r="281" spans="2:11">
      <c r="B281" s="110"/>
      <c r="C281" s="123"/>
      <c r="D281" s="123"/>
      <c r="E281" s="123"/>
      <c r="F281" s="123"/>
      <c r="G281" s="123"/>
      <c r="H281" s="123"/>
      <c r="I281" s="111"/>
      <c r="J281" s="111"/>
      <c r="K281" s="123"/>
    </row>
    <row r="282" spans="2:11">
      <c r="B282" s="110"/>
      <c r="C282" s="123"/>
      <c r="D282" s="123"/>
      <c r="E282" s="123"/>
      <c r="F282" s="123"/>
      <c r="G282" s="123"/>
      <c r="H282" s="123"/>
      <c r="I282" s="111"/>
      <c r="J282" s="111"/>
      <c r="K282" s="123"/>
    </row>
    <row r="283" spans="2:11">
      <c r="B283" s="110"/>
      <c r="C283" s="123"/>
      <c r="D283" s="123"/>
      <c r="E283" s="123"/>
      <c r="F283" s="123"/>
      <c r="G283" s="123"/>
      <c r="H283" s="123"/>
      <c r="I283" s="111"/>
      <c r="J283" s="111"/>
      <c r="K283" s="123"/>
    </row>
    <row r="284" spans="2:11">
      <c r="B284" s="110"/>
      <c r="C284" s="123"/>
      <c r="D284" s="123"/>
      <c r="E284" s="123"/>
      <c r="F284" s="123"/>
      <c r="G284" s="123"/>
      <c r="H284" s="123"/>
      <c r="I284" s="111"/>
      <c r="J284" s="111"/>
      <c r="K284" s="123"/>
    </row>
    <row r="285" spans="2:11">
      <c r="B285" s="110"/>
      <c r="C285" s="123"/>
      <c r="D285" s="123"/>
      <c r="E285" s="123"/>
      <c r="F285" s="123"/>
      <c r="G285" s="123"/>
      <c r="H285" s="123"/>
      <c r="I285" s="111"/>
      <c r="J285" s="111"/>
      <c r="K285" s="123"/>
    </row>
    <row r="286" spans="2:11">
      <c r="B286" s="110"/>
      <c r="C286" s="123"/>
      <c r="D286" s="123"/>
      <c r="E286" s="123"/>
      <c r="F286" s="123"/>
      <c r="G286" s="123"/>
      <c r="H286" s="123"/>
      <c r="I286" s="111"/>
      <c r="J286" s="111"/>
      <c r="K286" s="123"/>
    </row>
    <row r="287" spans="2:11">
      <c r="B287" s="110"/>
      <c r="C287" s="123"/>
      <c r="D287" s="123"/>
      <c r="E287" s="123"/>
      <c r="F287" s="123"/>
      <c r="G287" s="123"/>
      <c r="H287" s="123"/>
      <c r="I287" s="111"/>
      <c r="J287" s="111"/>
      <c r="K287" s="123"/>
    </row>
    <row r="288" spans="2:11">
      <c r="B288" s="110"/>
      <c r="C288" s="123"/>
      <c r="D288" s="123"/>
      <c r="E288" s="123"/>
      <c r="F288" s="123"/>
      <c r="G288" s="123"/>
      <c r="H288" s="123"/>
      <c r="I288" s="111"/>
      <c r="J288" s="111"/>
      <c r="K288" s="123"/>
    </row>
    <row r="289" spans="2:11">
      <c r="B289" s="110"/>
      <c r="C289" s="123"/>
      <c r="D289" s="123"/>
      <c r="E289" s="123"/>
      <c r="F289" s="123"/>
      <c r="G289" s="123"/>
      <c r="H289" s="123"/>
      <c r="I289" s="111"/>
      <c r="J289" s="111"/>
      <c r="K289" s="123"/>
    </row>
    <row r="290" spans="2:11">
      <c r="B290" s="110"/>
      <c r="C290" s="123"/>
      <c r="D290" s="123"/>
      <c r="E290" s="123"/>
      <c r="F290" s="123"/>
      <c r="G290" s="123"/>
      <c r="H290" s="123"/>
      <c r="I290" s="111"/>
      <c r="J290" s="111"/>
      <c r="K290" s="123"/>
    </row>
    <row r="291" spans="2:11">
      <c r="B291" s="110"/>
      <c r="C291" s="123"/>
      <c r="D291" s="123"/>
      <c r="E291" s="123"/>
      <c r="F291" s="123"/>
      <c r="G291" s="123"/>
      <c r="H291" s="123"/>
      <c r="I291" s="111"/>
      <c r="J291" s="111"/>
      <c r="K291" s="123"/>
    </row>
    <row r="292" spans="2:11">
      <c r="B292" s="110"/>
      <c r="C292" s="123"/>
      <c r="D292" s="123"/>
      <c r="E292" s="123"/>
      <c r="F292" s="123"/>
      <c r="G292" s="123"/>
      <c r="H292" s="123"/>
      <c r="I292" s="111"/>
      <c r="J292" s="111"/>
      <c r="K292" s="123"/>
    </row>
    <row r="293" spans="2:11">
      <c r="B293" s="110"/>
      <c r="C293" s="123"/>
      <c r="D293" s="123"/>
      <c r="E293" s="123"/>
      <c r="F293" s="123"/>
      <c r="G293" s="123"/>
      <c r="H293" s="123"/>
      <c r="I293" s="111"/>
      <c r="J293" s="111"/>
      <c r="K293" s="123"/>
    </row>
    <row r="294" spans="2:11">
      <c r="B294" s="110"/>
      <c r="C294" s="123"/>
      <c r="D294" s="123"/>
      <c r="E294" s="123"/>
      <c r="F294" s="123"/>
      <c r="G294" s="123"/>
      <c r="H294" s="123"/>
      <c r="I294" s="111"/>
      <c r="J294" s="111"/>
      <c r="K294" s="123"/>
    </row>
    <row r="295" spans="2:11">
      <c r="B295" s="110"/>
      <c r="C295" s="123"/>
      <c r="D295" s="123"/>
      <c r="E295" s="123"/>
      <c r="F295" s="123"/>
      <c r="G295" s="123"/>
      <c r="H295" s="123"/>
      <c r="I295" s="111"/>
      <c r="J295" s="111"/>
      <c r="K295" s="123"/>
    </row>
    <row r="296" spans="2:11">
      <c r="B296" s="110"/>
      <c r="C296" s="123"/>
      <c r="D296" s="123"/>
      <c r="E296" s="123"/>
      <c r="F296" s="123"/>
      <c r="G296" s="123"/>
      <c r="H296" s="123"/>
      <c r="I296" s="111"/>
      <c r="J296" s="111"/>
      <c r="K296" s="123"/>
    </row>
    <row r="297" spans="2:11">
      <c r="B297" s="110"/>
      <c r="C297" s="123"/>
      <c r="D297" s="123"/>
      <c r="E297" s="123"/>
      <c r="F297" s="123"/>
      <c r="G297" s="123"/>
      <c r="H297" s="123"/>
      <c r="I297" s="111"/>
      <c r="J297" s="111"/>
      <c r="K297" s="123"/>
    </row>
    <row r="298" spans="2:11">
      <c r="B298" s="110"/>
      <c r="C298" s="123"/>
      <c r="D298" s="123"/>
      <c r="E298" s="123"/>
      <c r="F298" s="123"/>
      <c r="G298" s="123"/>
      <c r="H298" s="123"/>
      <c r="I298" s="111"/>
      <c r="J298" s="111"/>
      <c r="K298" s="123"/>
    </row>
    <row r="299" spans="2:11">
      <c r="B299" s="110"/>
      <c r="C299" s="123"/>
      <c r="D299" s="123"/>
      <c r="E299" s="123"/>
      <c r="F299" s="123"/>
      <c r="G299" s="123"/>
      <c r="H299" s="123"/>
      <c r="I299" s="111"/>
      <c r="J299" s="111"/>
      <c r="K299" s="123"/>
    </row>
    <row r="300" spans="2:11">
      <c r="B300" s="110"/>
      <c r="C300" s="123"/>
      <c r="D300" s="123"/>
      <c r="E300" s="123"/>
      <c r="F300" s="123"/>
      <c r="G300" s="123"/>
      <c r="H300" s="123"/>
      <c r="I300" s="111"/>
      <c r="J300" s="111"/>
      <c r="K300" s="123"/>
    </row>
    <row r="301" spans="2:11">
      <c r="B301" s="110"/>
      <c r="C301" s="123"/>
      <c r="D301" s="123"/>
      <c r="E301" s="123"/>
      <c r="F301" s="123"/>
      <c r="G301" s="123"/>
      <c r="H301" s="123"/>
      <c r="I301" s="111"/>
      <c r="J301" s="111"/>
      <c r="K301" s="123"/>
    </row>
    <row r="302" spans="2:11">
      <c r="B302" s="110"/>
      <c r="C302" s="123"/>
      <c r="D302" s="123"/>
      <c r="E302" s="123"/>
      <c r="F302" s="123"/>
      <c r="G302" s="123"/>
      <c r="H302" s="123"/>
      <c r="I302" s="111"/>
      <c r="J302" s="111"/>
      <c r="K302" s="123"/>
    </row>
    <row r="303" spans="2:11">
      <c r="B303" s="110"/>
      <c r="C303" s="123"/>
      <c r="D303" s="123"/>
      <c r="E303" s="123"/>
      <c r="F303" s="123"/>
      <c r="G303" s="123"/>
      <c r="H303" s="123"/>
      <c r="I303" s="111"/>
      <c r="J303" s="111"/>
      <c r="K303" s="123"/>
    </row>
    <row r="304" spans="2:11">
      <c r="B304" s="110"/>
      <c r="C304" s="123"/>
      <c r="D304" s="123"/>
      <c r="E304" s="123"/>
      <c r="F304" s="123"/>
      <c r="G304" s="123"/>
      <c r="H304" s="123"/>
      <c r="I304" s="111"/>
      <c r="J304" s="111"/>
      <c r="K304" s="123"/>
    </row>
    <row r="305" spans="2:11">
      <c r="B305" s="110"/>
      <c r="C305" s="123"/>
      <c r="D305" s="123"/>
      <c r="E305" s="123"/>
      <c r="F305" s="123"/>
      <c r="G305" s="123"/>
      <c r="H305" s="123"/>
      <c r="I305" s="111"/>
      <c r="J305" s="111"/>
      <c r="K305" s="123"/>
    </row>
    <row r="306" spans="2:11">
      <c r="B306" s="110"/>
      <c r="C306" s="123"/>
      <c r="D306" s="123"/>
      <c r="E306" s="123"/>
      <c r="F306" s="123"/>
      <c r="G306" s="123"/>
      <c r="H306" s="123"/>
      <c r="I306" s="111"/>
      <c r="J306" s="111"/>
      <c r="K306" s="123"/>
    </row>
    <row r="307" spans="2:11">
      <c r="B307" s="110"/>
      <c r="C307" s="123"/>
      <c r="D307" s="123"/>
      <c r="E307" s="123"/>
      <c r="F307" s="123"/>
      <c r="G307" s="123"/>
      <c r="H307" s="123"/>
      <c r="I307" s="111"/>
      <c r="J307" s="111"/>
      <c r="K307" s="123"/>
    </row>
    <row r="308" spans="2:11">
      <c r="B308" s="110"/>
      <c r="C308" s="123"/>
      <c r="D308" s="123"/>
      <c r="E308" s="123"/>
      <c r="F308" s="123"/>
      <c r="G308" s="123"/>
      <c r="H308" s="123"/>
      <c r="I308" s="111"/>
      <c r="J308" s="111"/>
      <c r="K308" s="123"/>
    </row>
    <row r="309" spans="2:11">
      <c r="B309" s="110"/>
      <c r="C309" s="123"/>
      <c r="D309" s="123"/>
      <c r="E309" s="123"/>
      <c r="F309" s="123"/>
      <c r="G309" s="123"/>
      <c r="H309" s="123"/>
      <c r="I309" s="111"/>
      <c r="J309" s="111"/>
      <c r="K309" s="123"/>
    </row>
    <row r="310" spans="2:11">
      <c r="B310" s="110"/>
      <c r="C310" s="123"/>
      <c r="D310" s="123"/>
      <c r="E310" s="123"/>
      <c r="F310" s="123"/>
      <c r="G310" s="123"/>
      <c r="H310" s="123"/>
      <c r="I310" s="111"/>
      <c r="J310" s="111"/>
      <c r="K310" s="123"/>
    </row>
    <row r="311" spans="2:11">
      <c r="B311" s="110"/>
      <c r="C311" s="123"/>
      <c r="D311" s="123"/>
      <c r="E311" s="123"/>
      <c r="F311" s="123"/>
      <c r="G311" s="123"/>
      <c r="H311" s="123"/>
      <c r="I311" s="111"/>
      <c r="J311" s="111"/>
      <c r="K311" s="123"/>
    </row>
    <row r="312" spans="2:11">
      <c r="B312" s="110"/>
      <c r="C312" s="123"/>
      <c r="D312" s="123"/>
      <c r="E312" s="123"/>
      <c r="F312" s="123"/>
      <c r="G312" s="123"/>
      <c r="H312" s="123"/>
      <c r="I312" s="111"/>
      <c r="J312" s="111"/>
      <c r="K312" s="123"/>
    </row>
    <row r="313" spans="2:11">
      <c r="B313" s="110"/>
      <c r="C313" s="123"/>
      <c r="D313" s="123"/>
      <c r="E313" s="123"/>
      <c r="F313" s="123"/>
      <c r="G313" s="123"/>
      <c r="H313" s="123"/>
      <c r="I313" s="111"/>
      <c r="J313" s="111"/>
      <c r="K313" s="123"/>
    </row>
    <row r="314" spans="2:11">
      <c r="B314" s="110"/>
      <c r="C314" s="123"/>
      <c r="D314" s="123"/>
      <c r="E314" s="123"/>
      <c r="F314" s="123"/>
      <c r="G314" s="123"/>
      <c r="H314" s="123"/>
      <c r="I314" s="111"/>
      <c r="J314" s="111"/>
      <c r="K314" s="123"/>
    </row>
    <row r="315" spans="2:11">
      <c r="B315" s="110"/>
      <c r="C315" s="123"/>
      <c r="D315" s="123"/>
      <c r="E315" s="123"/>
      <c r="F315" s="123"/>
      <c r="G315" s="123"/>
      <c r="H315" s="123"/>
      <c r="I315" s="111"/>
      <c r="J315" s="111"/>
      <c r="K315" s="123"/>
    </row>
    <row r="316" spans="2:11">
      <c r="B316" s="110"/>
      <c r="C316" s="123"/>
      <c r="D316" s="123"/>
      <c r="E316" s="123"/>
      <c r="F316" s="123"/>
      <c r="G316" s="123"/>
      <c r="H316" s="123"/>
      <c r="I316" s="111"/>
      <c r="J316" s="111"/>
      <c r="K316" s="123"/>
    </row>
    <row r="317" spans="2:11">
      <c r="B317" s="110"/>
      <c r="C317" s="123"/>
      <c r="D317" s="123"/>
      <c r="E317" s="123"/>
      <c r="F317" s="123"/>
      <c r="G317" s="123"/>
      <c r="H317" s="123"/>
      <c r="I317" s="111"/>
      <c r="J317" s="111"/>
      <c r="K317" s="123"/>
    </row>
    <row r="318" spans="2:11">
      <c r="B318" s="110"/>
      <c r="C318" s="123"/>
      <c r="D318" s="123"/>
      <c r="E318" s="123"/>
      <c r="F318" s="123"/>
      <c r="G318" s="123"/>
      <c r="H318" s="123"/>
      <c r="I318" s="111"/>
      <c r="J318" s="111"/>
      <c r="K318" s="123"/>
    </row>
    <row r="319" spans="2:11">
      <c r="B319" s="110"/>
      <c r="C319" s="123"/>
      <c r="D319" s="123"/>
      <c r="E319" s="123"/>
      <c r="F319" s="123"/>
      <c r="G319" s="123"/>
      <c r="H319" s="123"/>
      <c r="I319" s="111"/>
      <c r="J319" s="111"/>
      <c r="K319" s="123"/>
    </row>
    <row r="320" spans="2:11">
      <c r="B320" s="110"/>
      <c r="C320" s="123"/>
      <c r="D320" s="123"/>
      <c r="E320" s="123"/>
      <c r="F320" s="123"/>
      <c r="G320" s="123"/>
      <c r="H320" s="123"/>
      <c r="I320" s="111"/>
      <c r="J320" s="111"/>
      <c r="K320" s="123"/>
    </row>
    <row r="321" spans="2:11">
      <c r="B321" s="110"/>
      <c r="C321" s="123"/>
      <c r="D321" s="123"/>
      <c r="E321" s="123"/>
      <c r="F321" s="123"/>
      <c r="G321" s="123"/>
      <c r="H321" s="123"/>
      <c r="I321" s="111"/>
      <c r="J321" s="111"/>
      <c r="K321" s="123"/>
    </row>
    <row r="322" spans="2:11">
      <c r="B322" s="110"/>
      <c r="C322" s="123"/>
      <c r="D322" s="123"/>
      <c r="E322" s="123"/>
      <c r="F322" s="123"/>
      <c r="G322" s="123"/>
      <c r="H322" s="123"/>
      <c r="I322" s="111"/>
      <c r="J322" s="111"/>
      <c r="K322" s="123"/>
    </row>
    <row r="323" spans="2:11">
      <c r="B323" s="110"/>
      <c r="C323" s="123"/>
      <c r="D323" s="123"/>
      <c r="E323" s="123"/>
      <c r="F323" s="123"/>
      <c r="G323" s="123"/>
      <c r="H323" s="123"/>
      <c r="I323" s="111"/>
      <c r="J323" s="111"/>
      <c r="K323" s="123"/>
    </row>
    <row r="324" spans="2:11">
      <c r="B324" s="110"/>
      <c r="C324" s="123"/>
      <c r="D324" s="123"/>
      <c r="E324" s="123"/>
      <c r="F324" s="123"/>
      <c r="G324" s="123"/>
      <c r="H324" s="123"/>
      <c r="I324" s="111"/>
      <c r="J324" s="111"/>
      <c r="K324" s="123"/>
    </row>
    <row r="325" spans="2:11">
      <c r="B325" s="110"/>
      <c r="C325" s="123"/>
      <c r="D325" s="123"/>
      <c r="E325" s="123"/>
      <c r="F325" s="123"/>
      <c r="G325" s="123"/>
      <c r="H325" s="123"/>
      <c r="I325" s="111"/>
      <c r="J325" s="111"/>
      <c r="K325" s="123"/>
    </row>
    <row r="326" spans="2:11">
      <c r="B326" s="110"/>
      <c r="C326" s="123"/>
      <c r="D326" s="123"/>
      <c r="E326" s="123"/>
      <c r="F326" s="123"/>
      <c r="G326" s="123"/>
      <c r="H326" s="123"/>
      <c r="I326" s="111"/>
      <c r="J326" s="111"/>
      <c r="K326" s="123"/>
    </row>
    <row r="327" spans="2:11">
      <c r="B327" s="110"/>
      <c r="C327" s="123"/>
      <c r="D327" s="123"/>
      <c r="E327" s="123"/>
      <c r="F327" s="123"/>
      <c r="G327" s="123"/>
      <c r="H327" s="123"/>
      <c r="I327" s="111"/>
      <c r="J327" s="111"/>
      <c r="K327" s="123"/>
    </row>
    <row r="328" spans="2:11">
      <c r="B328" s="110"/>
      <c r="C328" s="123"/>
      <c r="D328" s="123"/>
      <c r="E328" s="123"/>
      <c r="F328" s="123"/>
      <c r="G328" s="123"/>
      <c r="H328" s="123"/>
      <c r="I328" s="111"/>
      <c r="J328" s="111"/>
      <c r="K328" s="123"/>
    </row>
    <row r="329" spans="2:11">
      <c r="B329" s="110"/>
      <c r="C329" s="123"/>
      <c r="D329" s="123"/>
      <c r="E329" s="123"/>
      <c r="F329" s="123"/>
      <c r="G329" s="123"/>
      <c r="H329" s="123"/>
      <c r="I329" s="111"/>
      <c r="J329" s="111"/>
      <c r="K329" s="123"/>
    </row>
    <row r="330" spans="2:11">
      <c r="B330" s="110"/>
      <c r="C330" s="123"/>
      <c r="D330" s="123"/>
      <c r="E330" s="123"/>
      <c r="F330" s="123"/>
      <c r="G330" s="123"/>
      <c r="H330" s="123"/>
      <c r="I330" s="111"/>
      <c r="J330" s="111"/>
      <c r="K330" s="123"/>
    </row>
    <row r="331" spans="2:11">
      <c r="B331" s="110"/>
      <c r="C331" s="123"/>
      <c r="D331" s="123"/>
      <c r="E331" s="123"/>
      <c r="F331" s="123"/>
      <c r="G331" s="123"/>
      <c r="H331" s="123"/>
      <c r="I331" s="111"/>
      <c r="J331" s="111"/>
      <c r="K331" s="123"/>
    </row>
    <row r="332" spans="2:11">
      <c r="B332" s="110"/>
      <c r="C332" s="123"/>
      <c r="D332" s="123"/>
      <c r="E332" s="123"/>
      <c r="F332" s="123"/>
      <c r="G332" s="123"/>
      <c r="H332" s="123"/>
      <c r="I332" s="111"/>
      <c r="J332" s="111"/>
      <c r="K332" s="123"/>
    </row>
    <row r="333" spans="2:11">
      <c r="B333" s="110"/>
      <c r="C333" s="123"/>
      <c r="D333" s="123"/>
      <c r="E333" s="123"/>
      <c r="F333" s="123"/>
      <c r="G333" s="123"/>
      <c r="H333" s="123"/>
      <c r="I333" s="111"/>
      <c r="J333" s="111"/>
      <c r="K333" s="123"/>
    </row>
    <row r="334" spans="2:11">
      <c r="B334" s="110"/>
      <c r="C334" s="123"/>
      <c r="D334" s="123"/>
      <c r="E334" s="123"/>
      <c r="F334" s="123"/>
      <c r="G334" s="123"/>
      <c r="H334" s="123"/>
      <c r="I334" s="111"/>
      <c r="J334" s="111"/>
      <c r="K334" s="123"/>
    </row>
    <row r="335" spans="2:11">
      <c r="B335" s="110"/>
      <c r="C335" s="123"/>
      <c r="D335" s="123"/>
      <c r="E335" s="123"/>
      <c r="F335" s="123"/>
      <c r="G335" s="123"/>
      <c r="H335" s="123"/>
      <c r="I335" s="111"/>
      <c r="J335" s="111"/>
      <c r="K335" s="123"/>
    </row>
    <row r="336" spans="2:11">
      <c r="B336" s="110"/>
      <c r="C336" s="123"/>
      <c r="D336" s="123"/>
      <c r="E336" s="123"/>
      <c r="F336" s="123"/>
      <c r="G336" s="123"/>
      <c r="H336" s="123"/>
      <c r="I336" s="111"/>
      <c r="J336" s="111"/>
      <c r="K336" s="123"/>
    </row>
    <row r="337" spans="2:11">
      <c r="B337" s="110"/>
      <c r="C337" s="123"/>
      <c r="D337" s="123"/>
      <c r="E337" s="123"/>
      <c r="F337" s="123"/>
      <c r="G337" s="123"/>
      <c r="H337" s="123"/>
      <c r="I337" s="111"/>
      <c r="J337" s="111"/>
      <c r="K337" s="123"/>
    </row>
    <row r="338" spans="2:11">
      <c r="B338" s="110"/>
      <c r="C338" s="123"/>
      <c r="D338" s="123"/>
      <c r="E338" s="123"/>
      <c r="F338" s="123"/>
      <c r="G338" s="123"/>
      <c r="H338" s="123"/>
      <c r="I338" s="111"/>
      <c r="J338" s="111"/>
      <c r="K338" s="123"/>
    </row>
    <row r="339" spans="2:11">
      <c r="B339" s="110"/>
      <c r="C339" s="123"/>
      <c r="D339" s="123"/>
      <c r="E339" s="123"/>
      <c r="F339" s="123"/>
      <c r="G339" s="123"/>
      <c r="H339" s="123"/>
      <c r="I339" s="111"/>
      <c r="J339" s="111"/>
      <c r="K339" s="123"/>
    </row>
    <row r="340" spans="2:11">
      <c r="B340" s="110"/>
      <c r="C340" s="123"/>
      <c r="D340" s="123"/>
      <c r="E340" s="123"/>
      <c r="F340" s="123"/>
      <c r="G340" s="123"/>
      <c r="H340" s="123"/>
      <c r="I340" s="111"/>
      <c r="J340" s="111"/>
      <c r="K340" s="123"/>
    </row>
    <row r="341" spans="2:11">
      <c r="B341" s="110"/>
      <c r="C341" s="123"/>
      <c r="D341" s="123"/>
      <c r="E341" s="123"/>
      <c r="F341" s="123"/>
      <c r="G341" s="123"/>
      <c r="H341" s="123"/>
      <c r="I341" s="111"/>
      <c r="J341" s="111"/>
      <c r="K341" s="123"/>
    </row>
    <row r="342" spans="2:11">
      <c r="B342" s="110"/>
      <c r="C342" s="123"/>
      <c r="D342" s="123"/>
      <c r="E342" s="123"/>
      <c r="F342" s="123"/>
      <c r="G342" s="123"/>
      <c r="H342" s="123"/>
      <c r="I342" s="111"/>
      <c r="J342" s="111"/>
      <c r="K342" s="123"/>
    </row>
    <row r="343" spans="2:11">
      <c r="B343" s="110"/>
      <c r="C343" s="123"/>
      <c r="D343" s="123"/>
      <c r="E343" s="123"/>
      <c r="F343" s="123"/>
      <c r="G343" s="123"/>
      <c r="H343" s="123"/>
      <c r="I343" s="111"/>
      <c r="J343" s="111"/>
      <c r="K343" s="123"/>
    </row>
    <row r="344" spans="2:11">
      <c r="B344" s="110"/>
      <c r="C344" s="123"/>
      <c r="D344" s="123"/>
      <c r="E344" s="123"/>
      <c r="F344" s="123"/>
      <c r="G344" s="123"/>
      <c r="H344" s="123"/>
      <c r="I344" s="111"/>
      <c r="J344" s="111"/>
      <c r="K344" s="123"/>
    </row>
    <row r="345" spans="2:11">
      <c r="B345" s="110"/>
      <c r="C345" s="123"/>
      <c r="D345" s="123"/>
      <c r="E345" s="123"/>
      <c r="F345" s="123"/>
      <c r="G345" s="123"/>
      <c r="H345" s="123"/>
      <c r="I345" s="111"/>
      <c r="J345" s="111"/>
      <c r="K345" s="123"/>
    </row>
    <row r="346" spans="2:11">
      <c r="B346" s="110"/>
      <c r="C346" s="123"/>
      <c r="D346" s="123"/>
      <c r="E346" s="123"/>
      <c r="F346" s="123"/>
      <c r="G346" s="123"/>
      <c r="H346" s="123"/>
      <c r="I346" s="111"/>
      <c r="J346" s="111"/>
      <c r="K346" s="123"/>
    </row>
    <row r="347" spans="2:11">
      <c r="B347" s="110"/>
      <c r="C347" s="123"/>
      <c r="D347" s="123"/>
      <c r="E347" s="123"/>
      <c r="F347" s="123"/>
      <c r="G347" s="123"/>
      <c r="H347" s="123"/>
      <c r="I347" s="111"/>
      <c r="J347" s="111"/>
      <c r="K347" s="123"/>
    </row>
    <row r="348" spans="2:11">
      <c r="B348" s="110"/>
      <c r="C348" s="123"/>
      <c r="D348" s="123"/>
      <c r="E348" s="123"/>
      <c r="F348" s="123"/>
      <c r="G348" s="123"/>
      <c r="H348" s="123"/>
      <c r="I348" s="111"/>
      <c r="J348" s="111"/>
      <c r="K348" s="123"/>
    </row>
    <row r="349" spans="2:11">
      <c r="B349" s="110"/>
      <c r="C349" s="123"/>
      <c r="D349" s="123"/>
      <c r="E349" s="123"/>
      <c r="F349" s="123"/>
      <c r="G349" s="123"/>
      <c r="H349" s="123"/>
      <c r="I349" s="111"/>
      <c r="J349" s="111"/>
      <c r="K349" s="123"/>
    </row>
    <row r="350" spans="2:11">
      <c r="B350" s="110"/>
      <c r="C350" s="123"/>
      <c r="D350" s="123"/>
      <c r="E350" s="123"/>
      <c r="F350" s="123"/>
      <c r="G350" s="123"/>
      <c r="H350" s="123"/>
      <c r="I350" s="111"/>
      <c r="J350" s="111"/>
      <c r="K350" s="123"/>
    </row>
    <row r="351" spans="2:11">
      <c r="B351" s="110"/>
      <c r="C351" s="123"/>
      <c r="D351" s="123"/>
      <c r="E351" s="123"/>
      <c r="F351" s="123"/>
      <c r="G351" s="123"/>
      <c r="H351" s="123"/>
      <c r="I351" s="111"/>
      <c r="J351" s="111"/>
      <c r="K351" s="123"/>
    </row>
    <row r="352" spans="2:11">
      <c r="B352" s="110"/>
      <c r="C352" s="123"/>
      <c r="D352" s="123"/>
      <c r="E352" s="123"/>
      <c r="F352" s="123"/>
      <c r="G352" s="123"/>
      <c r="H352" s="123"/>
      <c r="I352" s="111"/>
      <c r="J352" s="111"/>
      <c r="K352" s="123"/>
    </row>
    <row r="353" spans="2:11">
      <c r="B353" s="110"/>
      <c r="C353" s="123"/>
      <c r="D353" s="123"/>
      <c r="E353" s="123"/>
      <c r="F353" s="123"/>
      <c r="G353" s="123"/>
      <c r="H353" s="123"/>
      <c r="I353" s="111"/>
      <c r="J353" s="111"/>
      <c r="K353" s="123"/>
    </row>
    <row r="354" spans="2:11">
      <c r="B354" s="110"/>
      <c r="C354" s="123"/>
      <c r="D354" s="123"/>
      <c r="E354" s="123"/>
      <c r="F354" s="123"/>
      <c r="G354" s="123"/>
      <c r="H354" s="123"/>
      <c r="I354" s="111"/>
      <c r="J354" s="111"/>
      <c r="K354" s="123"/>
    </row>
    <row r="355" spans="2:11">
      <c r="B355" s="110"/>
      <c r="C355" s="123"/>
      <c r="D355" s="123"/>
      <c r="E355" s="123"/>
      <c r="F355" s="123"/>
      <c r="G355" s="123"/>
      <c r="H355" s="123"/>
      <c r="I355" s="111"/>
      <c r="J355" s="111"/>
      <c r="K355" s="123"/>
    </row>
    <row r="356" spans="2:11">
      <c r="B356" s="110"/>
      <c r="C356" s="123"/>
      <c r="D356" s="123"/>
      <c r="E356" s="123"/>
      <c r="F356" s="123"/>
      <c r="G356" s="123"/>
      <c r="H356" s="123"/>
      <c r="I356" s="111"/>
      <c r="J356" s="111"/>
      <c r="K356" s="123"/>
    </row>
    <row r="357" spans="2:11">
      <c r="B357" s="110"/>
      <c r="C357" s="123"/>
      <c r="D357" s="123"/>
      <c r="E357" s="123"/>
      <c r="F357" s="123"/>
      <c r="G357" s="123"/>
      <c r="H357" s="123"/>
      <c r="I357" s="111"/>
      <c r="J357" s="111"/>
      <c r="K357" s="123"/>
    </row>
    <row r="358" spans="2:11">
      <c r="B358" s="110"/>
      <c r="C358" s="123"/>
      <c r="D358" s="123"/>
      <c r="E358" s="123"/>
      <c r="F358" s="123"/>
      <c r="G358" s="123"/>
      <c r="H358" s="123"/>
      <c r="I358" s="111"/>
      <c r="J358" s="111"/>
      <c r="K358" s="123"/>
    </row>
    <row r="359" spans="2:11">
      <c r="B359" s="110"/>
      <c r="C359" s="123"/>
      <c r="D359" s="123"/>
      <c r="E359" s="123"/>
      <c r="F359" s="123"/>
      <c r="G359" s="123"/>
      <c r="H359" s="123"/>
      <c r="I359" s="111"/>
      <c r="J359" s="111"/>
      <c r="K359" s="123"/>
    </row>
    <row r="360" spans="2:11">
      <c r="B360" s="110"/>
      <c r="C360" s="123"/>
      <c r="D360" s="123"/>
      <c r="E360" s="123"/>
      <c r="F360" s="123"/>
      <c r="G360" s="123"/>
      <c r="H360" s="123"/>
      <c r="I360" s="111"/>
      <c r="J360" s="111"/>
      <c r="K360" s="123"/>
    </row>
    <row r="361" spans="2:11">
      <c r="B361" s="110"/>
      <c r="C361" s="123"/>
      <c r="D361" s="123"/>
      <c r="E361" s="123"/>
      <c r="F361" s="123"/>
      <c r="G361" s="123"/>
      <c r="H361" s="123"/>
      <c r="I361" s="111"/>
      <c r="J361" s="111"/>
      <c r="K361" s="123"/>
    </row>
    <row r="362" spans="2:11">
      <c r="B362" s="110"/>
      <c r="C362" s="123"/>
      <c r="D362" s="123"/>
      <c r="E362" s="123"/>
      <c r="F362" s="123"/>
      <c r="G362" s="123"/>
      <c r="H362" s="123"/>
      <c r="I362" s="111"/>
      <c r="J362" s="111"/>
      <c r="K362" s="123"/>
    </row>
    <row r="363" spans="2:11">
      <c r="B363" s="110"/>
      <c r="C363" s="123"/>
      <c r="D363" s="123"/>
      <c r="E363" s="123"/>
      <c r="F363" s="123"/>
      <c r="G363" s="123"/>
      <c r="H363" s="123"/>
      <c r="I363" s="111"/>
      <c r="J363" s="111"/>
      <c r="K363" s="123"/>
    </row>
    <row r="364" spans="2:11">
      <c r="B364" s="110"/>
      <c r="C364" s="123"/>
      <c r="D364" s="123"/>
      <c r="E364" s="123"/>
      <c r="F364" s="123"/>
      <c r="G364" s="123"/>
      <c r="H364" s="123"/>
      <c r="I364" s="111"/>
      <c r="J364" s="111"/>
      <c r="K364" s="123"/>
    </row>
    <row r="365" spans="2:11">
      <c r="B365" s="110"/>
      <c r="C365" s="123"/>
      <c r="D365" s="123"/>
      <c r="E365" s="123"/>
      <c r="F365" s="123"/>
      <c r="G365" s="123"/>
      <c r="H365" s="123"/>
      <c r="I365" s="111"/>
      <c r="J365" s="111"/>
      <c r="K365" s="123"/>
    </row>
    <row r="366" spans="2:11">
      <c r="B366" s="110"/>
      <c r="C366" s="123"/>
      <c r="D366" s="123"/>
      <c r="E366" s="123"/>
      <c r="F366" s="123"/>
      <c r="G366" s="123"/>
      <c r="H366" s="123"/>
      <c r="I366" s="111"/>
      <c r="J366" s="111"/>
      <c r="K366" s="123"/>
    </row>
    <row r="367" spans="2:11">
      <c r="B367" s="110"/>
      <c r="C367" s="123"/>
      <c r="D367" s="123"/>
      <c r="E367" s="123"/>
      <c r="F367" s="123"/>
      <c r="G367" s="123"/>
      <c r="H367" s="123"/>
      <c r="I367" s="111"/>
      <c r="J367" s="111"/>
      <c r="K367" s="123"/>
    </row>
    <row r="368" spans="2:11">
      <c r="B368" s="110"/>
      <c r="C368" s="123"/>
      <c r="D368" s="123"/>
      <c r="E368" s="123"/>
      <c r="F368" s="123"/>
      <c r="G368" s="123"/>
      <c r="H368" s="123"/>
      <c r="I368" s="111"/>
      <c r="J368" s="111"/>
      <c r="K368" s="123"/>
    </row>
    <row r="369" spans="2:11">
      <c r="B369" s="110"/>
      <c r="C369" s="123"/>
      <c r="D369" s="123"/>
      <c r="E369" s="123"/>
      <c r="F369" s="123"/>
      <c r="G369" s="123"/>
      <c r="H369" s="123"/>
      <c r="I369" s="111"/>
      <c r="J369" s="111"/>
      <c r="K369" s="123"/>
    </row>
    <row r="370" spans="2:11">
      <c r="B370" s="110"/>
      <c r="C370" s="123"/>
      <c r="D370" s="123"/>
      <c r="E370" s="123"/>
      <c r="F370" s="123"/>
      <c r="G370" s="123"/>
      <c r="H370" s="123"/>
      <c r="I370" s="111"/>
      <c r="J370" s="111"/>
      <c r="K370" s="123"/>
    </row>
    <row r="371" spans="2:11">
      <c r="B371" s="110"/>
      <c r="C371" s="123"/>
      <c r="D371" s="123"/>
      <c r="E371" s="123"/>
      <c r="F371" s="123"/>
      <c r="G371" s="123"/>
      <c r="H371" s="123"/>
      <c r="I371" s="111"/>
      <c r="J371" s="111"/>
      <c r="K371" s="123"/>
    </row>
    <row r="372" spans="2:11">
      <c r="B372" s="110"/>
      <c r="C372" s="123"/>
      <c r="D372" s="123"/>
      <c r="E372" s="123"/>
      <c r="F372" s="123"/>
      <c r="G372" s="123"/>
      <c r="H372" s="123"/>
      <c r="I372" s="111"/>
      <c r="J372" s="111"/>
      <c r="K372" s="123"/>
    </row>
    <row r="373" spans="2:11">
      <c r="B373" s="110"/>
      <c r="C373" s="123"/>
      <c r="D373" s="123"/>
      <c r="E373" s="123"/>
      <c r="F373" s="123"/>
      <c r="G373" s="123"/>
      <c r="H373" s="123"/>
      <c r="I373" s="111"/>
      <c r="J373" s="111"/>
      <c r="K373" s="123"/>
    </row>
    <row r="374" spans="2:11">
      <c r="B374" s="110"/>
      <c r="C374" s="123"/>
      <c r="D374" s="123"/>
      <c r="E374" s="123"/>
      <c r="F374" s="123"/>
      <c r="G374" s="123"/>
      <c r="H374" s="123"/>
      <c r="I374" s="111"/>
      <c r="J374" s="111"/>
      <c r="K374" s="123"/>
    </row>
    <row r="375" spans="2:11">
      <c r="B375" s="110"/>
      <c r="C375" s="123"/>
      <c r="D375" s="123"/>
      <c r="E375" s="123"/>
      <c r="F375" s="123"/>
      <c r="G375" s="123"/>
      <c r="H375" s="123"/>
      <c r="I375" s="111"/>
      <c r="J375" s="111"/>
      <c r="K375" s="123"/>
    </row>
    <row r="376" spans="2:11">
      <c r="B376" s="110"/>
      <c r="C376" s="123"/>
      <c r="D376" s="123"/>
      <c r="E376" s="123"/>
      <c r="F376" s="123"/>
      <c r="G376" s="123"/>
      <c r="H376" s="123"/>
      <c r="I376" s="111"/>
      <c r="J376" s="111"/>
      <c r="K376" s="123"/>
    </row>
    <row r="377" spans="2:11">
      <c r="B377" s="110"/>
      <c r="C377" s="123"/>
      <c r="D377" s="123"/>
      <c r="E377" s="123"/>
      <c r="F377" s="123"/>
      <c r="G377" s="123"/>
      <c r="H377" s="123"/>
      <c r="I377" s="111"/>
      <c r="J377" s="111"/>
      <c r="K377" s="123"/>
    </row>
    <row r="378" spans="2:11">
      <c r="B378" s="110"/>
      <c r="C378" s="123"/>
      <c r="D378" s="123"/>
      <c r="E378" s="123"/>
      <c r="F378" s="123"/>
      <c r="G378" s="123"/>
      <c r="H378" s="123"/>
      <c r="I378" s="111"/>
      <c r="J378" s="111"/>
      <c r="K378" s="123"/>
    </row>
    <row r="379" spans="2:11">
      <c r="B379" s="110"/>
      <c r="C379" s="123"/>
      <c r="D379" s="123"/>
      <c r="E379" s="123"/>
      <c r="F379" s="123"/>
      <c r="G379" s="123"/>
      <c r="H379" s="123"/>
      <c r="I379" s="111"/>
      <c r="J379" s="111"/>
      <c r="K379" s="123"/>
    </row>
    <row r="380" spans="2:11">
      <c r="B380" s="110"/>
      <c r="C380" s="123"/>
      <c r="D380" s="123"/>
      <c r="E380" s="123"/>
      <c r="F380" s="123"/>
      <c r="G380" s="123"/>
      <c r="H380" s="123"/>
      <c r="I380" s="111"/>
      <c r="J380" s="111"/>
      <c r="K380" s="123"/>
    </row>
    <row r="381" spans="2:11">
      <c r="B381" s="110"/>
      <c r="C381" s="123"/>
      <c r="D381" s="123"/>
      <c r="E381" s="123"/>
      <c r="F381" s="123"/>
      <c r="G381" s="123"/>
      <c r="H381" s="123"/>
      <c r="I381" s="111"/>
      <c r="J381" s="111"/>
      <c r="K381" s="123"/>
    </row>
    <row r="382" spans="2:11">
      <c r="B382" s="110"/>
      <c r="C382" s="123"/>
      <c r="D382" s="123"/>
      <c r="E382" s="123"/>
      <c r="F382" s="123"/>
      <c r="G382" s="123"/>
      <c r="H382" s="123"/>
      <c r="I382" s="111"/>
      <c r="J382" s="111"/>
      <c r="K382" s="123"/>
    </row>
    <row r="383" spans="2:11">
      <c r="B383" s="110"/>
      <c r="C383" s="123"/>
      <c r="D383" s="123"/>
      <c r="E383" s="123"/>
      <c r="F383" s="123"/>
      <c r="G383" s="123"/>
      <c r="H383" s="123"/>
      <c r="I383" s="111"/>
      <c r="J383" s="111"/>
      <c r="K383" s="123"/>
    </row>
    <row r="384" spans="2:11">
      <c r="B384" s="110"/>
      <c r="C384" s="123"/>
      <c r="D384" s="123"/>
      <c r="E384" s="123"/>
      <c r="F384" s="123"/>
      <c r="G384" s="123"/>
      <c r="H384" s="123"/>
      <c r="I384" s="111"/>
      <c r="J384" s="111"/>
      <c r="K384" s="123"/>
    </row>
    <row r="385" spans="2:11">
      <c r="B385" s="110"/>
      <c r="C385" s="123"/>
      <c r="D385" s="123"/>
      <c r="E385" s="123"/>
      <c r="F385" s="123"/>
      <c r="G385" s="123"/>
      <c r="H385" s="123"/>
      <c r="I385" s="111"/>
      <c r="J385" s="111"/>
      <c r="K385" s="123"/>
    </row>
    <row r="386" spans="2:11">
      <c r="B386" s="110"/>
      <c r="C386" s="123"/>
      <c r="D386" s="123"/>
      <c r="E386" s="123"/>
      <c r="F386" s="123"/>
      <c r="G386" s="123"/>
      <c r="H386" s="123"/>
      <c r="I386" s="111"/>
      <c r="J386" s="111"/>
      <c r="K386" s="123"/>
    </row>
    <row r="387" spans="2:11">
      <c r="B387" s="110"/>
      <c r="C387" s="123"/>
      <c r="D387" s="123"/>
      <c r="E387" s="123"/>
      <c r="F387" s="123"/>
      <c r="G387" s="123"/>
      <c r="H387" s="123"/>
      <c r="I387" s="111"/>
      <c r="J387" s="111"/>
      <c r="K387" s="123"/>
    </row>
    <row r="388" spans="2:11">
      <c r="B388" s="110"/>
      <c r="C388" s="123"/>
      <c r="D388" s="123"/>
      <c r="E388" s="123"/>
      <c r="F388" s="123"/>
      <c r="G388" s="123"/>
      <c r="H388" s="123"/>
      <c r="I388" s="111"/>
      <c r="J388" s="111"/>
      <c r="K388" s="123"/>
    </row>
    <row r="389" spans="2:11">
      <c r="B389" s="110"/>
      <c r="C389" s="123"/>
      <c r="D389" s="123"/>
      <c r="E389" s="123"/>
      <c r="F389" s="123"/>
      <c r="G389" s="123"/>
      <c r="H389" s="123"/>
      <c r="I389" s="111"/>
      <c r="J389" s="111"/>
      <c r="K389" s="123"/>
    </row>
    <row r="390" spans="2:11">
      <c r="B390" s="110"/>
      <c r="C390" s="123"/>
      <c r="D390" s="123"/>
      <c r="E390" s="123"/>
      <c r="F390" s="123"/>
      <c r="G390" s="123"/>
      <c r="H390" s="123"/>
      <c r="I390" s="111"/>
      <c r="J390" s="111"/>
      <c r="K390" s="123"/>
    </row>
    <row r="391" spans="2:11">
      <c r="B391" s="110"/>
      <c r="C391" s="123"/>
      <c r="D391" s="123"/>
      <c r="E391" s="123"/>
      <c r="F391" s="123"/>
      <c r="G391" s="123"/>
      <c r="H391" s="123"/>
      <c r="I391" s="111"/>
      <c r="J391" s="111"/>
      <c r="K391" s="123"/>
    </row>
    <row r="392" spans="2:11">
      <c r="B392" s="110"/>
      <c r="C392" s="123"/>
      <c r="D392" s="123"/>
      <c r="E392" s="123"/>
      <c r="F392" s="123"/>
      <c r="G392" s="123"/>
      <c r="H392" s="123"/>
      <c r="I392" s="111"/>
      <c r="J392" s="111"/>
      <c r="K392" s="123"/>
    </row>
    <row r="393" spans="2:11">
      <c r="B393" s="110"/>
      <c r="C393" s="123"/>
      <c r="D393" s="123"/>
      <c r="E393" s="123"/>
      <c r="F393" s="123"/>
      <c r="G393" s="123"/>
      <c r="H393" s="123"/>
      <c r="I393" s="111"/>
      <c r="J393" s="111"/>
      <c r="K393" s="123"/>
    </row>
    <row r="394" spans="2:11">
      <c r="B394" s="110"/>
      <c r="C394" s="123"/>
      <c r="D394" s="123"/>
      <c r="E394" s="123"/>
      <c r="F394" s="123"/>
      <c r="G394" s="123"/>
      <c r="H394" s="123"/>
      <c r="I394" s="111"/>
      <c r="J394" s="111"/>
      <c r="K394" s="123"/>
    </row>
    <row r="395" spans="2:11">
      <c r="B395" s="110"/>
      <c r="C395" s="123"/>
      <c r="D395" s="123"/>
      <c r="E395" s="123"/>
      <c r="F395" s="123"/>
      <c r="G395" s="123"/>
      <c r="H395" s="123"/>
      <c r="I395" s="111"/>
      <c r="J395" s="111"/>
      <c r="K395" s="123"/>
    </row>
    <row r="396" spans="2:11">
      <c r="B396" s="110"/>
      <c r="C396" s="123"/>
      <c r="D396" s="123"/>
      <c r="E396" s="123"/>
      <c r="F396" s="123"/>
      <c r="G396" s="123"/>
      <c r="H396" s="123"/>
      <c r="I396" s="111"/>
      <c r="J396" s="111"/>
      <c r="K396" s="123"/>
    </row>
    <row r="397" spans="2:11">
      <c r="B397" s="110"/>
      <c r="C397" s="123"/>
      <c r="D397" s="123"/>
      <c r="E397" s="123"/>
      <c r="F397" s="123"/>
      <c r="G397" s="123"/>
      <c r="H397" s="123"/>
      <c r="I397" s="111"/>
      <c r="J397" s="111"/>
      <c r="K397" s="123"/>
    </row>
    <row r="398" spans="2:11">
      <c r="B398" s="110"/>
      <c r="C398" s="123"/>
      <c r="D398" s="123"/>
      <c r="E398" s="123"/>
      <c r="F398" s="123"/>
      <c r="G398" s="123"/>
      <c r="H398" s="123"/>
      <c r="I398" s="111"/>
      <c r="J398" s="111"/>
      <c r="K398" s="123"/>
    </row>
    <row r="399" spans="2:11">
      <c r="B399" s="110"/>
      <c r="C399" s="123"/>
      <c r="D399" s="123"/>
      <c r="E399" s="123"/>
      <c r="F399" s="123"/>
      <c r="G399" s="123"/>
      <c r="H399" s="123"/>
      <c r="I399" s="111"/>
      <c r="J399" s="111"/>
      <c r="K399" s="123"/>
    </row>
    <row r="400" spans="2:11">
      <c r="B400" s="110"/>
      <c r="C400" s="123"/>
      <c r="D400" s="123"/>
      <c r="E400" s="123"/>
      <c r="F400" s="123"/>
      <c r="G400" s="123"/>
      <c r="H400" s="123"/>
      <c r="I400" s="111"/>
      <c r="J400" s="111"/>
      <c r="K400" s="123"/>
    </row>
    <row r="401" spans="2:11">
      <c r="B401" s="110"/>
      <c r="C401" s="123"/>
      <c r="D401" s="123"/>
      <c r="E401" s="123"/>
      <c r="F401" s="123"/>
      <c r="G401" s="123"/>
      <c r="H401" s="123"/>
      <c r="I401" s="111"/>
      <c r="J401" s="111"/>
      <c r="K401" s="123"/>
    </row>
    <row r="402" spans="2:11">
      <c r="B402" s="110"/>
      <c r="C402" s="123"/>
      <c r="D402" s="123"/>
      <c r="E402" s="123"/>
      <c r="F402" s="123"/>
      <c r="G402" s="123"/>
      <c r="H402" s="123"/>
      <c r="I402" s="111"/>
      <c r="J402" s="111"/>
      <c r="K402" s="123"/>
    </row>
    <row r="403" spans="2:11">
      <c r="B403" s="110"/>
      <c r="C403" s="123"/>
      <c r="D403" s="123"/>
      <c r="E403" s="123"/>
      <c r="F403" s="123"/>
      <c r="G403" s="123"/>
      <c r="H403" s="123"/>
      <c r="I403" s="111"/>
      <c r="J403" s="111"/>
      <c r="K403" s="123"/>
    </row>
    <row r="404" spans="2:11">
      <c r="B404" s="110"/>
      <c r="C404" s="123"/>
      <c r="D404" s="123"/>
      <c r="E404" s="123"/>
      <c r="F404" s="123"/>
      <c r="G404" s="123"/>
      <c r="H404" s="123"/>
      <c r="I404" s="111"/>
      <c r="J404" s="111"/>
      <c r="K404" s="123"/>
    </row>
    <row r="405" spans="2:11">
      <c r="B405" s="110"/>
      <c r="C405" s="123"/>
      <c r="D405" s="123"/>
      <c r="E405" s="123"/>
      <c r="F405" s="123"/>
      <c r="G405" s="123"/>
      <c r="H405" s="123"/>
      <c r="I405" s="111"/>
      <c r="J405" s="111"/>
      <c r="K405" s="123"/>
    </row>
    <row r="406" spans="2:11">
      <c r="B406" s="110"/>
      <c r="C406" s="123"/>
      <c r="D406" s="123"/>
      <c r="E406" s="123"/>
      <c r="F406" s="123"/>
      <c r="G406" s="123"/>
      <c r="H406" s="123"/>
      <c r="I406" s="111"/>
      <c r="J406" s="111"/>
      <c r="K406" s="123"/>
    </row>
    <row r="407" spans="2:11">
      <c r="B407" s="110"/>
      <c r="C407" s="123"/>
      <c r="D407" s="123"/>
      <c r="E407" s="123"/>
      <c r="F407" s="123"/>
      <c r="G407" s="123"/>
      <c r="H407" s="123"/>
      <c r="I407" s="111"/>
      <c r="J407" s="111"/>
      <c r="K407" s="123"/>
    </row>
    <row r="408" spans="2:11">
      <c r="B408" s="110"/>
      <c r="C408" s="123"/>
      <c r="D408" s="123"/>
      <c r="E408" s="123"/>
      <c r="F408" s="123"/>
      <c r="G408" s="123"/>
      <c r="H408" s="123"/>
      <c r="I408" s="111"/>
      <c r="J408" s="111"/>
      <c r="K408" s="123"/>
    </row>
    <row r="409" spans="2:11">
      <c r="B409" s="110"/>
      <c r="C409" s="123"/>
      <c r="D409" s="123"/>
      <c r="E409" s="123"/>
      <c r="F409" s="123"/>
      <c r="G409" s="123"/>
      <c r="H409" s="123"/>
      <c r="I409" s="111"/>
      <c r="J409" s="111"/>
      <c r="K409" s="123"/>
    </row>
    <row r="410" spans="2:11">
      <c r="B410" s="110"/>
      <c r="C410" s="123"/>
      <c r="D410" s="123"/>
      <c r="E410" s="123"/>
      <c r="F410" s="123"/>
      <c r="G410" s="123"/>
      <c r="H410" s="123"/>
      <c r="I410" s="111"/>
      <c r="J410" s="111"/>
      <c r="K410" s="123"/>
    </row>
    <row r="411" spans="2:11">
      <c r="B411" s="110"/>
      <c r="C411" s="123"/>
      <c r="D411" s="123"/>
      <c r="E411" s="123"/>
      <c r="F411" s="123"/>
      <c r="G411" s="123"/>
      <c r="H411" s="123"/>
      <c r="I411" s="111"/>
      <c r="J411" s="111"/>
      <c r="K411" s="123"/>
    </row>
    <row r="412" spans="2:11">
      <c r="B412" s="110"/>
      <c r="C412" s="123"/>
      <c r="D412" s="123"/>
      <c r="E412" s="123"/>
      <c r="F412" s="123"/>
      <c r="G412" s="123"/>
      <c r="H412" s="123"/>
      <c r="I412" s="111"/>
      <c r="J412" s="111"/>
      <c r="K412" s="123"/>
    </row>
    <row r="413" spans="2:11">
      <c r="B413" s="110"/>
      <c r="C413" s="123"/>
      <c r="D413" s="123"/>
      <c r="E413" s="123"/>
      <c r="F413" s="123"/>
      <c r="G413" s="123"/>
      <c r="H413" s="123"/>
      <c r="I413" s="111"/>
      <c r="J413" s="111"/>
      <c r="K413" s="123"/>
    </row>
    <row r="414" spans="2:11">
      <c r="B414" s="110"/>
      <c r="C414" s="123"/>
      <c r="D414" s="123"/>
      <c r="E414" s="123"/>
      <c r="F414" s="123"/>
      <c r="G414" s="123"/>
      <c r="H414" s="123"/>
      <c r="I414" s="111"/>
      <c r="J414" s="111"/>
      <c r="K414" s="123"/>
    </row>
    <row r="415" spans="2:11">
      <c r="B415" s="110"/>
      <c r="C415" s="123"/>
      <c r="D415" s="123"/>
      <c r="E415" s="123"/>
      <c r="F415" s="123"/>
      <c r="G415" s="123"/>
      <c r="H415" s="123"/>
      <c r="I415" s="111"/>
      <c r="J415" s="111"/>
      <c r="K415" s="123"/>
    </row>
    <row r="416" spans="2:11">
      <c r="B416" s="110"/>
      <c r="C416" s="123"/>
      <c r="D416" s="123"/>
      <c r="E416" s="123"/>
      <c r="F416" s="123"/>
      <c r="G416" s="123"/>
      <c r="H416" s="123"/>
      <c r="I416" s="111"/>
      <c r="J416" s="111"/>
      <c r="K416" s="123"/>
    </row>
    <row r="417" spans="2:11">
      <c r="B417" s="110"/>
      <c r="C417" s="123"/>
      <c r="D417" s="123"/>
      <c r="E417" s="123"/>
      <c r="F417" s="123"/>
      <c r="G417" s="123"/>
      <c r="H417" s="123"/>
      <c r="I417" s="111"/>
      <c r="J417" s="111"/>
      <c r="K417" s="123"/>
    </row>
    <row r="418" spans="2:11">
      <c r="B418" s="110"/>
      <c r="C418" s="123"/>
      <c r="D418" s="123"/>
      <c r="E418" s="123"/>
      <c r="F418" s="123"/>
      <c r="G418" s="123"/>
      <c r="H418" s="123"/>
      <c r="I418" s="111"/>
      <c r="J418" s="111"/>
      <c r="K418" s="123"/>
    </row>
    <row r="419" spans="2:11">
      <c r="B419" s="110"/>
      <c r="C419" s="123"/>
      <c r="D419" s="123"/>
      <c r="E419" s="123"/>
      <c r="F419" s="123"/>
      <c r="G419" s="123"/>
      <c r="H419" s="123"/>
      <c r="I419" s="111"/>
      <c r="J419" s="111"/>
      <c r="K419" s="123"/>
    </row>
    <row r="420" spans="2:11">
      <c r="B420" s="110"/>
      <c r="C420" s="123"/>
      <c r="D420" s="123"/>
      <c r="E420" s="123"/>
      <c r="F420" s="123"/>
      <c r="G420" s="123"/>
      <c r="H420" s="123"/>
      <c r="I420" s="111"/>
      <c r="J420" s="111"/>
      <c r="K420" s="123"/>
    </row>
    <row r="421" spans="2:11">
      <c r="B421" s="110"/>
      <c r="C421" s="123"/>
      <c r="D421" s="123"/>
      <c r="E421" s="123"/>
      <c r="F421" s="123"/>
      <c r="G421" s="123"/>
      <c r="H421" s="123"/>
      <c r="I421" s="111"/>
      <c r="J421" s="111"/>
      <c r="K421" s="123"/>
    </row>
    <row r="422" spans="2:11">
      <c r="B422" s="110"/>
      <c r="C422" s="123"/>
      <c r="D422" s="123"/>
      <c r="E422" s="123"/>
      <c r="F422" s="123"/>
      <c r="G422" s="123"/>
      <c r="H422" s="123"/>
      <c r="I422" s="111"/>
      <c r="J422" s="111"/>
      <c r="K422" s="123"/>
    </row>
    <row r="423" spans="2:11">
      <c r="B423" s="110"/>
      <c r="C423" s="123"/>
      <c r="D423" s="123"/>
      <c r="E423" s="123"/>
      <c r="F423" s="123"/>
      <c r="G423" s="123"/>
      <c r="H423" s="123"/>
      <c r="I423" s="111"/>
      <c r="J423" s="111"/>
      <c r="K423" s="123"/>
    </row>
    <row r="424" spans="2:11">
      <c r="B424" s="110"/>
      <c r="C424" s="123"/>
      <c r="D424" s="123"/>
      <c r="E424" s="123"/>
      <c r="F424" s="123"/>
      <c r="G424" s="123"/>
      <c r="H424" s="123"/>
      <c r="I424" s="111"/>
      <c r="J424" s="111"/>
      <c r="K424" s="123"/>
    </row>
    <row r="425" spans="2:11">
      <c r="B425" s="110"/>
      <c r="C425" s="123"/>
      <c r="D425" s="123"/>
      <c r="E425" s="123"/>
      <c r="F425" s="123"/>
      <c r="G425" s="123"/>
      <c r="H425" s="123"/>
      <c r="I425" s="111"/>
      <c r="J425" s="111"/>
      <c r="K425" s="123"/>
    </row>
    <row r="426" spans="2:11">
      <c r="B426" s="110"/>
      <c r="C426" s="123"/>
      <c r="D426" s="123"/>
      <c r="E426" s="123"/>
      <c r="F426" s="123"/>
      <c r="G426" s="123"/>
      <c r="H426" s="123"/>
      <c r="I426" s="111"/>
      <c r="J426" s="111"/>
      <c r="K426" s="123"/>
    </row>
    <row r="427" spans="2:11">
      <c r="B427" s="110"/>
      <c r="C427" s="123"/>
      <c r="D427" s="123"/>
      <c r="E427" s="123"/>
      <c r="F427" s="123"/>
      <c r="G427" s="123"/>
      <c r="H427" s="123"/>
      <c r="I427" s="111"/>
      <c r="J427" s="111"/>
      <c r="K427" s="123"/>
    </row>
    <row r="428" spans="2:11">
      <c r="B428" s="110"/>
      <c r="C428" s="123"/>
      <c r="D428" s="123"/>
      <c r="E428" s="123"/>
      <c r="F428" s="123"/>
      <c r="G428" s="123"/>
      <c r="H428" s="123"/>
      <c r="I428" s="111"/>
      <c r="J428" s="111"/>
      <c r="K428" s="123"/>
    </row>
    <row r="429" spans="2:11">
      <c r="B429" s="110"/>
      <c r="C429" s="123"/>
      <c r="D429" s="123"/>
      <c r="E429" s="123"/>
      <c r="F429" s="123"/>
      <c r="G429" s="123"/>
      <c r="H429" s="123"/>
      <c r="I429" s="111"/>
      <c r="J429" s="111"/>
      <c r="K429" s="123"/>
    </row>
    <row r="430" spans="2:11">
      <c r="B430" s="110"/>
      <c r="C430" s="123"/>
      <c r="D430" s="123"/>
      <c r="E430" s="123"/>
      <c r="F430" s="123"/>
      <c r="G430" s="123"/>
      <c r="H430" s="123"/>
      <c r="I430" s="111"/>
      <c r="J430" s="111"/>
      <c r="K430" s="123"/>
    </row>
    <row r="431" spans="2:11">
      <c r="B431" s="110"/>
      <c r="C431" s="123"/>
      <c r="D431" s="123"/>
      <c r="E431" s="123"/>
      <c r="F431" s="123"/>
      <c r="G431" s="123"/>
      <c r="H431" s="123"/>
      <c r="I431" s="111"/>
      <c r="J431" s="111"/>
      <c r="K431" s="123"/>
    </row>
    <row r="432" spans="2:11">
      <c r="B432" s="110"/>
      <c r="C432" s="123"/>
      <c r="D432" s="123"/>
      <c r="E432" s="123"/>
      <c r="F432" s="123"/>
      <c r="G432" s="123"/>
      <c r="H432" s="123"/>
      <c r="I432" s="111"/>
      <c r="J432" s="111"/>
      <c r="K432" s="123"/>
    </row>
    <row r="433" spans="2:11">
      <c r="B433" s="110"/>
      <c r="C433" s="123"/>
      <c r="D433" s="123"/>
      <c r="E433" s="123"/>
      <c r="F433" s="123"/>
      <c r="G433" s="123"/>
      <c r="H433" s="123"/>
      <c r="I433" s="111"/>
      <c r="J433" s="111"/>
      <c r="K433" s="123"/>
    </row>
    <row r="434" spans="2:11">
      <c r="B434" s="110"/>
      <c r="C434" s="123"/>
      <c r="D434" s="123"/>
      <c r="E434" s="123"/>
      <c r="F434" s="123"/>
      <c r="G434" s="123"/>
      <c r="H434" s="123"/>
      <c r="I434" s="111"/>
      <c r="J434" s="111"/>
      <c r="K434" s="123"/>
    </row>
    <row r="435" spans="2:11">
      <c r="B435" s="110"/>
      <c r="C435" s="123"/>
      <c r="D435" s="123"/>
      <c r="E435" s="123"/>
      <c r="F435" s="123"/>
      <c r="G435" s="123"/>
      <c r="H435" s="123"/>
      <c r="I435" s="111"/>
      <c r="J435" s="111"/>
      <c r="K435" s="123"/>
    </row>
    <row r="436" spans="2:11">
      <c r="B436" s="110"/>
      <c r="C436" s="123"/>
      <c r="D436" s="123"/>
      <c r="E436" s="123"/>
      <c r="F436" s="123"/>
      <c r="G436" s="123"/>
      <c r="H436" s="123"/>
      <c r="I436" s="111"/>
      <c r="J436" s="111"/>
      <c r="K436" s="123"/>
    </row>
    <row r="437" spans="2:11">
      <c r="B437" s="110"/>
      <c r="C437" s="123"/>
      <c r="D437" s="123"/>
      <c r="E437" s="123"/>
      <c r="F437" s="123"/>
      <c r="G437" s="123"/>
      <c r="H437" s="123"/>
      <c r="I437" s="111"/>
      <c r="J437" s="111"/>
      <c r="K437" s="123"/>
    </row>
    <row r="438" spans="2:11">
      <c r="B438" s="110"/>
      <c r="C438" s="123"/>
      <c r="D438" s="123"/>
      <c r="E438" s="123"/>
      <c r="F438" s="123"/>
      <c r="G438" s="123"/>
      <c r="H438" s="123"/>
      <c r="I438" s="111"/>
      <c r="J438" s="111"/>
      <c r="K438" s="123"/>
    </row>
    <row r="439" spans="2:11">
      <c r="B439" s="110"/>
      <c r="C439" s="123"/>
      <c r="D439" s="123"/>
      <c r="E439" s="123"/>
      <c r="F439" s="123"/>
      <c r="G439" s="123"/>
      <c r="H439" s="123"/>
      <c r="I439" s="111"/>
      <c r="J439" s="111"/>
      <c r="K439" s="123"/>
    </row>
    <row r="440" spans="2:11">
      <c r="B440" s="110"/>
      <c r="C440" s="123"/>
      <c r="D440" s="123"/>
      <c r="E440" s="123"/>
      <c r="F440" s="123"/>
      <c r="G440" s="123"/>
      <c r="H440" s="123"/>
      <c r="I440" s="111"/>
      <c r="J440" s="111"/>
      <c r="K440" s="123"/>
    </row>
    <row r="441" spans="2:11">
      <c r="B441" s="110"/>
      <c r="C441" s="123"/>
      <c r="D441" s="123"/>
      <c r="E441" s="123"/>
      <c r="F441" s="123"/>
      <c r="G441" s="123"/>
      <c r="H441" s="123"/>
      <c r="I441" s="111"/>
      <c r="J441" s="111"/>
      <c r="K441" s="123"/>
    </row>
    <row r="442" spans="2:11">
      <c r="B442" s="110"/>
      <c r="C442" s="123"/>
      <c r="D442" s="123"/>
      <c r="E442" s="123"/>
      <c r="F442" s="123"/>
      <c r="G442" s="123"/>
      <c r="H442" s="123"/>
      <c r="I442" s="111"/>
      <c r="J442" s="111"/>
      <c r="K442" s="123"/>
    </row>
    <row r="443" spans="2:11">
      <c r="B443" s="110"/>
      <c r="C443" s="123"/>
      <c r="D443" s="123"/>
      <c r="E443" s="123"/>
      <c r="F443" s="123"/>
      <c r="G443" s="123"/>
      <c r="H443" s="123"/>
      <c r="I443" s="111"/>
      <c r="J443" s="111"/>
      <c r="K443" s="123"/>
    </row>
    <row r="444" spans="2:11">
      <c r="B444" s="110"/>
      <c r="C444" s="123"/>
      <c r="D444" s="123"/>
      <c r="E444" s="123"/>
      <c r="F444" s="123"/>
      <c r="G444" s="123"/>
      <c r="H444" s="123"/>
      <c r="I444" s="111"/>
      <c r="J444" s="111"/>
      <c r="K444" s="123"/>
    </row>
    <row r="445" spans="2:11">
      <c r="B445" s="110"/>
      <c r="C445" s="123"/>
      <c r="D445" s="123"/>
      <c r="E445" s="123"/>
      <c r="F445" s="123"/>
      <c r="G445" s="123"/>
      <c r="H445" s="123"/>
      <c r="I445" s="111"/>
      <c r="J445" s="111"/>
      <c r="K445" s="123"/>
    </row>
    <row r="446" spans="2:11">
      <c r="B446" s="110"/>
      <c r="C446" s="123"/>
      <c r="D446" s="123"/>
      <c r="E446" s="123"/>
      <c r="F446" s="123"/>
      <c r="G446" s="123"/>
      <c r="H446" s="123"/>
      <c r="I446" s="111"/>
      <c r="J446" s="111"/>
      <c r="K446" s="123"/>
    </row>
    <row r="447" spans="2:11">
      <c r="B447" s="110"/>
      <c r="C447" s="123"/>
      <c r="D447" s="123"/>
      <c r="E447" s="123"/>
      <c r="F447" s="123"/>
      <c r="G447" s="123"/>
      <c r="H447" s="123"/>
      <c r="I447" s="111"/>
      <c r="J447" s="111"/>
      <c r="K447" s="123"/>
    </row>
    <row r="448" spans="2:11">
      <c r="B448" s="110"/>
      <c r="C448" s="123"/>
      <c r="D448" s="123"/>
      <c r="E448" s="123"/>
      <c r="F448" s="123"/>
      <c r="G448" s="123"/>
      <c r="H448" s="123"/>
      <c r="I448" s="111"/>
      <c r="J448" s="111"/>
      <c r="K448" s="123"/>
    </row>
    <row r="449" spans="2:11">
      <c r="B449" s="110"/>
      <c r="C449" s="123"/>
      <c r="D449" s="123"/>
      <c r="E449" s="123"/>
      <c r="F449" s="123"/>
      <c r="G449" s="123"/>
      <c r="H449" s="123"/>
      <c r="I449" s="111"/>
      <c r="J449" s="111"/>
      <c r="K449" s="123"/>
    </row>
    <row r="450" spans="2:11">
      <c r="B450" s="110"/>
      <c r="C450" s="123"/>
      <c r="D450" s="123"/>
      <c r="E450" s="123"/>
      <c r="F450" s="123"/>
      <c r="G450" s="123"/>
      <c r="H450" s="123"/>
      <c r="I450" s="111"/>
      <c r="J450" s="111"/>
      <c r="K450" s="123"/>
    </row>
    <row r="451" spans="2:11">
      <c r="B451" s="110"/>
      <c r="C451" s="123"/>
      <c r="D451" s="123"/>
      <c r="E451" s="123"/>
      <c r="F451" s="123"/>
      <c r="G451" s="123"/>
      <c r="H451" s="123"/>
      <c r="I451" s="111"/>
      <c r="J451" s="111"/>
      <c r="K451" s="123"/>
    </row>
    <row r="452" spans="2:11">
      <c r="B452" s="110"/>
      <c r="C452" s="123"/>
      <c r="D452" s="123"/>
      <c r="E452" s="123"/>
      <c r="F452" s="123"/>
      <c r="G452" s="123"/>
      <c r="H452" s="123"/>
      <c r="I452" s="111"/>
      <c r="J452" s="111"/>
      <c r="K452" s="123"/>
    </row>
    <row r="453" spans="2:11">
      <c r="B453" s="110"/>
      <c r="C453" s="123"/>
      <c r="D453" s="123"/>
      <c r="E453" s="123"/>
      <c r="F453" s="123"/>
      <c r="G453" s="123"/>
      <c r="H453" s="123"/>
      <c r="I453" s="111"/>
      <c r="J453" s="111"/>
      <c r="K453" s="123"/>
    </row>
    <row r="454" spans="2:11">
      <c r="B454" s="110"/>
      <c r="C454" s="123"/>
      <c r="D454" s="123"/>
      <c r="E454" s="123"/>
      <c r="F454" s="123"/>
      <c r="G454" s="123"/>
      <c r="H454" s="123"/>
      <c r="I454" s="111"/>
      <c r="J454" s="111"/>
      <c r="K454" s="123"/>
    </row>
    <row r="455" spans="2:11">
      <c r="B455" s="110"/>
      <c r="C455" s="123"/>
      <c r="D455" s="123"/>
      <c r="E455" s="123"/>
      <c r="F455" s="123"/>
      <c r="G455" s="123"/>
      <c r="H455" s="123"/>
      <c r="I455" s="111"/>
      <c r="J455" s="111"/>
      <c r="K455" s="123"/>
    </row>
    <row r="456" spans="2:11">
      <c r="B456" s="110"/>
      <c r="C456" s="123"/>
      <c r="D456" s="123"/>
      <c r="E456" s="123"/>
      <c r="F456" s="123"/>
      <c r="G456" s="123"/>
      <c r="H456" s="123"/>
      <c r="I456" s="111"/>
      <c r="J456" s="111"/>
      <c r="K456" s="123"/>
    </row>
    <row r="457" spans="2:11">
      <c r="B457" s="110"/>
      <c r="C457" s="123"/>
      <c r="D457" s="123"/>
      <c r="E457" s="123"/>
      <c r="F457" s="123"/>
      <c r="G457" s="123"/>
      <c r="H457" s="123"/>
      <c r="I457" s="111"/>
      <c r="J457" s="111"/>
      <c r="K457" s="123"/>
    </row>
    <row r="458" spans="2:11">
      <c r="B458" s="110"/>
      <c r="C458" s="123"/>
      <c r="D458" s="123"/>
      <c r="E458" s="123"/>
      <c r="F458" s="123"/>
      <c r="G458" s="123"/>
      <c r="H458" s="123"/>
      <c r="I458" s="111"/>
      <c r="J458" s="111"/>
      <c r="K458" s="123"/>
    </row>
    <row r="459" spans="2:11">
      <c r="B459" s="110"/>
      <c r="C459" s="123"/>
      <c r="D459" s="123"/>
      <c r="E459" s="123"/>
      <c r="F459" s="123"/>
      <c r="G459" s="123"/>
      <c r="H459" s="123"/>
      <c r="I459" s="111"/>
      <c r="J459" s="111"/>
      <c r="K459" s="123"/>
    </row>
    <row r="460" spans="2:11">
      <c r="B460" s="110"/>
      <c r="C460" s="123"/>
      <c r="D460" s="123"/>
      <c r="E460" s="123"/>
      <c r="F460" s="123"/>
      <c r="G460" s="123"/>
      <c r="H460" s="123"/>
      <c r="I460" s="111"/>
      <c r="J460" s="111"/>
      <c r="K460" s="123"/>
    </row>
    <row r="461" spans="2:11">
      <c r="B461" s="110"/>
      <c r="C461" s="123"/>
      <c r="D461" s="123"/>
      <c r="E461" s="123"/>
      <c r="F461" s="123"/>
      <c r="G461" s="123"/>
      <c r="H461" s="123"/>
      <c r="I461" s="111"/>
      <c r="J461" s="111"/>
      <c r="K461" s="123"/>
    </row>
    <row r="462" spans="2:11">
      <c r="B462" s="110"/>
      <c r="C462" s="123"/>
      <c r="D462" s="123"/>
      <c r="E462" s="123"/>
      <c r="F462" s="123"/>
      <c r="G462" s="123"/>
      <c r="H462" s="123"/>
      <c r="I462" s="111"/>
      <c r="J462" s="111"/>
      <c r="K462" s="123"/>
    </row>
    <row r="463" spans="2:11">
      <c r="B463" s="110"/>
      <c r="C463" s="123"/>
      <c r="D463" s="123"/>
      <c r="E463" s="123"/>
      <c r="F463" s="123"/>
      <c r="G463" s="123"/>
      <c r="H463" s="123"/>
      <c r="I463" s="111"/>
      <c r="J463" s="111"/>
      <c r="K463" s="123"/>
    </row>
    <row r="464" spans="2:11">
      <c r="B464" s="110"/>
      <c r="C464" s="123"/>
      <c r="D464" s="123"/>
      <c r="E464" s="123"/>
      <c r="F464" s="123"/>
      <c r="G464" s="123"/>
      <c r="H464" s="123"/>
      <c r="I464" s="111"/>
      <c r="J464" s="111"/>
      <c r="K464" s="123"/>
    </row>
    <row r="465" spans="2:11">
      <c r="B465" s="110"/>
      <c r="C465" s="123"/>
      <c r="D465" s="123"/>
      <c r="E465" s="123"/>
      <c r="F465" s="123"/>
      <c r="G465" s="123"/>
      <c r="H465" s="123"/>
      <c r="I465" s="111"/>
      <c r="J465" s="111"/>
      <c r="K465" s="123"/>
    </row>
    <row r="466" spans="2:11">
      <c r="B466" s="110"/>
      <c r="C466" s="123"/>
      <c r="D466" s="123"/>
      <c r="E466" s="123"/>
      <c r="F466" s="123"/>
      <c r="G466" s="123"/>
      <c r="H466" s="123"/>
      <c r="I466" s="111"/>
      <c r="J466" s="111"/>
      <c r="K466" s="123"/>
    </row>
    <row r="467" spans="2:11">
      <c r="B467" s="110"/>
      <c r="C467" s="123"/>
      <c r="D467" s="123"/>
      <c r="E467" s="123"/>
      <c r="F467" s="123"/>
      <c r="G467" s="123"/>
      <c r="H467" s="123"/>
      <c r="I467" s="111"/>
      <c r="J467" s="111"/>
      <c r="K467" s="123"/>
    </row>
    <row r="468" spans="2:11">
      <c r="B468" s="110"/>
      <c r="C468" s="123"/>
      <c r="D468" s="123"/>
      <c r="E468" s="123"/>
      <c r="F468" s="123"/>
      <c r="G468" s="123"/>
      <c r="H468" s="123"/>
      <c r="I468" s="111"/>
      <c r="J468" s="111"/>
      <c r="K468" s="123"/>
    </row>
    <row r="469" spans="2:11">
      <c r="B469" s="110"/>
      <c r="C469" s="123"/>
      <c r="D469" s="123"/>
      <c r="E469" s="123"/>
      <c r="F469" s="123"/>
      <c r="G469" s="123"/>
      <c r="H469" s="123"/>
      <c r="I469" s="111"/>
      <c r="J469" s="111"/>
      <c r="K469" s="123"/>
    </row>
    <row r="470" spans="2:11">
      <c r="B470" s="110"/>
      <c r="C470" s="123"/>
      <c r="D470" s="123"/>
      <c r="E470" s="123"/>
      <c r="F470" s="123"/>
      <c r="G470" s="123"/>
      <c r="H470" s="123"/>
      <c r="I470" s="111"/>
      <c r="J470" s="111"/>
      <c r="K470" s="123"/>
    </row>
    <row r="471" spans="2:11">
      <c r="B471" s="110"/>
      <c r="C471" s="123"/>
      <c r="D471" s="123"/>
      <c r="E471" s="123"/>
      <c r="F471" s="123"/>
      <c r="G471" s="123"/>
      <c r="H471" s="123"/>
      <c r="I471" s="111"/>
      <c r="J471" s="111"/>
      <c r="K471" s="123"/>
    </row>
    <row r="472" spans="2:11">
      <c r="B472" s="110"/>
      <c r="C472" s="123"/>
      <c r="D472" s="123"/>
      <c r="E472" s="123"/>
      <c r="F472" s="123"/>
      <c r="G472" s="123"/>
      <c r="H472" s="123"/>
      <c r="I472" s="111"/>
      <c r="J472" s="111"/>
      <c r="K472" s="123"/>
    </row>
    <row r="473" spans="2:11">
      <c r="B473" s="110"/>
      <c r="C473" s="123"/>
      <c r="D473" s="123"/>
      <c r="E473" s="123"/>
      <c r="F473" s="123"/>
      <c r="G473" s="123"/>
      <c r="H473" s="123"/>
      <c r="I473" s="111"/>
      <c r="J473" s="111"/>
      <c r="K473" s="123"/>
    </row>
    <row r="474" spans="2:11">
      <c r="B474" s="110"/>
      <c r="C474" s="123"/>
      <c r="D474" s="123"/>
      <c r="E474" s="123"/>
      <c r="F474" s="123"/>
      <c r="G474" s="123"/>
      <c r="H474" s="123"/>
      <c r="I474" s="111"/>
      <c r="J474" s="111"/>
      <c r="K474" s="123"/>
    </row>
    <row r="475" spans="2:11">
      <c r="B475" s="110"/>
      <c r="C475" s="123"/>
      <c r="D475" s="123"/>
      <c r="E475" s="123"/>
      <c r="F475" s="123"/>
      <c r="G475" s="123"/>
      <c r="H475" s="123"/>
      <c r="I475" s="111"/>
      <c r="J475" s="111"/>
      <c r="K475" s="123"/>
    </row>
    <row r="476" spans="2:11">
      <c r="B476" s="110"/>
      <c r="C476" s="123"/>
      <c r="D476" s="123"/>
      <c r="E476" s="123"/>
      <c r="F476" s="123"/>
      <c r="G476" s="123"/>
      <c r="H476" s="123"/>
      <c r="I476" s="111"/>
      <c r="J476" s="111"/>
      <c r="K476" s="123"/>
    </row>
    <row r="477" spans="2:11">
      <c r="B477" s="110"/>
      <c r="C477" s="123"/>
      <c r="D477" s="123"/>
      <c r="E477" s="123"/>
      <c r="F477" s="123"/>
      <c r="G477" s="123"/>
      <c r="H477" s="123"/>
      <c r="I477" s="111"/>
      <c r="J477" s="111"/>
      <c r="K477" s="123"/>
    </row>
    <row r="478" spans="2:11">
      <c r="B478" s="110"/>
      <c r="C478" s="123"/>
      <c r="D478" s="123"/>
      <c r="E478" s="123"/>
      <c r="F478" s="123"/>
      <c r="G478" s="123"/>
      <c r="H478" s="123"/>
      <c r="I478" s="111"/>
      <c r="J478" s="111"/>
      <c r="K478" s="123"/>
    </row>
    <row r="479" spans="2:11">
      <c r="B479" s="110"/>
      <c r="C479" s="123"/>
      <c r="D479" s="123"/>
      <c r="E479" s="123"/>
      <c r="F479" s="123"/>
      <c r="G479" s="123"/>
      <c r="H479" s="123"/>
      <c r="I479" s="111"/>
      <c r="J479" s="111"/>
      <c r="K479" s="123"/>
    </row>
    <row r="480" spans="2:11">
      <c r="B480" s="110"/>
      <c r="C480" s="123"/>
      <c r="D480" s="123"/>
      <c r="E480" s="123"/>
      <c r="F480" s="123"/>
      <c r="G480" s="123"/>
      <c r="H480" s="123"/>
      <c r="I480" s="111"/>
      <c r="J480" s="111"/>
      <c r="K480" s="123"/>
    </row>
    <row r="481" spans="2:11">
      <c r="B481" s="110"/>
      <c r="C481" s="123"/>
      <c r="D481" s="123"/>
      <c r="E481" s="123"/>
      <c r="F481" s="123"/>
      <c r="G481" s="123"/>
      <c r="H481" s="123"/>
      <c r="I481" s="111"/>
      <c r="J481" s="111"/>
      <c r="K481" s="123"/>
    </row>
    <row r="482" spans="2:11">
      <c r="B482" s="110"/>
      <c r="C482" s="123"/>
      <c r="D482" s="123"/>
      <c r="E482" s="123"/>
      <c r="F482" s="123"/>
      <c r="G482" s="123"/>
      <c r="H482" s="123"/>
      <c r="I482" s="111"/>
      <c r="J482" s="111"/>
      <c r="K482" s="123"/>
    </row>
    <row r="483" spans="2:11">
      <c r="B483" s="110"/>
      <c r="C483" s="123"/>
      <c r="D483" s="123"/>
      <c r="E483" s="123"/>
      <c r="F483" s="123"/>
      <c r="G483" s="123"/>
      <c r="H483" s="123"/>
      <c r="I483" s="111"/>
      <c r="J483" s="111"/>
      <c r="K483" s="123"/>
    </row>
    <row r="484" spans="2:11">
      <c r="B484" s="110"/>
      <c r="C484" s="123"/>
      <c r="D484" s="123"/>
      <c r="E484" s="123"/>
      <c r="F484" s="123"/>
      <c r="G484" s="123"/>
      <c r="H484" s="123"/>
      <c r="I484" s="111"/>
      <c r="J484" s="111"/>
      <c r="K484" s="123"/>
    </row>
    <row r="485" spans="2:11">
      <c r="B485" s="110"/>
      <c r="C485" s="123"/>
      <c r="D485" s="123"/>
      <c r="E485" s="123"/>
      <c r="F485" s="123"/>
      <c r="G485" s="123"/>
      <c r="H485" s="123"/>
      <c r="I485" s="111"/>
      <c r="J485" s="111"/>
      <c r="K485" s="123"/>
    </row>
    <row r="486" spans="2:11">
      <c r="B486" s="110"/>
      <c r="C486" s="123"/>
      <c r="D486" s="123"/>
      <c r="E486" s="123"/>
      <c r="F486" s="123"/>
      <c r="G486" s="123"/>
      <c r="H486" s="123"/>
      <c r="I486" s="111"/>
      <c r="J486" s="111"/>
      <c r="K486" s="123"/>
    </row>
    <row r="487" spans="2:11">
      <c r="B487" s="110"/>
      <c r="C487" s="123"/>
      <c r="D487" s="123"/>
      <c r="E487" s="123"/>
      <c r="F487" s="123"/>
      <c r="G487" s="123"/>
      <c r="H487" s="123"/>
      <c r="I487" s="111"/>
      <c r="J487" s="111"/>
      <c r="K487" s="123"/>
    </row>
    <row r="488" spans="2:11">
      <c r="B488" s="110"/>
      <c r="C488" s="123"/>
      <c r="D488" s="123"/>
      <c r="E488" s="123"/>
      <c r="F488" s="123"/>
      <c r="G488" s="123"/>
      <c r="H488" s="123"/>
      <c r="I488" s="111"/>
      <c r="J488" s="111"/>
      <c r="K488" s="123"/>
    </row>
    <row r="489" spans="2:11">
      <c r="B489" s="110"/>
      <c r="C489" s="123"/>
      <c r="D489" s="123"/>
      <c r="E489" s="123"/>
      <c r="F489" s="123"/>
      <c r="G489" s="123"/>
      <c r="H489" s="123"/>
      <c r="I489" s="111"/>
      <c r="J489" s="111"/>
      <c r="K489" s="123"/>
    </row>
    <row r="490" spans="2:11">
      <c r="B490" s="110"/>
      <c r="C490" s="123"/>
      <c r="D490" s="123"/>
      <c r="E490" s="123"/>
      <c r="F490" s="123"/>
      <c r="G490" s="123"/>
      <c r="H490" s="123"/>
      <c r="I490" s="111"/>
      <c r="J490" s="111"/>
      <c r="K490" s="123"/>
    </row>
    <row r="491" spans="2:11">
      <c r="B491" s="110"/>
      <c r="C491" s="123"/>
      <c r="D491" s="123"/>
      <c r="E491" s="123"/>
      <c r="F491" s="123"/>
      <c r="G491" s="123"/>
      <c r="H491" s="123"/>
      <c r="I491" s="111"/>
      <c r="J491" s="111"/>
      <c r="K491" s="123"/>
    </row>
    <row r="492" spans="2:11">
      <c r="B492" s="110"/>
      <c r="C492" s="123"/>
      <c r="D492" s="123"/>
      <c r="E492" s="123"/>
      <c r="F492" s="123"/>
      <c r="G492" s="123"/>
      <c r="H492" s="123"/>
      <c r="I492" s="111"/>
      <c r="J492" s="111"/>
      <c r="K492" s="123"/>
    </row>
    <row r="493" spans="2:11">
      <c r="B493" s="110"/>
      <c r="C493" s="123"/>
      <c r="D493" s="123"/>
      <c r="E493" s="123"/>
      <c r="F493" s="123"/>
      <c r="G493" s="123"/>
      <c r="H493" s="123"/>
      <c r="I493" s="111"/>
      <c r="J493" s="111"/>
      <c r="K493" s="123"/>
    </row>
    <row r="494" spans="2:11">
      <c r="B494" s="110"/>
      <c r="C494" s="123"/>
      <c r="D494" s="123"/>
      <c r="E494" s="123"/>
      <c r="F494" s="123"/>
      <c r="G494" s="123"/>
      <c r="H494" s="123"/>
      <c r="I494" s="111"/>
      <c r="J494" s="111"/>
      <c r="K494" s="123"/>
    </row>
    <row r="495" spans="2:11">
      <c r="B495" s="110"/>
      <c r="C495" s="123"/>
      <c r="D495" s="123"/>
      <c r="E495" s="123"/>
      <c r="F495" s="123"/>
      <c r="G495" s="123"/>
      <c r="H495" s="123"/>
      <c r="I495" s="111"/>
      <c r="J495" s="111"/>
      <c r="K495" s="123"/>
    </row>
    <row r="496" spans="2:11">
      <c r="B496" s="110"/>
      <c r="C496" s="123"/>
      <c r="D496" s="123"/>
      <c r="E496" s="123"/>
      <c r="F496" s="123"/>
      <c r="G496" s="123"/>
      <c r="H496" s="123"/>
      <c r="I496" s="111"/>
      <c r="J496" s="111"/>
      <c r="K496" s="123"/>
    </row>
    <row r="497" spans="2:11">
      <c r="B497" s="110"/>
      <c r="C497" s="123"/>
      <c r="D497" s="123"/>
      <c r="E497" s="123"/>
      <c r="F497" s="123"/>
      <c r="G497" s="123"/>
      <c r="H497" s="123"/>
      <c r="I497" s="111"/>
      <c r="J497" s="111"/>
      <c r="K497" s="123"/>
    </row>
    <row r="498" spans="2:11">
      <c r="B498" s="110"/>
      <c r="C498" s="123"/>
      <c r="D498" s="123"/>
      <c r="E498" s="123"/>
      <c r="F498" s="123"/>
      <c r="G498" s="123"/>
      <c r="H498" s="123"/>
      <c r="I498" s="111"/>
      <c r="J498" s="111"/>
      <c r="K498" s="123"/>
    </row>
    <row r="499" spans="2:11">
      <c r="B499" s="110"/>
      <c r="C499" s="123"/>
      <c r="D499" s="123"/>
      <c r="E499" s="123"/>
      <c r="F499" s="123"/>
      <c r="G499" s="123"/>
      <c r="H499" s="123"/>
      <c r="I499" s="111"/>
      <c r="J499" s="111"/>
      <c r="K499" s="123"/>
    </row>
    <row r="500" spans="2:11">
      <c r="B500" s="110"/>
      <c r="C500" s="123"/>
      <c r="D500" s="123"/>
      <c r="E500" s="123"/>
      <c r="F500" s="123"/>
      <c r="G500" s="123"/>
      <c r="H500" s="123"/>
      <c r="I500" s="111"/>
      <c r="J500" s="111"/>
      <c r="K500" s="123"/>
    </row>
    <row r="501" spans="2:11">
      <c r="B501" s="110"/>
      <c r="C501" s="123"/>
      <c r="D501" s="123"/>
      <c r="E501" s="123"/>
      <c r="F501" s="123"/>
      <c r="G501" s="123"/>
      <c r="H501" s="123"/>
      <c r="I501" s="111"/>
      <c r="J501" s="111"/>
      <c r="K501" s="123"/>
    </row>
    <row r="502" spans="2:11">
      <c r="B502" s="110"/>
      <c r="C502" s="123"/>
      <c r="D502" s="123"/>
      <c r="E502" s="123"/>
      <c r="F502" s="123"/>
      <c r="G502" s="123"/>
      <c r="H502" s="123"/>
      <c r="I502" s="111"/>
      <c r="J502" s="111"/>
      <c r="K502" s="123"/>
    </row>
    <row r="503" spans="2:11">
      <c r="B503" s="110"/>
      <c r="C503" s="123"/>
      <c r="D503" s="123"/>
      <c r="E503" s="123"/>
      <c r="F503" s="123"/>
      <c r="G503" s="123"/>
      <c r="H503" s="123"/>
      <c r="I503" s="111"/>
      <c r="J503" s="111"/>
      <c r="K503" s="123"/>
    </row>
    <row r="504" spans="2:11">
      <c r="B504" s="110"/>
      <c r="C504" s="123"/>
      <c r="D504" s="123"/>
      <c r="E504" s="123"/>
      <c r="F504" s="123"/>
      <c r="G504" s="123"/>
      <c r="H504" s="123"/>
      <c r="I504" s="111"/>
      <c r="J504" s="111"/>
      <c r="K504" s="123"/>
    </row>
    <row r="505" spans="2:11">
      <c r="B505" s="110"/>
      <c r="C505" s="123"/>
      <c r="D505" s="123"/>
      <c r="E505" s="123"/>
      <c r="F505" s="123"/>
      <c r="G505" s="123"/>
      <c r="H505" s="123"/>
      <c r="I505" s="111"/>
      <c r="J505" s="111"/>
      <c r="K505" s="123"/>
    </row>
    <row r="506" spans="2:11">
      <c r="B506" s="110"/>
      <c r="C506" s="123"/>
      <c r="D506" s="123"/>
      <c r="E506" s="123"/>
      <c r="F506" s="123"/>
      <c r="G506" s="123"/>
      <c r="H506" s="123"/>
      <c r="I506" s="111"/>
      <c r="J506" s="111"/>
      <c r="K506" s="123"/>
    </row>
    <row r="507" spans="2:11">
      <c r="B507" s="110"/>
      <c r="C507" s="123"/>
      <c r="D507" s="123"/>
      <c r="E507" s="123"/>
      <c r="F507" s="123"/>
      <c r="G507" s="123"/>
      <c r="H507" s="123"/>
      <c r="I507" s="111"/>
      <c r="J507" s="111"/>
      <c r="K507" s="123"/>
    </row>
    <row r="508" spans="2:11">
      <c r="B508" s="110"/>
      <c r="C508" s="123"/>
      <c r="D508" s="123"/>
      <c r="E508" s="123"/>
      <c r="F508" s="123"/>
      <c r="G508" s="123"/>
      <c r="H508" s="123"/>
      <c r="I508" s="111"/>
      <c r="J508" s="111"/>
      <c r="K508" s="123"/>
    </row>
    <row r="509" spans="2:11">
      <c r="B509" s="110"/>
      <c r="C509" s="123"/>
      <c r="D509" s="123"/>
      <c r="E509" s="123"/>
      <c r="F509" s="123"/>
      <c r="G509" s="123"/>
      <c r="H509" s="123"/>
      <c r="I509" s="111"/>
      <c r="J509" s="111"/>
      <c r="K509" s="123"/>
    </row>
    <row r="510" spans="2:11">
      <c r="B510" s="110"/>
      <c r="C510" s="123"/>
      <c r="D510" s="123"/>
      <c r="E510" s="123"/>
      <c r="F510" s="123"/>
      <c r="G510" s="123"/>
      <c r="H510" s="123"/>
      <c r="I510" s="111"/>
      <c r="J510" s="111"/>
      <c r="K510" s="123"/>
    </row>
    <row r="511" spans="2:11">
      <c r="B511" s="110"/>
      <c r="C511" s="123"/>
      <c r="D511" s="123"/>
      <c r="E511" s="123"/>
      <c r="F511" s="123"/>
      <c r="G511" s="123"/>
      <c r="H511" s="123"/>
      <c r="I511" s="111"/>
      <c r="J511" s="111"/>
      <c r="K511" s="123"/>
    </row>
    <row r="512" spans="2:11">
      <c r="B512" s="110"/>
      <c r="C512" s="123"/>
      <c r="D512" s="123"/>
      <c r="E512" s="123"/>
      <c r="F512" s="123"/>
      <c r="G512" s="123"/>
      <c r="H512" s="123"/>
      <c r="I512" s="111"/>
      <c r="J512" s="111"/>
      <c r="K512" s="123"/>
    </row>
    <row r="513" spans="2:11">
      <c r="B513" s="110"/>
      <c r="C513" s="123"/>
      <c r="D513" s="123"/>
      <c r="E513" s="123"/>
      <c r="F513" s="123"/>
      <c r="G513" s="123"/>
      <c r="H513" s="123"/>
      <c r="I513" s="111"/>
      <c r="J513" s="111"/>
      <c r="K513" s="123"/>
    </row>
    <row r="514" spans="2:11">
      <c r="B514" s="110"/>
      <c r="C514" s="123"/>
      <c r="D514" s="123"/>
      <c r="E514" s="123"/>
      <c r="F514" s="123"/>
      <c r="G514" s="123"/>
      <c r="H514" s="123"/>
      <c r="I514" s="111"/>
      <c r="J514" s="111"/>
      <c r="K514" s="123"/>
    </row>
    <row r="515" spans="2:11">
      <c r="B515" s="110"/>
      <c r="C515" s="123"/>
      <c r="D515" s="123"/>
      <c r="E515" s="123"/>
      <c r="F515" s="123"/>
      <c r="G515" s="123"/>
      <c r="H515" s="123"/>
      <c r="I515" s="111"/>
      <c r="J515" s="111"/>
      <c r="K515" s="123"/>
    </row>
    <row r="516" spans="2:11">
      <c r="B516" s="110"/>
      <c r="C516" s="123"/>
      <c r="D516" s="123"/>
      <c r="E516" s="123"/>
      <c r="F516" s="123"/>
      <c r="G516" s="123"/>
      <c r="H516" s="123"/>
      <c r="I516" s="111"/>
      <c r="J516" s="111"/>
      <c r="K516" s="123"/>
    </row>
    <row r="517" spans="2:11">
      <c r="B517" s="110"/>
      <c r="C517" s="123"/>
      <c r="D517" s="123"/>
      <c r="E517" s="123"/>
      <c r="F517" s="123"/>
      <c r="G517" s="123"/>
      <c r="H517" s="123"/>
      <c r="I517" s="111"/>
      <c r="J517" s="111"/>
      <c r="K517" s="123"/>
    </row>
    <row r="518" spans="2:11">
      <c r="B518" s="110"/>
      <c r="C518" s="123"/>
      <c r="D518" s="123"/>
      <c r="E518" s="123"/>
      <c r="F518" s="123"/>
      <c r="G518" s="123"/>
      <c r="H518" s="123"/>
      <c r="I518" s="111"/>
      <c r="J518" s="111"/>
      <c r="K518" s="123"/>
    </row>
    <row r="519" spans="2:11">
      <c r="B519" s="110"/>
      <c r="C519" s="123"/>
      <c r="D519" s="123"/>
      <c r="E519" s="123"/>
      <c r="F519" s="123"/>
      <c r="G519" s="123"/>
      <c r="H519" s="123"/>
      <c r="I519" s="111"/>
      <c r="J519" s="111"/>
      <c r="K519" s="123"/>
    </row>
    <row r="520" spans="2:11">
      <c r="B520" s="110"/>
      <c r="C520" s="123"/>
      <c r="D520" s="123"/>
      <c r="E520" s="123"/>
      <c r="F520" s="123"/>
      <c r="G520" s="123"/>
      <c r="H520" s="123"/>
      <c r="I520" s="111"/>
      <c r="J520" s="111"/>
      <c r="K520" s="123"/>
    </row>
    <row r="521" spans="2:11">
      <c r="B521" s="110"/>
      <c r="C521" s="123"/>
      <c r="D521" s="123"/>
      <c r="E521" s="123"/>
      <c r="F521" s="123"/>
      <c r="G521" s="123"/>
      <c r="H521" s="123"/>
      <c r="I521" s="111"/>
      <c r="J521" s="111"/>
      <c r="K521" s="123"/>
    </row>
    <row r="522" spans="2:11">
      <c r="B522" s="110"/>
      <c r="C522" s="123"/>
      <c r="D522" s="123"/>
      <c r="E522" s="123"/>
      <c r="F522" s="123"/>
      <c r="G522" s="123"/>
      <c r="H522" s="123"/>
      <c r="I522" s="111"/>
      <c r="J522" s="111"/>
      <c r="K522" s="123"/>
    </row>
    <row r="523" spans="2:11">
      <c r="B523" s="110"/>
      <c r="C523" s="123"/>
      <c r="D523" s="123"/>
      <c r="E523" s="123"/>
      <c r="F523" s="123"/>
      <c r="G523" s="123"/>
      <c r="H523" s="123"/>
      <c r="I523" s="111"/>
      <c r="J523" s="111"/>
      <c r="K523" s="123"/>
    </row>
    <row r="524" spans="2:11">
      <c r="B524" s="110"/>
      <c r="C524" s="123"/>
      <c r="D524" s="123"/>
      <c r="E524" s="123"/>
      <c r="F524" s="123"/>
      <c r="G524" s="123"/>
      <c r="H524" s="123"/>
      <c r="I524" s="111"/>
      <c r="J524" s="111"/>
      <c r="K524" s="123"/>
    </row>
    <row r="525" spans="2:11">
      <c r="B525" s="110"/>
      <c r="C525" s="123"/>
      <c r="D525" s="123"/>
      <c r="E525" s="123"/>
      <c r="F525" s="123"/>
      <c r="G525" s="123"/>
      <c r="H525" s="123"/>
      <c r="I525" s="111"/>
      <c r="J525" s="111"/>
      <c r="K525" s="123"/>
    </row>
    <row r="526" spans="2:11">
      <c r="B526" s="110"/>
      <c r="C526" s="123"/>
      <c r="D526" s="123"/>
      <c r="E526" s="123"/>
      <c r="F526" s="123"/>
      <c r="G526" s="123"/>
      <c r="H526" s="123"/>
      <c r="I526" s="111"/>
      <c r="J526" s="111"/>
      <c r="K526" s="123"/>
    </row>
    <row r="527" spans="2:11">
      <c r="B527" s="110"/>
      <c r="C527" s="123"/>
      <c r="D527" s="123"/>
      <c r="E527" s="123"/>
      <c r="F527" s="123"/>
      <c r="G527" s="123"/>
      <c r="H527" s="123"/>
      <c r="I527" s="111"/>
      <c r="J527" s="111"/>
      <c r="K527" s="123"/>
    </row>
    <row r="528" spans="2:11">
      <c r="B528" s="110"/>
      <c r="C528" s="123"/>
      <c r="D528" s="123"/>
      <c r="E528" s="123"/>
      <c r="F528" s="123"/>
      <c r="G528" s="123"/>
      <c r="H528" s="123"/>
      <c r="I528" s="111"/>
      <c r="J528" s="111"/>
      <c r="K528" s="123"/>
    </row>
    <row r="529" spans="2:11">
      <c r="B529" s="110"/>
      <c r="C529" s="123"/>
      <c r="D529" s="123"/>
      <c r="E529" s="123"/>
      <c r="F529" s="123"/>
      <c r="G529" s="123"/>
      <c r="H529" s="123"/>
      <c r="I529" s="111"/>
      <c r="J529" s="111"/>
      <c r="K529" s="123"/>
    </row>
    <row r="530" spans="2:11">
      <c r="B530" s="110"/>
      <c r="C530" s="123"/>
      <c r="D530" s="123"/>
      <c r="E530" s="123"/>
      <c r="F530" s="123"/>
      <c r="G530" s="123"/>
      <c r="H530" s="123"/>
      <c r="I530" s="111"/>
      <c r="J530" s="111"/>
      <c r="K530" s="123"/>
    </row>
    <row r="531" spans="2:11">
      <c r="B531" s="110"/>
      <c r="C531" s="123"/>
      <c r="D531" s="123"/>
      <c r="E531" s="123"/>
      <c r="F531" s="123"/>
      <c r="G531" s="123"/>
      <c r="H531" s="123"/>
      <c r="I531" s="111"/>
      <c r="J531" s="111"/>
      <c r="K531" s="123"/>
    </row>
    <row r="532" spans="2:11">
      <c r="B532" s="110"/>
      <c r="C532" s="123"/>
      <c r="D532" s="123"/>
      <c r="E532" s="123"/>
      <c r="F532" s="123"/>
      <c r="G532" s="123"/>
      <c r="H532" s="123"/>
      <c r="I532" s="111"/>
      <c r="J532" s="111"/>
      <c r="K532" s="123"/>
    </row>
    <row r="533" spans="2:11">
      <c r="B533" s="110"/>
      <c r="C533" s="123"/>
      <c r="D533" s="123"/>
      <c r="E533" s="123"/>
      <c r="F533" s="123"/>
      <c r="G533" s="123"/>
      <c r="H533" s="123"/>
      <c r="I533" s="111"/>
      <c r="J533" s="111"/>
      <c r="K533" s="123"/>
    </row>
    <row r="534" spans="2:11">
      <c r="B534" s="110"/>
      <c r="C534" s="123"/>
      <c r="D534" s="123"/>
      <c r="E534" s="123"/>
      <c r="F534" s="123"/>
      <c r="G534" s="123"/>
      <c r="H534" s="123"/>
      <c r="I534" s="111"/>
      <c r="J534" s="111"/>
      <c r="K534" s="123"/>
    </row>
    <row r="535" spans="2:11">
      <c r="B535" s="110"/>
      <c r="C535" s="123"/>
      <c r="D535" s="123"/>
      <c r="E535" s="123"/>
      <c r="F535" s="123"/>
      <c r="G535" s="123"/>
      <c r="H535" s="123"/>
      <c r="I535" s="111"/>
      <c r="J535" s="111"/>
      <c r="K535" s="123"/>
    </row>
    <row r="536" spans="2:11">
      <c r="B536" s="110"/>
      <c r="C536" s="123"/>
      <c r="D536" s="123"/>
      <c r="E536" s="123"/>
      <c r="F536" s="123"/>
      <c r="G536" s="123"/>
      <c r="H536" s="123"/>
      <c r="I536" s="111"/>
      <c r="J536" s="111"/>
      <c r="K536" s="123"/>
    </row>
    <row r="537" spans="2:11">
      <c r="B537" s="110"/>
      <c r="C537" s="123"/>
      <c r="D537" s="123"/>
      <c r="E537" s="123"/>
      <c r="F537" s="123"/>
      <c r="G537" s="123"/>
      <c r="H537" s="123"/>
      <c r="I537" s="111"/>
      <c r="J537" s="111"/>
      <c r="K537" s="123"/>
    </row>
    <row r="538" spans="2:11">
      <c r="B538" s="110"/>
      <c r="C538" s="123"/>
      <c r="D538" s="123"/>
      <c r="E538" s="123"/>
      <c r="F538" s="123"/>
      <c r="G538" s="123"/>
      <c r="H538" s="123"/>
      <c r="I538" s="111"/>
      <c r="J538" s="111"/>
      <c r="K538" s="123"/>
    </row>
    <row r="539" spans="2:11">
      <c r="B539" s="110"/>
      <c r="C539" s="123"/>
      <c r="D539" s="123"/>
      <c r="E539" s="123"/>
      <c r="F539" s="123"/>
      <c r="G539" s="123"/>
      <c r="H539" s="123"/>
      <c r="I539" s="111"/>
      <c r="J539" s="111"/>
      <c r="K539" s="123"/>
    </row>
    <row r="540" spans="2:11">
      <c r="B540" s="110"/>
      <c r="C540" s="123"/>
      <c r="D540" s="123"/>
      <c r="E540" s="123"/>
      <c r="F540" s="123"/>
      <c r="G540" s="123"/>
      <c r="H540" s="123"/>
      <c r="I540" s="111"/>
      <c r="J540" s="111"/>
      <c r="K540" s="123"/>
    </row>
    <row r="541" spans="2:11">
      <c r="B541" s="110"/>
      <c r="C541" s="123"/>
      <c r="D541" s="123"/>
      <c r="E541" s="123"/>
      <c r="F541" s="123"/>
      <c r="G541" s="123"/>
      <c r="H541" s="123"/>
      <c r="I541" s="111"/>
      <c r="J541" s="111"/>
      <c r="K541" s="123"/>
    </row>
    <row r="542" spans="2:11">
      <c r="B542" s="110"/>
      <c r="C542" s="123"/>
      <c r="D542" s="123"/>
      <c r="E542" s="123"/>
      <c r="F542" s="123"/>
      <c r="G542" s="123"/>
      <c r="H542" s="123"/>
      <c r="I542" s="111"/>
      <c r="J542" s="111"/>
      <c r="K542" s="123"/>
    </row>
    <row r="543" spans="2:11">
      <c r="B543" s="110"/>
      <c r="C543" s="123"/>
      <c r="D543" s="123"/>
      <c r="E543" s="123"/>
      <c r="F543" s="123"/>
      <c r="G543" s="123"/>
      <c r="H543" s="123"/>
      <c r="I543" s="111"/>
      <c r="J543" s="111"/>
      <c r="K543" s="123"/>
    </row>
    <row r="544" spans="2:11">
      <c r="B544" s="110"/>
      <c r="C544" s="123"/>
      <c r="D544" s="123"/>
      <c r="E544" s="123"/>
      <c r="F544" s="123"/>
      <c r="G544" s="123"/>
      <c r="H544" s="123"/>
      <c r="I544" s="111"/>
      <c r="J544" s="111"/>
      <c r="K544" s="123"/>
    </row>
    <row r="545" spans="2:11">
      <c r="B545" s="110"/>
      <c r="C545" s="123"/>
      <c r="D545" s="123"/>
      <c r="E545" s="123"/>
      <c r="F545" s="123"/>
      <c r="G545" s="123"/>
      <c r="H545" s="123"/>
      <c r="I545" s="111"/>
      <c r="J545" s="111"/>
      <c r="K545" s="123"/>
    </row>
    <row r="546" spans="2:11">
      <c r="B546" s="110"/>
      <c r="C546" s="123"/>
      <c r="D546" s="123"/>
      <c r="E546" s="123"/>
      <c r="F546" s="123"/>
      <c r="G546" s="123"/>
      <c r="H546" s="123"/>
      <c r="I546" s="111"/>
      <c r="J546" s="111"/>
      <c r="K546" s="123"/>
    </row>
    <row r="547" spans="2:11">
      <c r="B547" s="110"/>
      <c r="C547" s="123"/>
      <c r="D547" s="123"/>
      <c r="E547" s="123"/>
      <c r="F547" s="123"/>
      <c r="G547" s="123"/>
      <c r="H547" s="123"/>
      <c r="I547" s="111"/>
      <c r="J547" s="111"/>
      <c r="K547" s="123"/>
    </row>
    <row r="548" spans="2:11">
      <c r="B548" s="110"/>
      <c r="C548" s="123"/>
      <c r="D548" s="123"/>
      <c r="E548" s="123"/>
      <c r="F548" s="123"/>
      <c r="G548" s="123"/>
      <c r="H548" s="123"/>
      <c r="I548" s="111"/>
      <c r="J548" s="111"/>
      <c r="K548" s="123"/>
    </row>
    <row r="549" spans="2:11">
      <c r="B549" s="110"/>
      <c r="C549" s="123"/>
      <c r="D549" s="123"/>
      <c r="E549" s="123"/>
      <c r="F549" s="123"/>
      <c r="G549" s="123"/>
      <c r="H549" s="123"/>
      <c r="I549" s="111"/>
      <c r="J549" s="111"/>
      <c r="K549" s="123"/>
    </row>
    <row r="550" spans="2:11">
      <c r="B550" s="110"/>
      <c r="C550" s="123"/>
      <c r="D550" s="123"/>
      <c r="E550" s="123"/>
      <c r="F550" s="123"/>
      <c r="G550" s="123"/>
      <c r="H550" s="123"/>
      <c r="I550" s="111"/>
      <c r="J550" s="111"/>
      <c r="K550" s="123"/>
    </row>
    <row r="551" spans="2:11">
      <c r="B551" s="110"/>
      <c r="C551" s="123"/>
      <c r="D551" s="123"/>
      <c r="E551" s="123"/>
      <c r="F551" s="123"/>
      <c r="G551" s="123"/>
      <c r="H551" s="123"/>
      <c r="I551" s="111"/>
      <c r="J551" s="111"/>
      <c r="K551" s="123"/>
    </row>
    <row r="552" spans="2:11">
      <c r="B552" s="110"/>
      <c r="C552" s="123"/>
      <c r="D552" s="123"/>
      <c r="E552" s="123"/>
      <c r="F552" s="123"/>
      <c r="G552" s="123"/>
      <c r="H552" s="123"/>
      <c r="I552" s="111"/>
      <c r="J552" s="111"/>
      <c r="K552" s="123"/>
    </row>
    <row r="553" spans="2:11">
      <c r="B553" s="110"/>
      <c r="C553" s="123"/>
      <c r="D553" s="123"/>
      <c r="E553" s="123"/>
      <c r="F553" s="123"/>
      <c r="G553" s="123"/>
      <c r="H553" s="123"/>
      <c r="I553" s="111"/>
      <c r="J553" s="111"/>
      <c r="K553" s="123"/>
    </row>
    <row r="554" spans="2:11">
      <c r="B554" s="110"/>
      <c r="C554" s="123"/>
      <c r="D554" s="123"/>
      <c r="E554" s="123"/>
      <c r="F554" s="123"/>
      <c r="G554" s="123"/>
      <c r="H554" s="123"/>
      <c r="I554" s="111"/>
      <c r="J554" s="111"/>
      <c r="K554" s="123"/>
    </row>
    <row r="555" spans="2:11">
      <c r="B555" s="110"/>
      <c r="C555" s="123"/>
      <c r="D555" s="123"/>
      <c r="E555" s="123"/>
      <c r="F555" s="123"/>
      <c r="G555" s="123"/>
      <c r="H555" s="123"/>
      <c r="I555" s="111"/>
      <c r="J555" s="111"/>
      <c r="K555" s="123"/>
    </row>
    <row r="556" spans="2:11">
      <c r="B556" s="110"/>
      <c r="C556" s="123"/>
      <c r="D556" s="123"/>
      <c r="E556" s="123"/>
      <c r="F556" s="123"/>
      <c r="G556" s="123"/>
      <c r="H556" s="123"/>
      <c r="I556" s="111"/>
      <c r="J556" s="111"/>
      <c r="K556" s="123"/>
    </row>
    <row r="557" spans="2:11">
      <c r="B557" s="110"/>
      <c r="C557" s="123"/>
      <c r="D557" s="123"/>
      <c r="E557" s="123"/>
      <c r="F557" s="123"/>
      <c r="G557" s="123"/>
      <c r="H557" s="123"/>
      <c r="I557" s="111"/>
      <c r="J557" s="111"/>
      <c r="K557" s="123"/>
    </row>
    <row r="558" spans="2:11">
      <c r="B558" s="110"/>
      <c r="C558" s="123"/>
      <c r="D558" s="123"/>
      <c r="E558" s="123"/>
      <c r="F558" s="123"/>
      <c r="G558" s="123"/>
      <c r="H558" s="123"/>
      <c r="I558" s="111"/>
      <c r="J558" s="111"/>
      <c r="K558" s="123"/>
    </row>
    <row r="559" spans="2:11">
      <c r="B559" s="110"/>
      <c r="C559" s="123"/>
      <c r="D559" s="123"/>
      <c r="E559" s="123"/>
      <c r="F559" s="123"/>
      <c r="G559" s="123"/>
      <c r="H559" s="123"/>
      <c r="I559" s="111"/>
      <c r="J559" s="111"/>
      <c r="K559" s="123"/>
    </row>
    <row r="560" spans="2:11">
      <c r="B560" s="110"/>
      <c r="C560" s="123"/>
      <c r="D560" s="123"/>
      <c r="E560" s="123"/>
      <c r="F560" s="123"/>
      <c r="G560" s="123"/>
      <c r="H560" s="123"/>
      <c r="I560" s="111"/>
      <c r="J560" s="111"/>
      <c r="K560" s="123"/>
    </row>
    <row r="561" spans="2:11">
      <c r="B561" s="110"/>
      <c r="C561" s="123"/>
      <c r="D561" s="123"/>
      <c r="E561" s="123"/>
      <c r="F561" s="123"/>
      <c r="G561" s="123"/>
      <c r="H561" s="123"/>
      <c r="I561" s="111"/>
      <c r="J561" s="111"/>
      <c r="K561" s="123"/>
    </row>
    <row r="562" spans="2:11">
      <c r="B562" s="110"/>
      <c r="C562" s="123"/>
      <c r="D562" s="123"/>
      <c r="E562" s="123"/>
      <c r="F562" s="123"/>
      <c r="G562" s="123"/>
      <c r="H562" s="123"/>
      <c r="I562" s="111"/>
      <c r="J562" s="111"/>
      <c r="K562" s="123"/>
    </row>
    <row r="563" spans="2:11">
      <c r="B563" s="110"/>
      <c r="C563" s="123"/>
      <c r="D563" s="123"/>
      <c r="E563" s="123"/>
      <c r="F563" s="123"/>
      <c r="G563" s="123"/>
      <c r="H563" s="123"/>
      <c r="I563" s="111"/>
      <c r="J563" s="111"/>
      <c r="K563" s="123"/>
    </row>
    <row r="564" spans="2:11">
      <c r="B564" s="110"/>
      <c r="C564" s="123"/>
      <c r="D564" s="123"/>
      <c r="E564" s="123"/>
      <c r="F564" s="123"/>
      <c r="G564" s="123"/>
      <c r="H564" s="123"/>
      <c r="I564" s="111"/>
      <c r="J564" s="111"/>
      <c r="K564" s="123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136</v>
      </c>
      <c r="C1" s="67" t="s" vm="1">
        <v>214</v>
      </c>
    </row>
    <row r="2" spans="2:35">
      <c r="B2" s="46" t="s">
        <v>135</v>
      </c>
      <c r="C2" s="67" t="s">
        <v>215</v>
      </c>
    </row>
    <row r="3" spans="2:35">
      <c r="B3" s="46" t="s">
        <v>137</v>
      </c>
      <c r="C3" s="67" t="s">
        <v>2659</v>
      </c>
      <c r="E3" s="2"/>
    </row>
    <row r="4" spans="2:35">
      <c r="B4" s="46" t="s">
        <v>138</v>
      </c>
      <c r="C4" s="67">
        <v>14242</v>
      </c>
    </row>
    <row r="6" spans="2:35" ht="26.25" customHeight="1">
      <c r="B6" s="135" t="s">
        <v>163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7"/>
    </row>
    <row r="7" spans="2:35" ht="26.25" customHeight="1">
      <c r="B7" s="135" t="s">
        <v>87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</row>
    <row r="8" spans="2:35" s="3" customFormat="1" ht="47.25">
      <c r="B8" s="21" t="s">
        <v>106</v>
      </c>
      <c r="C8" s="29" t="s">
        <v>41</v>
      </c>
      <c r="D8" s="12" t="s">
        <v>47</v>
      </c>
      <c r="E8" s="29" t="s">
        <v>14</v>
      </c>
      <c r="F8" s="29" t="s">
        <v>60</v>
      </c>
      <c r="G8" s="29" t="s">
        <v>94</v>
      </c>
      <c r="H8" s="29" t="s">
        <v>17</v>
      </c>
      <c r="I8" s="29" t="s">
        <v>93</v>
      </c>
      <c r="J8" s="29" t="s">
        <v>16</v>
      </c>
      <c r="K8" s="29" t="s">
        <v>18</v>
      </c>
      <c r="L8" s="29" t="s">
        <v>190</v>
      </c>
      <c r="M8" s="29" t="s">
        <v>189</v>
      </c>
      <c r="N8" s="29" t="s">
        <v>55</v>
      </c>
      <c r="O8" s="29" t="s">
        <v>54</v>
      </c>
      <c r="P8" s="29" t="s">
        <v>139</v>
      </c>
      <c r="Q8" s="30" t="s">
        <v>141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197</v>
      </c>
      <c r="M9" s="31"/>
      <c r="N9" s="31" t="s">
        <v>193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103</v>
      </c>
    </row>
    <row r="11" spans="2:35" s="4" customFormat="1" ht="18" customHeight="1">
      <c r="B11" s="116" t="s">
        <v>2661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17">
        <v>0</v>
      </c>
      <c r="O11" s="88"/>
      <c r="P11" s="118">
        <v>0</v>
      </c>
      <c r="Q11" s="118">
        <v>0</v>
      </c>
      <c r="AI11" s="1"/>
    </row>
    <row r="12" spans="2:35" ht="21.75" customHeight="1">
      <c r="B12" s="119" t="s">
        <v>205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19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19" t="s">
        <v>188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19" t="s">
        <v>196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0"/>
      <c r="C111" s="110"/>
      <c r="D111" s="110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</row>
    <row r="112" spans="2:17">
      <c r="B112" s="110"/>
      <c r="C112" s="110"/>
      <c r="D112" s="110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</row>
    <row r="113" spans="2:17">
      <c r="B113" s="110"/>
      <c r="C113" s="110"/>
      <c r="D113" s="110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</row>
    <row r="114" spans="2:17">
      <c r="B114" s="110"/>
      <c r="C114" s="110"/>
      <c r="D114" s="110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</row>
    <row r="115" spans="2:17">
      <c r="B115" s="110"/>
      <c r="C115" s="110"/>
      <c r="D115" s="110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</row>
    <row r="116" spans="2:17">
      <c r="B116" s="110"/>
      <c r="C116" s="110"/>
      <c r="D116" s="110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2:17">
      <c r="B117" s="110"/>
      <c r="C117" s="110"/>
      <c r="D117" s="110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</row>
    <row r="118" spans="2:17">
      <c r="B118" s="110"/>
      <c r="C118" s="110"/>
      <c r="D118" s="110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2:17">
      <c r="B119" s="110"/>
      <c r="C119" s="110"/>
      <c r="D119" s="110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2:17">
      <c r="B120" s="110"/>
      <c r="C120" s="110"/>
      <c r="D120" s="110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2:17">
      <c r="B121" s="110"/>
      <c r="C121" s="110"/>
      <c r="D121" s="110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2:17">
      <c r="B122" s="110"/>
      <c r="C122" s="110"/>
      <c r="D122" s="110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2:17">
      <c r="B123" s="110"/>
      <c r="C123" s="110"/>
      <c r="D123" s="110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2:17">
      <c r="B124" s="110"/>
      <c r="C124" s="110"/>
      <c r="D124" s="110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2:17">
      <c r="B125" s="110"/>
      <c r="C125" s="110"/>
      <c r="D125" s="110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2:17">
      <c r="B126" s="110"/>
      <c r="C126" s="110"/>
      <c r="D126" s="110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>
      <c r="B127" s="110"/>
      <c r="C127" s="110"/>
      <c r="D127" s="110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2:17">
      <c r="B128" s="110"/>
      <c r="C128" s="110"/>
      <c r="D128" s="110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2:17">
      <c r="B129" s="110"/>
      <c r="C129" s="110"/>
      <c r="D129" s="110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2:17">
      <c r="B130" s="110"/>
      <c r="C130" s="110"/>
      <c r="D130" s="110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2:17">
      <c r="B131" s="110"/>
      <c r="C131" s="110"/>
      <c r="D131" s="110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2:17">
      <c r="B132" s="110"/>
      <c r="C132" s="110"/>
      <c r="D132" s="110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2:17">
      <c r="B133" s="110"/>
      <c r="C133" s="110"/>
      <c r="D133" s="110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2:17">
      <c r="B134" s="110"/>
      <c r="C134" s="110"/>
      <c r="D134" s="110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</row>
    <row r="135" spans="2:17">
      <c r="B135" s="110"/>
      <c r="C135" s="110"/>
      <c r="D135" s="110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>
      <c r="B136" s="110"/>
      <c r="C136" s="110"/>
      <c r="D136" s="110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</row>
    <row r="137" spans="2:17">
      <c r="B137" s="110"/>
      <c r="C137" s="110"/>
      <c r="D137" s="110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2:17">
      <c r="B138" s="110"/>
      <c r="C138" s="110"/>
      <c r="D138" s="110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</row>
    <row r="139" spans="2:17">
      <c r="B139" s="110"/>
      <c r="C139" s="110"/>
      <c r="D139" s="110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</row>
    <row r="140" spans="2:17">
      <c r="B140" s="110"/>
      <c r="C140" s="110"/>
      <c r="D140" s="110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2:17">
      <c r="B141" s="110"/>
      <c r="C141" s="110"/>
      <c r="D141" s="110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</row>
    <row r="142" spans="2:17">
      <c r="B142" s="110"/>
      <c r="C142" s="110"/>
      <c r="D142" s="110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</row>
    <row r="143" spans="2:17">
      <c r="B143" s="110"/>
      <c r="C143" s="110"/>
      <c r="D143" s="110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2:17">
      <c r="B144" s="110"/>
      <c r="C144" s="110"/>
      <c r="D144" s="11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2:17">
      <c r="B145" s="110"/>
      <c r="C145" s="110"/>
      <c r="D145" s="110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2:17">
      <c r="B146" s="110"/>
      <c r="C146" s="110"/>
      <c r="D146" s="110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2:17">
      <c r="B147" s="110"/>
      <c r="C147" s="110"/>
      <c r="D147" s="110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2:17">
      <c r="B148" s="110"/>
      <c r="C148" s="110"/>
      <c r="D148" s="110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2:17">
      <c r="B149" s="110"/>
      <c r="C149" s="110"/>
      <c r="D149" s="110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2:17">
      <c r="B150" s="110"/>
      <c r="C150" s="110"/>
      <c r="D150" s="110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2:17">
      <c r="B151" s="110"/>
      <c r="C151" s="110"/>
      <c r="D151" s="110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2:17">
      <c r="B152" s="110"/>
      <c r="C152" s="110"/>
      <c r="D152" s="110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2:17">
      <c r="B153" s="110"/>
      <c r="C153" s="110"/>
      <c r="D153" s="110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</row>
    <row r="154" spans="2:17">
      <c r="B154" s="110"/>
      <c r="C154" s="110"/>
      <c r="D154" s="110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2:17">
      <c r="B155" s="110"/>
      <c r="C155" s="110"/>
      <c r="D155" s="110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2:17">
      <c r="B156" s="110"/>
      <c r="C156" s="110"/>
      <c r="D156" s="110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2:17">
      <c r="B157" s="110"/>
      <c r="C157" s="110"/>
      <c r="D157" s="110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</row>
    <row r="158" spans="2:17">
      <c r="B158" s="110"/>
      <c r="C158" s="110"/>
      <c r="D158" s="110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</row>
    <row r="159" spans="2:17">
      <c r="B159" s="110"/>
      <c r="C159" s="110"/>
      <c r="D159" s="110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2:17">
      <c r="B160" s="110"/>
      <c r="C160" s="110"/>
      <c r="D160" s="110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2:17">
      <c r="B161" s="110"/>
      <c r="C161" s="110"/>
      <c r="D161" s="110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</row>
    <row r="162" spans="2:17">
      <c r="B162" s="110"/>
      <c r="C162" s="110"/>
      <c r="D162" s="110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2:17">
      <c r="B163" s="110"/>
      <c r="C163" s="110"/>
      <c r="D163" s="110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2:17">
      <c r="B164" s="110"/>
      <c r="C164" s="110"/>
      <c r="D164" s="11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2:17">
      <c r="B165" s="110"/>
      <c r="C165" s="110"/>
      <c r="D165" s="110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2:17">
      <c r="B166" s="110"/>
      <c r="C166" s="110"/>
      <c r="D166" s="110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2:17">
      <c r="B167" s="110"/>
      <c r="C167" s="110"/>
      <c r="D167" s="110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2:17">
      <c r="B168" s="110"/>
      <c r="C168" s="110"/>
      <c r="D168" s="110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</row>
    <row r="169" spans="2:17">
      <c r="B169" s="110"/>
      <c r="C169" s="110"/>
      <c r="D169" s="110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</row>
    <row r="170" spans="2:17">
      <c r="B170" s="110"/>
      <c r="C170" s="110"/>
      <c r="D170" s="110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</row>
    <row r="171" spans="2:17">
      <c r="B171" s="110"/>
      <c r="C171" s="110"/>
      <c r="D171" s="110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</row>
    <row r="172" spans="2:17">
      <c r="B172" s="110"/>
      <c r="C172" s="110"/>
      <c r="D172" s="110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2:17">
      <c r="B173" s="110"/>
      <c r="C173" s="110"/>
      <c r="D173" s="110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>
      <c r="B174" s="110"/>
      <c r="C174" s="110"/>
      <c r="D174" s="110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</row>
    <row r="175" spans="2:17">
      <c r="B175" s="110"/>
      <c r="C175" s="110"/>
      <c r="D175" s="110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</row>
    <row r="176" spans="2:17">
      <c r="B176" s="110"/>
      <c r="C176" s="110"/>
      <c r="D176" s="110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8.425781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0.140625" style="1" bestFit="1" customWidth="1"/>
    <col min="12" max="12" width="7.28515625" style="1" bestFit="1" customWidth="1"/>
    <col min="13" max="13" width="8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136</v>
      </c>
      <c r="C1" s="67" t="s" vm="1">
        <v>214</v>
      </c>
    </row>
    <row r="2" spans="2:16">
      <c r="B2" s="46" t="s">
        <v>135</v>
      </c>
      <c r="C2" s="67" t="s">
        <v>215</v>
      </c>
    </row>
    <row r="3" spans="2:16">
      <c r="B3" s="46" t="s">
        <v>137</v>
      </c>
      <c r="C3" s="67" t="s">
        <v>2659</v>
      </c>
    </row>
    <row r="4" spans="2:16">
      <c r="B4" s="46" t="s">
        <v>138</v>
      </c>
      <c r="C4" s="67">
        <v>14242</v>
      </c>
    </row>
    <row r="6" spans="2:16" ht="26.25" customHeight="1">
      <c r="B6" s="135" t="s">
        <v>164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16" ht="26.25" customHeight="1">
      <c r="B7" s="135" t="s">
        <v>79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7"/>
    </row>
    <row r="8" spans="2:16" s="3" customFormat="1" ht="78.75">
      <c r="B8" s="21" t="s">
        <v>106</v>
      </c>
      <c r="C8" s="29" t="s">
        <v>41</v>
      </c>
      <c r="D8" s="29" t="s">
        <v>14</v>
      </c>
      <c r="E8" s="29" t="s">
        <v>60</v>
      </c>
      <c r="F8" s="29" t="s">
        <v>94</v>
      </c>
      <c r="G8" s="29" t="s">
        <v>17</v>
      </c>
      <c r="H8" s="29" t="s">
        <v>93</v>
      </c>
      <c r="I8" s="29" t="s">
        <v>16</v>
      </c>
      <c r="J8" s="29" t="s">
        <v>18</v>
      </c>
      <c r="K8" s="29" t="s">
        <v>190</v>
      </c>
      <c r="L8" s="29" t="s">
        <v>189</v>
      </c>
      <c r="M8" s="29" t="s">
        <v>101</v>
      </c>
      <c r="N8" s="29" t="s">
        <v>54</v>
      </c>
      <c r="O8" s="29" t="s">
        <v>139</v>
      </c>
      <c r="P8" s="30" t="s">
        <v>141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197</v>
      </c>
      <c r="L9" s="31"/>
      <c r="M9" s="31" t="s">
        <v>193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 t="s">
        <v>28</v>
      </c>
      <c r="C11" s="69"/>
      <c r="D11" s="69"/>
      <c r="E11" s="69"/>
      <c r="F11" s="69"/>
      <c r="G11" s="77">
        <v>6.6370761644885565</v>
      </c>
      <c r="H11" s="69"/>
      <c r="I11" s="69"/>
      <c r="J11" s="90">
        <v>4.8509135258224652E-2</v>
      </c>
      <c r="K11" s="77"/>
      <c r="L11" s="79"/>
      <c r="M11" s="77">
        <v>325.85484107799999</v>
      </c>
      <c r="N11" s="69"/>
      <c r="O11" s="78">
        <f>IFERROR(M11/$M$11,0)</f>
        <v>1</v>
      </c>
      <c r="P11" s="78">
        <f>M11/'סכום נכסי הקרן'!$C$42</f>
        <v>0.26766749615436969</v>
      </c>
    </row>
    <row r="12" spans="2:16" ht="21.75" customHeight="1">
      <c r="B12" s="70" t="s">
        <v>185</v>
      </c>
      <c r="C12" s="71"/>
      <c r="D12" s="71"/>
      <c r="E12" s="71"/>
      <c r="F12" s="71"/>
      <c r="G12" s="80">
        <v>6.6370761644885574</v>
      </c>
      <c r="H12" s="71"/>
      <c r="I12" s="71"/>
      <c r="J12" s="91">
        <v>4.8509135258224673E-2</v>
      </c>
      <c r="K12" s="80"/>
      <c r="L12" s="82"/>
      <c r="M12" s="80">
        <f>M13+M17</f>
        <v>325.85484107800028</v>
      </c>
      <c r="N12" s="71"/>
      <c r="O12" s="81">
        <f t="shared" ref="O12:O77" si="0">IFERROR(M12/$M$11,0)</f>
        <v>1.0000000000000009</v>
      </c>
      <c r="P12" s="81">
        <f>M12/'סכום נכסי הקרן'!$C$42</f>
        <v>0.26766749615436997</v>
      </c>
    </row>
    <row r="13" spans="2:16" ht="21.75" customHeight="1">
      <c r="B13" s="101" t="s">
        <v>2671</v>
      </c>
      <c r="C13" s="71"/>
      <c r="D13" s="71"/>
      <c r="E13" s="71"/>
      <c r="F13" s="71"/>
      <c r="G13" s="80">
        <v>4.88</v>
      </c>
      <c r="H13" s="71"/>
      <c r="I13" s="71"/>
      <c r="J13" s="102">
        <v>5.1399999989952115E-2</v>
      </c>
      <c r="K13" s="80"/>
      <c r="L13" s="82"/>
      <c r="M13" s="80">
        <f>M14+M15</f>
        <v>1.293279284</v>
      </c>
      <c r="N13" s="71"/>
      <c r="O13" s="81">
        <f t="shared" ref="O13" si="1">IFERROR(M13/$M$11,0)</f>
        <v>3.9688816029909077E-3</v>
      </c>
      <c r="P13" s="81">
        <f>M13/'סכום נכסי הקרן'!$C$42</f>
        <v>1.0623406012057175E-3</v>
      </c>
    </row>
    <row r="14" spans="2:16">
      <c r="B14" s="76" t="s">
        <v>1719</v>
      </c>
      <c r="C14" s="73">
        <v>9444</v>
      </c>
      <c r="D14" s="73" t="s">
        <v>218</v>
      </c>
      <c r="E14" s="73"/>
      <c r="F14" s="94">
        <v>44958</v>
      </c>
      <c r="G14" s="83">
        <v>4.8399999989952116</v>
      </c>
      <c r="H14" s="86" t="s">
        <v>123</v>
      </c>
      <c r="I14" s="87">
        <v>5.1500000000000004E-2</v>
      </c>
      <c r="J14" s="87">
        <v>5.1399999989952115E-2</v>
      </c>
      <c r="K14" s="83">
        <v>1175.2132710000001</v>
      </c>
      <c r="L14" s="85">
        <v>101.62252754206686</v>
      </c>
      <c r="M14" s="83">
        <v>1.19428143</v>
      </c>
      <c r="N14" s="73"/>
      <c r="O14" s="84">
        <f>IFERROR(M14/$M$11,0)</f>
        <v>3.6650719260424443E-3</v>
      </c>
      <c r="P14" s="84">
        <f>M14/'סכום נכסי הקרן'!$C$42</f>
        <v>9.8102062566945438E-4</v>
      </c>
    </row>
    <row r="15" spans="2:16">
      <c r="B15" s="76" t="s">
        <v>1720</v>
      </c>
      <c r="C15" s="73">
        <v>9499</v>
      </c>
      <c r="D15" s="73" t="s">
        <v>218</v>
      </c>
      <c r="E15" s="73"/>
      <c r="F15" s="94">
        <v>44986</v>
      </c>
      <c r="G15" s="83">
        <v>4.9200000133336221</v>
      </c>
      <c r="H15" s="86" t="s">
        <v>123</v>
      </c>
      <c r="I15" s="87">
        <v>5.1500000000000004E-2</v>
      </c>
      <c r="J15" s="87">
        <v>5.1400000145457696E-2</v>
      </c>
      <c r="K15" s="83">
        <v>98.097294000000005</v>
      </c>
      <c r="L15" s="85">
        <v>100.91802736169257</v>
      </c>
      <c r="M15" s="83">
        <v>9.899785400000001E-2</v>
      </c>
      <c r="N15" s="73"/>
      <c r="O15" s="84">
        <f>IFERROR(M15/$M$11,0)</f>
        <v>3.0380967694846326E-4</v>
      </c>
      <c r="P15" s="84">
        <f>M15/'סכום נכסי הקרן'!$C$42</f>
        <v>8.1319975536263097E-5</v>
      </c>
    </row>
    <row r="16" spans="2:16" ht="21.75" customHeight="1">
      <c r="B16" s="70"/>
      <c r="C16" s="71"/>
      <c r="D16" s="71"/>
      <c r="E16" s="71"/>
      <c r="F16" s="71"/>
      <c r="G16" s="80"/>
      <c r="H16" s="71"/>
      <c r="I16" s="71"/>
      <c r="J16" s="91"/>
      <c r="K16" s="80"/>
      <c r="L16" s="82"/>
      <c r="M16" s="80"/>
      <c r="N16" s="71"/>
      <c r="O16" s="81"/>
      <c r="P16" s="81"/>
    </row>
    <row r="17" spans="2:16">
      <c r="B17" s="89" t="s">
        <v>61</v>
      </c>
      <c r="C17" s="71"/>
      <c r="D17" s="71"/>
      <c r="E17" s="71"/>
      <c r="F17" s="71"/>
      <c r="G17" s="80">
        <f>AVERAGE(G18:G159)</f>
        <v>5.7192907872561074</v>
      </c>
      <c r="H17" s="71"/>
      <c r="I17" s="71"/>
      <c r="J17" s="103">
        <f>AVERAGE(J18:J159)</f>
        <v>4.847446812170228E-2</v>
      </c>
      <c r="K17" s="80"/>
      <c r="L17" s="82"/>
      <c r="M17" s="80">
        <f>SUM(M18:M159)</f>
        <v>324.56156179400028</v>
      </c>
      <c r="N17" s="71"/>
      <c r="O17" s="81">
        <f t="shared" si="0"/>
        <v>0.99603111839700997</v>
      </c>
      <c r="P17" s="81">
        <f>M17/'סכום נכסי הקרן'!$C$42</f>
        <v>0.26660515555316422</v>
      </c>
    </row>
    <row r="18" spans="2:16">
      <c r="B18" s="76" t="s">
        <v>1721</v>
      </c>
      <c r="C18" s="73" t="s">
        <v>1722</v>
      </c>
      <c r="D18" s="73" t="s">
        <v>218</v>
      </c>
      <c r="E18" s="73"/>
      <c r="F18" s="94">
        <v>39845</v>
      </c>
      <c r="G18" s="83">
        <v>0.83000001532732248</v>
      </c>
      <c r="H18" s="86" t="s">
        <v>123</v>
      </c>
      <c r="I18" s="87">
        <v>4.8000000000000001E-2</v>
      </c>
      <c r="J18" s="87">
        <v>4.8100000562001831E-2</v>
      </c>
      <c r="K18" s="83">
        <v>31.663235</v>
      </c>
      <c r="L18" s="85">
        <v>123.631652</v>
      </c>
      <c r="M18" s="83">
        <v>3.9145780000000005E-2</v>
      </c>
      <c r="N18" s="73"/>
      <c r="O18" s="84">
        <f t="shared" si="0"/>
        <v>1.2013257151711202E-4</v>
      </c>
      <c r="P18" s="84">
        <f>M18/'סכום נכסי הקרן'!$C$42</f>
        <v>3.2155584624571125E-5</v>
      </c>
    </row>
    <row r="19" spans="2:16">
      <c r="B19" s="76" t="s">
        <v>1723</v>
      </c>
      <c r="C19" s="73" t="s">
        <v>1724</v>
      </c>
      <c r="D19" s="73" t="s">
        <v>218</v>
      </c>
      <c r="E19" s="73"/>
      <c r="F19" s="94">
        <v>39873</v>
      </c>
      <c r="G19" s="83">
        <v>0.91000000041642015</v>
      </c>
      <c r="H19" s="86" t="s">
        <v>123</v>
      </c>
      <c r="I19" s="87">
        <v>4.8000000000000001E-2</v>
      </c>
      <c r="J19" s="87">
        <v>4.8300000005552263E-2</v>
      </c>
      <c r="K19" s="83">
        <v>1163.850815</v>
      </c>
      <c r="L19" s="85">
        <v>123.800467</v>
      </c>
      <c r="M19" s="83">
        <v>1.44085274</v>
      </c>
      <c r="N19" s="73"/>
      <c r="O19" s="84">
        <f t="shared" si="0"/>
        <v>4.4217625714362257E-3</v>
      </c>
      <c r="P19" s="84">
        <f>M19/'סכום נכסי הקרן'!$C$42</f>
        <v>1.1835621160854418E-3</v>
      </c>
    </row>
    <row r="20" spans="2:16">
      <c r="B20" s="76" t="s">
        <v>1725</v>
      </c>
      <c r="C20" s="73" t="s">
        <v>1726</v>
      </c>
      <c r="D20" s="73" t="s">
        <v>218</v>
      </c>
      <c r="E20" s="73"/>
      <c r="F20" s="94">
        <v>39934</v>
      </c>
      <c r="G20" s="83">
        <v>1.049999999811446</v>
      </c>
      <c r="H20" s="86" t="s">
        <v>123</v>
      </c>
      <c r="I20" s="87">
        <v>4.8000000000000001E-2</v>
      </c>
      <c r="J20" s="87">
        <v>4.8400000006033735E-2</v>
      </c>
      <c r="K20" s="83">
        <v>1270.0534700000001</v>
      </c>
      <c r="L20" s="85">
        <v>125.274663</v>
      </c>
      <c r="M20" s="83">
        <v>1.5910552060000001</v>
      </c>
      <c r="N20" s="73"/>
      <c r="O20" s="84">
        <f t="shared" si="0"/>
        <v>4.8827115802129468E-3</v>
      </c>
      <c r="P20" s="84">
        <f>M20/'סכום נכסי הקרן'!$C$42</f>
        <v>1.3069431831195454E-3</v>
      </c>
    </row>
    <row r="21" spans="2:16">
      <c r="B21" s="76" t="s">
        <v>1727</v>
      </c>
      <c r="C21" s="73" t="s">
        <v>1728</v>
      </c>
      <c r="D21" s="73" t="s">
        <v>218</v>
      </c>
      <c r="E21" s="73"/>
      <c r="F21" s="94">
        <v>40148</v>
      </c>
      <c r="G21" s="83">
        <v>1.5999999996069274</v>
      </c>
      <c r="H21" s="86" t="s">
        <v>123</v>
      </c>
      <c r="I21" s="87">
        <v>4.8000000000000001E-2</v>
      </c>
      <c r="J21" s="87">
        <v>4.8399999988600895E-2</v>
      </c>
      <c r="K21" s="83">
        <v>1692.3758829999999</v>
      </c>
      <c r="L21" s="85">
        <v>120.259823</v>
      </c>
      <c r="M21" s="83">
        <v>2.0352482480000003</v>
      </c>
      <c r="N21" s="73"/>
      <c r="O21" s="84">
        <f t="shared" si="0"/>
        <v>6.2458739028303165E-3</v>
      </c>
      <c r="P21" s="84">
        <f>M21/'סכום נכסי הקרן'!$C$42</f>
        <v>1.6718174288665119E-3</v>
      </c>
    </row>
    <row r="22" spans="2:16">
      <c r="B22" s="76" t="s">
        <v>1729</v>
      </c>
      <c r="C22" s="73" t="s">
        <v>1730</v>
      </c>
      <c r="D22" s="73" t="s">
        <v>218</v>
      </c>
      <c r="E22" s="73"/>
      <c r="F22" s="94">
        <v>40269</v>
      </c>
      <c r="G22" s="83">
        <v>1.8900000000085417</v>
      </c>
      <c r="H22" s="86" t="s">
        <v>123</v>
      </c>
      <c r="I22" s="87">
        <v>4.8000000000000001E-2</v>
      </c>
      <c r="J22" s="87">
        <v>4.850000000128124E-2</v>
      </c>
      <c r="K22" s="83">
        <v>1918.8240780000001</v>
      </c>
      <c r="L22" s="85">
        <v>122.027288</v>
      </c>
      <c r="M22" s="83">
        <v>2.341488982</v>
      </c>
      <c r="N22" s="73"/>
      <c r="O22" s="84">
        <f t="shared" si="0"/>
        <v>7.1856811279950167E-3</v>
      </c>
      <c r="P22" s="84">
        <f>M22/'סכום נכסי הקרן'!$C$42</f>
        <v>1.9233732756941332E-3</v>
      </c>
    </row>
    <row r="23" spans="2:16">
      <c r="B23" s="76" t="s">
        <v>1731</v>
      </c>
      <c r="C23" s="73" t="s">
        <v>1732</v>
      </c>
      <c r="D23" s="73" t="s">
        <v>218</v>
      </c>
      <c r="E23" s="73"/>
      <c r="F23" s="94">
        <v>40391</v>
      </c>
      <c r="G23" s="83">
        <v>2.2299999993389319</v>
      </c>
      <c r="H23" s="86" t="s">
        <v>123</v>
      </c>
      <c r="I23" s="87">
        <v>4.8000000000000001E-2</v>
      </c>
      <c r="J23" s="87">
        <v>4.8499999993782031E-2</v>
      </c>
      <c r="K23" s="83">
        <v>1292.735666</v>
      </c>
      <c r="L23" s="85">
        <v>118.18583099999999</v>
      </c>
      <c r="M23" s="83">
        <v>1.5278303870000001</v>
      </c>
      <c r="N23" s="73"/>
      <c r="O23" s="84">
        <f t="shared" si="0"/>
        <v>4.6886840224487653E-3</v>
      </c>
      <c r="P23" s="84">
        <f>M23/'סכום נכסי הקרן'!$C$42</f>
        <v>1.2550083125478595E-3</v>
      </c>
    </row>
    <row r="24" spans="2:16">
      <c r="B24" s="76" t="s">
        <v>1733</v>
      </c>
      <c r="C24" s="73" t="s">
        <v>1734</v>
      </c>
      <c r="D24" s="73" t="s">
        <v>218</v>
      </c>
      <c r="E24" s="73"/>
      <c r="F24" s="94">
        <v>40452</v>
      </c>
      <c r="G24" s="83">
        <v>2.3399999996663401</v>
      </c>
      <c r="H24" s="86" t="s">
        <v>123</v>
      </c>
      <c r="I24" s="87">
        <v>4.8000000000000001E-2</v>
      </c>
      <c r="J24" s="87">
        <v>4.8499999999018648E-2</v>
      </c>
      <c r="K24" s="83">
        <v>1713.6164140000003</v>
      </c>
      <c r="L24" s="85">
        <v>118.930143</v>
      </c>
      <c r="M24" s="83">
        <v>2.0380064520000003</v>
      </c>
      <c r="N24" s="73"/>
      <c r="O24" s="84">
        <f t="shared" si="0"/>
        <v>6.2543384203156954E-3</v>
      </c>
      <c r="P24" s="84">
        <f>M24/'סכום נכסי הקרן'!$C$42</f>
        <v>1.674083105067978E-3</v>
      </c>
    </row>
    <row r="25" spans="2:16">
      <c r="B25" s="76" t="s">
        <v>1735</v>
      </c>
      <c r="C25" s="73" t="s">
        <v>1736</v>
      </c>
      <c r="D25" s="73" t="s">
        <v>218</v>
      </c>
      <c r="E25" s="73"/>
      <c r="F25" s="94">
        <v>39569</v>
      </c>
      <c r="G25" s="83">
        <v>9.0000000070523126E-2</v>
      </c>
      <c r="H25" s="86" t="s">
        <v>123</v>
      </c>
      <c r="I25" s="87">
        <v>4.8000000000000001E-2</v>
      </c>
      <c r="J25" s="87">
        <v>4.7699999992498902E-2</v>
      </c>
      <c r="K25" s="83">
        <v>1202.220462</v>
      </c>
      <c r="L25" s="85">
        <v>129.74093099999999</v>
      </c>
      <c r="M25" s="83">
        <v>1.5597720209999999</v>
      </c>
      <c r="N25" s="73"/>
      <c r="O25" s="84">
        <f t="shared" si="0"/>
        <v>4.7867081423124741E-3</v>
      </c>
      <c r="P25" s="84">
        <f>M25/'סכום נכסי הקרן'!$C$42</f>
        <v>1.2812461832745145E-3</v>
      </c>
    </row>
    <row r="26" spans="2:16">
      <c r="B26" s="76" t="s">
        <v>1737</v>
      </c>
      <c r="C26" s="73" t="s">
        <v>1738</v>
      </c>
      <c r="D26" s="73" t="s">
        <v>218</v>
      </c>
      <c r="E26" s="73"/>
      <c r="F26" s="94">
        <v>39661</v>
      </c>
      <c r="G26" s="83">
        <v>0.34000000021481813</v>
      </c>
      <c r="H26" s="86" t="s">
        <v>123</v>
      </c>
      <c r="I26" s="87">
        <v>4.8000000000000001E-2</v>
      </c>
      <c r="J26" s="87">
        <v>4.8099999974579866E-2</v>
      </c>
      <c r="K26" s="83">
        <v>222.73190299999999</v>
      </c>
      <c r="L26" s="85">
        <v>125.400128</v>
      </c>
      <c r="M26" s="83">
        <v>0.27930609099999998</v>
      </c>
      <c r="N26" s="73"/>
      <c r="O26" s="84">
        <f t="shared" si="0"/>
        <v>8.5714881533137139E-4</v>
      </c>
      <c r="P26" s="84">
        <f>M26/'סכום נכסי הקרן'!$C$42</f>
        <v>2.2943087723143241E-4</v>
      </c>
    </row>
    <row r="27" spans="2:16">
      <c r="B27" s="76" t="s">
        <v>1739</v>
      </c>
      <c r="C27" s="73" t="s">
        <v>1740</v>
      </c>
      <c r="D27" s="73" t="s">
        <v>218</v>
      </c>
      <c r="E27" s="73"/>
      <c r="F27" s="94">
        <v>39692</v>
      </c>
      <c r="G27" s="83">
        <v>0.41999999972622032</v>
      </c>
      <c r="H27" s="86" t="s">
        <v>123</v>
      </c>
      <c r="I27" s="87">
        <v>4.8000000000000001E-2</v>
      </c>
      <c r="J27" s="87">
        <v>4.8000000004562997E-2</v>
      </c>
      <c r="K27" s="83">
        <v>709.85448799999995</v>
      </c>
      <c r="L27" s="85">
        <v>123.492559</v>
      </c>
      <c r="M27" s="83">
        <v>0.87661747200000006</v>
      </c>
      <c r="N27" s="73"/>
      <c r="O27" s="84">
        <f t="shared" si="0"/>
        <v>2.6902085269009824E-3</v>
      </c>
      <c r="P27" s="84">
        <f>M27/'סכום נכסי הקרן'!$C$42</f>
        <v>7.2008138052872129E-4</v>
      </c>
    </row>
    <row r="28" spans="2:16">
      <c r="B28" s="76" t="s">
        <v>1741</v>
      </c>
      <c r="C28" s="73" t="s">
        <v>1742</v>
      </c>
      <c r="D28" s="73" t="s">
        <v>218</v>
      </c>
      <c r="E28" s="73"/>
      <c r="F28" s="94">
        <v>40909</v>
      </c>
      <c r="G28" s="83">
        <v>3.4400000011529688</v>
      </c>
      <c r="H28" s="86" t="s">
        <v>123</v>
      </c>
      <c r="I28" s="87">
        <v>4.8000000000000001E-2</v>
      </c>
      <c r="J28" s="87">
        <v>4.8500000009007567E-2</v>
      </c>
      <c r="K28" s="83">
        <v>1218.6127269999999</v>
      </c>
      <c r="L28" s="85">
        <v>113.87719</v>
      </c>
      <c r="M28" s="83">
        <v>1.3877219350000001</v>
      </c>
      <c r="N28" s="73"/>
      <c r="O28" s="84">
        <f t="shared" si="0"/>
        <v>4.2587120400271131E-3</v>
      </c>
      <c r="P28" s="84">
        <f>M28/'סכום נכסי הקרן'!$C$42</f>
        <v>1.1399187885965253E-3</v>
      </c>
    </row>
    <row r="29" spans="2:16">
      <c r="B29" s="76" t="s">
        <v>1743</v>
      </c>
      <c r="C29" s="73">
        <v>8790</v>
      </c>
      <c r="D29" s="73" t="s">
        <v>218</v>
      </c>
      <c r="E29" s="73"/>
      <c r="F29" s="94">
        <v>41030</v>
      </c>
      <c r="G29" s="83">
        <v>3.6900000000778483</v>
      </c>
      <c r="H29" s="86" t="s">
        <v>123</v>
      </c>
      <c r="I29" s="87">
        <v>4.8000000000000001E-2</v>
      </c>
      <c r="J29" s="87">
        <v>4.8600000000518992E-2</v>
      </c>
      <c r="K29" s="83">
        <v>1685.5520019999999</v>
      </c>
      <c r="L29" s="85">
        <v>114.312917</v>
      </c>
      <c r="M29" s="83">
        <v>1.9268036650000002</v>
      </c>
      <c r="N29" s="73"/>
      <c r="O29" s="84">
        <f t="shared" si="0"/>
        <v>5.9130736208359127E-3</v>
      </c>
      <c r="P29" s="84">
        <f>M29/'סכום נכסי הקרן'!$C$42</f>
        <v>1.5827376106656015E-3</v>
      </c>
    </row>
    <row r="30" spans="2:16">
      <c r="B30" s="76" t="s">
        <v>1744</v>
      </c>
      <c r="C30" s="73" t="s">
        <v>1745</v>
      </c>
      <c r="D30" s="73" t="s">
        <v>218</v>
      </c>
      <c r="E30" s="73"/>
      <c r="F30" s="94">
        <v>41091</v>
      </c>
      <c r="G30" s="83">
        <v>3.8499999982245088</v>
      </c>
      <c r="H30" s="86" t="s">
        <v>123</v>
      </c>
      <c r="I30" s="87">
        <v>4.8000000000000001E-2</v>
      </c>
      <c r="J30" s="87">
        <v>4.8599999957388201E-2</v>
      </c>
      <c r="K30" s="83">
        <v>250.454587</v>
      </c>
      <c r="L30" s="85">
        <v>112.44041199999999</v>
      </c>
      <c r="M30" s="83">
        <v>0.28161216999999999</v>
      </c>
      <c r="N30" s="73"/>
      <c r="O30" s="84">
        <f t="shared" si="0"/>
        <v>8.6422582849579447E-4</v>
      </c>
      <c r="P30" s="84">
        <f>M30/'סכום נכסי הקרן'!$C$42</f>
        <v>2.3132516362540505E-4</v>
      </c>
    </row>
    <row r="31" spans="2:16">
      <c r="B31" s="76" t="s">
        <v>1746</v>
      </c>
      <c r="C31" s="73" t="s">
        <v>1747</v>
      </c>
      <c r="D31" s="73" t="s">
        <v>218</v>
      </c>
      <c r="E31" s="73"/>
      <c r="F31" s="94">
        <v>41122</v>
      </c>
      <c r="G31" s="83">
        <v>3.9400000012392007</v>
      </c>
      <c r="H31" s="86" t="s">
        <v>123</v>
      </c>
      <c r="I31" s="87">
        <v>4.8000000000000001E-2</v>
      </c>
      <c r="J31" s="87">
        <v>4.8500000019915716E-2</v>
      </c>
      <c r="K31" s="83">
        <v>804.51314400000001</v>
      </c>
      <c r="L31" s="85">
        <v>112.34227300000001</v>
      </c>
      <c r="M31" s="83">
        <v>0.90380835199999998</v>
      </c>
      <c r="N31" s="73"/>
      <c r="O31" s="84">
        <f t="shared" si="0"/>
        <v>2.773653289943466E-3</v>
      </c>
      <c r="P31" s="84">
        <f>M31/'סכום נכסי הקרן'!$C$42</f>
        <v>7.4241683131949759E-4</v>
      </c>
    </row>
    <row r="32" spans="2:16">
      <c r="B32" s="76" t="s">
        <v>1748</v>
      </c>
      <c r="C32" s="73" t="s">
        <v>1749</v>
      </c>
      <c r="D32" s="73" t="s">
        <v>218</v>
      </c>
      <c r="E32" s="73"/>
      <c r="F32" s="94">
        <v>41154</v>
      </c>
      <c r="G32" s="83">
        <v>4.0300000007201922</v>
      </c>
      <c r="H32" s="86" t="s">
        <v>123</v>
      </c>
      <c r="I32" s="87">
        <v>4.8000000000000001E-2</v>
      </c>
      <c r="J32" s="87">
        <v>4.8500000002230682E-2</v>
      </c>
      <c r="K32" s="83">
        <v>1403.5836859999999</v>
      </c>
      <c r="L32" s="85">
        <v>111.787031</v>
      </c>
      <c r="M32" s="83">
        <v>1.569024529</v>
      </c>
      <c r="N32" s="73"/>
      <c r="O32" s="84">
        <f t="shared" si="0"/>
        <v>4.8151027120214608E-3</v>
      </c>
      <c r="P32" s="84">
        <f>M32/'סכום נכסי הקרן'!$C$42</f>
        <v>1.2888464866528996E-3</v>
      </c>
    </row>
    <row r="33" spans="2:16">
      <c r="B33" s="76" t="s">
        <v>1750</v>
      </c>
      <c r="C33" s="73" t="s">
        <v>1751</v>
      </c>
      <c r="D33" s="73" t="s">
        <v>218</v>
      </c>
      <c r="E33" s="73"/>
      <c r="F33" s="94">
        <v>41184</v>
      </c>
      <c r="G33" s="83">
        <v>4.0099999994150268</v>
      </c>
      <c r="H33" s="86" t="s">
        <v>123</v>
      </c>
      <c r="I33" s="87">
        <v>4.8000000000000001E-2</v>
      </c>
      <c r="J33" s="87">
        <v>4.8499999992125356E-2</v>
      </c>
      <c r="K33" s="83">
        <v>1575.665092</v>
      </c>
      <c r="L33" s="85">
        <v>112.832144</v>
      </c>
      <c r="M33" s="83">
        <v>1.777856704</v>
      </c>
      <c r="N33" s="73"/>
      <c r="O33" s="84">
        <f t="shared" si="0"/>
        <v>5.4559775700077258E-3</v>
      </c>
      <c r="P33" s="84">
        <f>M33/'סכום נכסי הקרן'!$C$42</f>
        <v>1.4603878552383702E-3</v>
      </c>
    </row>
    <row r="34" spans="2:16">
      <c r="B34" s="76" t="s">
        <v>1752</v>
      </c>
      <c r="C34" s="73" t="s">
        <v>1753</v>
      </c>
      <c r="D34" s="73" t="s">
        <v>218</v>
      </c>
      <c r="E34" s="73"/>
      <c r="F34" s="94">
        <v>41214</v>
      </c>
      <c r="G34" s="83">
        <v>4.0900000007027604</v>
      </c>
      <c r="H34" s="86" t="s">
        <v>123</v>
      </c>
      <c r="I34" s="87">
        <v>4.8000000000000001E-2</v>
      </c>
      <c r="J34" s="87">
        <v>4.8500000006169268E-2</v>
      </c>
      <c r="K34" s="83">
        <v>1658.4593789999999</v>
      </c>
      <c r="L34" s="85">
        <v>112.398269</v>
      </c>
      <c r="M34" s="83">
        <v>1.864079641</v>
      </c>
      <c r="N34" s="73"/>
      <c r="O34" s="84">
        <f t="shared" si="0"/>
        <v>5.7205829283775919E-3</v>
      </c>
      <c r="P34" s="84">
        <f>M34/'סכום נכסי הקרן'!$C$42</f>
        <v>1.5312141089822622E-3</v>
      </c>
    </row>
    <row r="35" spans="2:16">
      <c r="B35" s="76" t="s">
        <v>1754</v>
      </c>
      <c r="C35" s="73" t="s">
        <v>1755</v>
      </c>
      <c r="D35" s="73" t="s">
        <v>218</v>
      </c>
      <c r="E35" s="73"/>
      <c r="F35" s="94">
        <v>41245</v>
      </c>
      <c r="G35" s="83">
        <v>4.1799999994646582</v>
      </c>
      <c r="H35" s="86" t="s">
        <v>123</v>
      </c>
      <c r="I35" s="87">
        <v>4.8000000000000001E-2</v>
      </c>
      <c r="J35" s="87">
        <v>4.8499999995881983E-2</v>
      </c>
      <c r="K35" s="83">
        <v>1732.197874</v>
      </c>
      <c r="L35" s="85">
        <v>112.151484</v>
      </c>
      <c r="M35" s="83">
        <v>1.942685628</v>
      </c>
      <c r="N35" s="73"/>
      <c r="O35" s="84">
        <f t="shared" si="0"/>
        <v>5.9618130010687144E-3</v>
      </c>
      <c r="P35" s="84">
        <f>M35/'סכום נכסי הקרן'!$C$42</f>
        <v>1.5957835585366314E-3</v>
      </c>
    </row>
    <row r="36" spans="2:16">
      <c r="B36" s="76" t="s">
        <v>1756</v>
      </c>
      <c r="C36" s="73" t="s">
        <v>1757</v>
      </c>
      <c r="D36" s="73" t="s">
        <v>218</v>
      </c>
      <c r="E36" s="73"/>
      <c r="F36" s="94">
        <v>41275</v>
      </c>
      <c r="G36" s="83">
        <v>4.2600000008505567</v>
      </c>
      <c r="H36" s="86" t="s">
        <v>123</v>
      </c>
      <c r="I36" s="87">
        <v>4.8000000000000001E-2</v>
      </c>
      <c r="J36" s="87">
        <v>4.8500000004987838E-2</v>
      </c>
      <c r="K36" s="83">
        <v>1696.871742</v>
      </c>
      <c r="L36" s="85">
        <v>112.243788</v>
      </c>
      <c r="M36" s="83">
        <v>1.904633113</v>
      </c>
      <c r="N36" s="73"/>
      <c r="O36" s="84">
        <f t="shared" si="0"/>
        <v>5.8450354970914402E-3</v>
      </c>
      <c r="P36" s="84">
        <f>M36/'סכום נכסי הקרן'!$C$42</f>
        <v>1.5645260164398776E-3</v>
      </c>
    </row>
    <row r="37" spans="2:16">
      <c r="B37" s="76" t="s">
        <v>1758</v>
      </c>
      <c r="C37" s="73" t="s">
        <v>1759</v>
      </c>
      <c r="D37" s="73" t="s">
        <v>218</v>
      </c>
      <c r="E37" s="73"/>
      <c r="F37" s="94">
        <v>41306</v>
      </c>
      <c r="G37" s="83">
        <v>4.3499999999549992</v>
      </c>
      <c r="H37" s="86" t="s">
        <v>123</v>
      </c>
      <c r="I37" s="87">
        <v>4.8000000000000001E-2</v>
      </c>
      <c r="J37" s="87">
        <v>4.8499999999549993E-2</v>
      </c>
      <c r="K37" s="83">
        <v>1991.3665249999999</v>
      </c>
      <c r="L37" s="85">
        <v>111.590059</v>
      </c>
      <c r="M37" s="83">
        <v>2.2221670859999998</v>
      </c>
      <c r="N37" s="73"/>
      <c r="O37" s="84">
        <f t="shared" si="0"/>
        <v>6.8194999916176748E-3</v>
      </c>
      <c r="P37" s="84">
        <f>M37/'סכום נכסי הקרן'!$C$42</f>
        <v>1.8253584877810482E-3</v>
      </c>
    </row>
    <row r="38" spans="2:16">
      <c r="B38" s="76" t="s">
        <v>1760</v>
      </c>
      <c r="C38" s="73" t="s">
        <v>1761</v>
      </c>
      <c r="D38" s="73" t="s">
        <v>218</v>
      </c>
      <c r="E38" s="73"/>
      <c r="F38" s="94">
        <v>41334</v>
      </c>
      <c r="G38" s="83">
        <v>4.4299999995438011</v>
      </c>
      <c r="H38" s="86" t="s">
        <v>123</v>
      </c>
      <c r="I38" s="87">
        <v>4.8000000000000001E-2</v>
      </c>
      <c r="J38" s="87">
        <v>4.8499999992796861E-2</v>
      </c>
      <c r="K38" s="83">
        <v>1496.213332</v>
      </c>
      <c r="L38" s="85">
        <v>111.34398400000001</v>
      </c>
      <c r="M38" s="83">
        <v>1.6659435320000002</v>
      </c>
      <c r="N38" s="73"/>
      <c r="O38" s="84">
        <f t="shared" si="0"/>
        <v>5.1125327047119818E-3</v>
      </c>
      <c r="P38" s="84">
        <f>M38/'סכום נכסי הקרן'!$C$42</f>
        <v>1.3684588280775836E-3</v>
      </c>
    </row>
    <row r="39" spans="2:16">
      <c r="B39" s="76" t="s">
        <v>1762</v>
      </c>
      <c r="C39" s="73" t="s">
        <v>1763</v>
      </c>
      <c r="D39" s="73" t="s">
        <v>218</v>
      </c>
      <c r="E39" s="73"/>
      <c r="F39" s="94">
        <v>41366</v>
      </c>
      <c r="G39" s="83">
        <v>4.4100000006327553</v>
      </c>
      <c r="H39" s="86" t="s">
        <v>123</v>
      </c>
      <c r="I39" s="87">
        <v>4.8000000000000001E-2</v>
      </c>
      <c r="J39" s="87">
        <v>4.8500000007007014E-2</v>
      </c>
      <c r="K39" s="83">
        <v>2073.6161830000001</v>
      </c>
      <c r="L39" s="85">
        <v>113.55926100000001</v>
      </c>
      <c r="M39" s="83">
        <v>2.354783211</v>
      </c>
      <c r="N39" s="73"/>
      <c r="O39" s="84">
        <f t="shared" si="0"/>
        <v>7.2264791377960064E-3</v>
      </c>
      <c r="P39" s="84">
        <f>M39/'סכום נכסי הקרן'!$C$42</f>
        <v>1.9342935768256453E-3</v>
      </c>
    </row>
    <row r="40" spans="2:16">
      <c r="B40" s="76" t="s">
        <v>1764</v>
      </c>
      <c r="C40" s="73">
        <v>2704</v>
      </c>
      <c r="D40" s="73" t="s">
        <v>218</v>
      </c>
      <c r="E40" s="73"/>
      <c r="F40" s="94">
        <v>41395</v>
      </c>
      <c r="G40" s="83">
        <v>4.4900000014410564</v>
      </c>
      <c r="H40" s="86" t="s">
        <v>123</v>
      </c>
      <c r="I40" s="87">
        <v>4.8000000000000001E-2</v>
      </c>
      <c r="J40" s="87">
        <v>4.8500000013412425E-2</v>
      </c>
      <c r="K40" s="83">
        <v>1419.922556</v>
      </c>
      <c r="L40" s="85">
        <v>112.89287400000001</v>
      </c>
      <c r="M40" s="83">
        <v>1.602991381</v>
      </c>
      <c r="N40" s="73"/>
      <c r="O40" s="84">
        <f t="shared" si="0"/>
        <v>4.9193419244500085E-3</v>
      </c>
      <c r="P40" s="84">
        <f>M40/'סכום נכסי הקרן'!$C$42</f>
        <v>1.3167479356447523E-3</v>
      </c>
    </row>
    <row r="41" spans="2:16">
      <c r="B41" s="76" t="s">
        <v>1765</v>
      </c>
      <c r="C41" s="73" t="s">
        <v>1766</v>
      </c>
      <c r="D41" s="73" t="s">
        <v>218</v>
      </c>
      <c r="E41" s="73"/>
      <c r="F41" s="94">
        <v>41427</v>
      </c>
      <c r="G41" s="83">
        <v>4.5699999993065727</v>
      </c>
      <c r="H41" s="86" t="s">
        <v>123</v>
      </c>
      <c r="I41" s="87">
        <v>4.8000000000000001E-2</v>
      </c>
      <c r="J41" s="87">
        <v>4.8499999993956371E-2</v>
      </c>
      <c r="K41" s="83">
        <v>2807.08194</v>
      </c>
      <c r="L41" s="85">
        <v>111.995397</v>
      </c>
      <c r="M41" s="83">
        <v>3.143802574</v>
      </c>
      <c r="N41" s="73"/>
      <c r="O41" s="84">
        <f t="shared" si="0"/>
        <v>9.6478621081694058E-3</v>
      </c>
      <c r="P41" s="84">
        <f>M41/'סכום נכסי הקרן'!$C$42</f>
        <v>2.5824190937363237E-3</v>
      </c>
    </row>
    <row r="42" spans="2:16">
      <c r="B42" s="76" t="s">
        <v>1767</v>
      </c>
      <c r="C42" s="73">
        <v>8805</v>
      </c>
      <c r="D42" s="73" t="s">
        <v>218</v>
      </c>
      <c r="E42" s="73"/>
      <c r="F42" s="94">
        <v>41487</v>
      </c>
      <c r="G42" s="83">
        <v>4.7400000003927403</v>
      </c>
      <c r="H42" s="86" t="s">
        <v>123</v>
      </c>
      <c r="I42" s="87">
        <v>4.8000000000000001E-2</v>
      </c>
      <c r="J42" s="87">
        <v>4.8500000003681931E-2</v>
      </c>
      <c r="K42" s="83">
        <v>1479.586129</v>
      </c>
      <c r="L42" s="85">
        <v>110.137412</v>
      </c>
      <c r="M42" s="83">
        <v>1.629577864</v>
      </c>
      <c r="N42" s="73"/>
      <c r="O42" s="84">
        <f t="shared" si="0"/>
        <v>5.000931883070988E-3</v>
      </c>
      <c r="P42" s="84">
        <f>M42/'סכום נכסי הקרן'!$C$42</f>
        <v>1.3385869155801687E-3</v>
      </c>
    </row>
    <row r="43" spans="2:16">
      <c r="B43" s="76" t="s">
        <v>1768</v>
      </c>
      <c r="C43" s="73" t="s">
        <v>1769</v>
      </c>
      <c r="D43" s="73" t="s">
        <v>218</v>
      </c>
      <c r="E43" s="73"/>
      <c r="F43" s="94">
        <v>41518</v>
      </c>
      <c r="G43" s="83">
        <v>4.8300000004553336</v>
      </c>
      <c r="H43" s="86" t="s">
        <v>123</v>
      </c>
      <c r="I43" s="87">
        <v>4.8000000000000001E-2</v>
      </c>
      <c r="J43" s="87">
        <v>4.8500000034150025E-2</v>
      </c>
      <c r="K43" s="83">
        <v>160.622839</v>
      </c>
      <c r="L43" s="85">
        <v>109.383837</v>
      </c>
      <c r="M43" s="83">
        <v>0.17569542399999996</v>
      </c>
      <c r="N43" s="73"/>
      <c r="O43" s="84">
        <f t="shared" si="0"/>
        <v>5.3918310195656628E-4</v>
      </c>
      <c r="P43" s="84">
        <f>M43/'סכום נכסי הקרן'!$C$42</f>
        <v>1.4432179086946032E-4</v>
      </c>
    </row>
    <row r="44" spans="2:16">
      <c r="B44" s="76" t="s">
        <v>1770</v>
      </c>
      <c r="C44" s="73" t="s">
        <v>1771</v>
      </c>
      <c r="D44" s="73" t="s">
        <v>218</v>
      </c>
      <c r="E44" s="73"/>
      <c r="F44" s="94">
        <v>41548</v>
      </c>
      <c r="G44" s="83">
        <v>4.7899999997179679</v>
      </c>
      <c r="H44" s="86" t="s">
        <v>123</v>
      </c>
      <c r="I44" s="87">
        <v>4.8000000000000001E-2</v>
      </c>
      <c r="J44" s="87">
        <v>4.8499999999027474E-2</v>
      </c>
      <c r="K44" s="83">
        <v>3694.0796799999998</v>
      </c>
      <c r="L44" s="85">
        <v>111.340506</v>
      </c>
      <c r="M44" s="83">
        <v>4.113007004</v>
      </c>
      <c r="N44" s="73"/>
      <c r="O44" s="84">
        <f t="shared" si="0"/>
        <v>1.2622206226530997E-2</v>
      </c>
      <c r="P44" s="84">
        <f>M44/'סכום נכסי הקרן'!$C$42</f>
        <v>3.3785543365996472E-3</v>
      </c>
    </row>
    <row r="45" spans="2:16">
      <c r="B45" s="76" t="s">
        <v>1772</v>
      </c>
      <c r="C45" s="73" t="s">
        <v>1773</v>
      </c>
      <c r="D45" s="73" t="s">
        <v>218</v>
      </c>
      <c r="E45" s="73"/>
      <c r="F45" s="94">
        <v>41579</v>
      </c>
      <c r="G45" s="83">
        <v>4.8799999995919476</v>
      </c>
      <c r="H45" s="86" t="s">
        <v>123</v>
      </c>
      <c r="I45" s="87">
        <v>4.8000000000000001E-2</v>
      </c>
      <c r="J45" s="87">
        <v>4.8499999994899338E-2</v>
      </c>
      <c r="K45" s="83">
        <v>2563.3230859999999</v>
      </c>
      <c r="L45" s="85">
        <v>110.901629</v>
      </c>
      <c r="M45" s="83">
        <v>2.8427670570000001</v>
      </c>
      <c r="N45" s="73"/>
      <c r="O45" s="84">
        <f t="shared" si="0"/>
        <v>8.7240289191208489E-3</v>
      </c>
      <c r="P45" s="84">
        <f>M45/'סכום נכסי הקרן'!$C$42</f>
        <v>2.3351389771593899E-3</v>
      </c>
    </row>
    <row r="46" spans="2:16">
      <c r="B46" s="76" t="s">
        <v>1774</v>
      </c>
      <c r="C46" s="73" t="s">
        <v>1775</v>
      </c>
      <c r="D46" s="73" t="s">
        <v>218</v>
      </c>
      <c r="E46" s="73"/>
      <c r="F46" s="94">
        <v>41609</v>
      </c>
      <c r="G46" s="83">
        <v>4.9599999994157553</v>
      </c>
      <c r="H46" s="86" t="s">
        <v>123</v>
      </c>
      <c r="I46" s="87">
        <v>4.8000000000000001E-2</v>
      </c>
      <c r="J46" s="87">
        <v>4.8499999995435583E-2</v>
      </c>
      <c r="K46" s="83">
        <v>2486.242064</v>
      </c>
      <c r="L46" s="85">
        <v>110.149109</v>
      </c>
      <c r="M46" s="83">
        <v>2.7385734849999994</v>
      </c>
      <c r="N46" s="73"/>
      <c r="O46" s="84">
        <f t="shared" si="0"/>
        <v>8.4042743570732041E-3</v>
      </c>
      <c r="P46" s="84">
        <f>M46/'סכום נכסי הקרן'!$C$42</f>
        <v>2.2495510741521599E-3</v>
      </c>
    </row>
    <row r="47" spans="2:16">
      <c r="B47" s="76" t="s">
        <v>1776</v>
      </c>
      <c r="C47" s="73" t="s">
        <v>1777</v>
      </c>
      <c r="D47" s="73" t="s">
        <v>218</v>
      </c>
      <c r="E47" s="73"/>
      <c r="F47" s="94">
        <v>41672</v>
      </c>
      <c r="G47" s="83">
        <v>5.1299999999053787</v>
      </c>
      <c r="H47" s="86" t="s">
        <v>123</v>
      </c>
      <c r="I47" s="87">
        <v>4.8000000000000001E-2</v>
      </c>
      <c r="J47" s="87">
        <v>4.8499999992903414E-2</v>
      </c>
      <c r="K47" s="83">
        <v>771.42960200000005</v>
      </c>
      <c r="L47" s="85">
        <v>109.59883000000001</v>
      </c>
      <c r="M47" s="83">
        <v>0.84547781600000005</v>
      </c>
      <c r="N47" s="73"/>
      <c r="O47" s="84">
        <f t="shared" si="0"/>
        <v>2.5946455581355556E-3</v>
      </c>
      <c r="P47" s="84">
        <f>M47/'סכום נכסי הקרן'!$C$42</f>
        <v>6.9450227995420126E-4</v>
      </c>
    </row>
    <row r="48" spans="2:16">
      <c r="B48" s="76" t="s">
        <v>1778</v>
      </c>
      <c r="C48" s="73" t="s">
        <v>1779</v>
      </c>
      <c r="D48" s="73" t="s">
        <v>218</v>
      </c>
      <c r="E48" s="73"/>
      <c r="F48" s="94">
        <v>41700</v>
      </c>
      <c r="G48" s="83">
        <v>5.2100000001199014</v>
      </c>
      <c r="H48" s="86" t="s">
        <v>123</v>
      </c>
      <c r="I48" s="87">
        <v>4.8000000000000001E-2</v>
      </c>
      <c r="J48" s="87">
        <v>4.8500000001090011E-2</v>
      </c>
      <c r="K48" s="83">
        <v>3341.8328649999999</v>
      </c>
      <c r="L48" s="85">
        <v>109.811055</v>
      </c>
      <c r="M48" s="83">
        <v>3.6697019360000001</v>
      </c>
      <c r="N48" s="73"/>
      <c r="O48" s="84">
        <f t="shared" si="0"/>
        <v>1.1261768963934412E-2</v>
      </c>
      <c r="P48" s="84">
        <f>M48/'סכום נכסי הקרן'!$C$42</f>
        <v>3.014409500845314E-3</v>
      </c>
    </row>
    <row r="49" spans="2:16">
      <c r="B49" s="76" t="s">
        <v>1780</v>
      </c>
      <c r="C49" s="73" t="s">
        <v>1781</v>
      </c>
      <c r="D49" s="73" t="s">
        <v>218</v>
      </c>
      <c r="E49" s="73"/>
      <c r="F49" s="94">
        <v>41730</v>
      </c>
      <c r="G49" s="83">
        <v>5.1699999989639416</v>
      </c>
      <c r="H49" s="86" t="s">
        <v>123</v>
      </c>
      <c r="I49" s="87">
        <v>4.8000000000000001E-2</v>
      </c>
      <c r="J49" s="87">
        <v>4.8499999989639421E-2</v>
      </c>
      <c r="K49" s="83">
        <v>1935.0241209999999</v>
      </c>
      <c r="L49" s="85">
        <v>112.230762</v>
      </c>
      <c r="M49" s="83">
        <v>2.171692325</v>
      </c>
      <c r="N49" s="73"/>
      <c r="O49" s="84">
        <f t="shared" si="0"/>
        <v>6.6646004638616406E-3</v>
      </c>
      <c r="P49" s="84">
        <f>M49/'סכום נכסי הקרן'!$C$42</f>
        <v>1.7838969190310963E-3</v>
      </c>
    </row>
    <row r="50" spans="2:16">
      <c r="B50" s="76" t="s">
        <v>1782</v>
      </c>
      <c r="C50" s="73" t="s">
        <v>1783</v>
      </c>
      <c r="D50" s="73" t="s">
        <v>218</v>
      </c>
      <c r="E50" s="73"/>
      <c r="F50" s="94">
        <v>41760</v>
      </c>
      <c r="G50" s="83">
        <v>5.2499999984220027</v>
      </c>
      <c r="H50" s="86" t="s">
        <v>123</v>
      </c>
      <c r="I50" s="87">
        <v>4.8000000000000001E-2</v>
      </c>
      <c r="J50" s="87">
        <v>4.8599999989143383E-2</v>
      </c>
      <c r="K50" s="83">
        <v>711.05053599999997</v>
      </c>
      <c r="L50" s="85">
        <v>111.404642</v>
      </c>
      <c r="M50" s="83">
        <v>0.79214330099999997</v>
      </c>
      <c r="N50" s="73"/>
      <c r="O50" s="84">
        <f t="shared" si="0"/>
        <v>2.4309698710610356E-3</v>
      </c>
      <c r="P50" s="84">
        <f>M50/'סכום נכסי הקרן'!$C$42</f>
        <v>6.5069161861361845E-4</v>
      </c>
    </row>
    <row r="51" spans="2:16">
      <c r="B51" s="76" t="s">
        <v>1784</v>
      </c>
      <c r="C51" s="73" t="s">
        <v>1785</v>
      </c>
      <c r="D51" s="73" t="s">
        <v>218</v>
      </c>
      <c r="E51" s="73"/>
      <c r="F51" s="94">
        <v>41791</v>
      </c>
      <c r="G51" s="83">
        <v>5.3300000003483978</v>
      </c>
      <c r="H51" s="86" t="s">
        <v>123</v>
      </c>
      <c r="I51" s="87">
        <v>4.8000000000000001E-2</v>
      </c>
      <c r="J51" s="87">
        <v>4.8500000001583637E-2</v>
      </c>
      <c r="K51" s="83">
        <v>2847.0214000000001</v>
      </c>
      <c r="L51" s="85">
        <v>110.89858099999999</v>
      </c>
      <c r="M51" s="83">
        <v>3.1573063299999999</v>
      </c>
      <c r="N51" s="73"/>
      <c r="O51" s="84">
        <f t="shared" si="0"/>
        <v>9.689303125142875E-3</v>
      </c>
      <c r="P51" s="84">
        <f>M51/'סכום נכסי הקרן'!$C$42</f>
        <v>2.5935115069877029E-3</v>
      </c>
    </row>
    <row r="52" spans="2:16">
      <c r="B52" s="76" t="s">
        <v>1786</v>
      </c>
      <c r="C52" s="73" t="s">
        <v>1787</v>
      </c>
      <c r="D52" s="73" t="s">
        <v>218</v>
      </c>
      <c r="E52" s="73"/>
      <c r="F52" s="94">
        <v>41821</v>
      </c>
      <c r="G52" s="83">
        <v>5.4199999995696402</v>
      </c>
      <c r="H52" s="86" t="s">
        <v>123</v>
      </c>
      <c r="I52" s="87">
        <v>4.8000000000000001E-2</v>
      </c>
      <c r="J52" s="87">
        <v>4.849999999804383E-2</v>
      </c>
      <c r="K52" s="83">
        <v>1853.052117</v>
      </c>
      <c r="L52" s="85">
        <v>110.347947</v>
      </c>
      <c r="M52" s="83">
        <v>2.0448049639999999</v>
      </c>
      <c r="N52" s="73"/>
      <c r="O52" s="84">
        <f t="shared" si="0"/>
        <v>6.2752020416064159E-3</v>
      </c>
      <c r="P52" s="84">
        <f>M52/'סכום נכסי הקרן'!$C$42</f>
        <v>1.6796676183395785E-3</v>
      </c>
    </row>
    <row r="53" spans="2:16">
      <c r="B53" s="76" t="s">
        <v>1788</v>
      </c>
      <c r="C53" s="73" t="s">
        <v>1789</v>
      </c>
      <c r="D53" s="73" t="s">
        <v>218</v>
      </c>
      <c r="E53" s="73"/>
      <c r="F53" s="94">
        <v>41852</v>
      </c>
      <c r="G53" s="83">
        <v>5.500000000669111</v>
      </c>
      <c r="H53" s="86" t="s">
        <v>123</v>
      </c>
      <c r="I53" s="87">
        <v>4.8000000000000001E-2</v>
      </c>
      <c r="J53" s="87">
        <v>4.8500000004683769E-2</v>
      </c>
      <c r="K53" s="83">
        <v>1363.6228679999999</v>
      </c>
      <c r="L53" s="85">
        <v>109.59935400000001</v>
      </c>
      <c r="M53" s="83">
        <v>1.4945218580000001</v>
      </c>
      <c r="N53" s="73"/>
      <c r="O53" s="84">
        <f t="shared" si="0"/>
        <v>4.5864651053082123E-3</v>
      </c>
      <c r="P53" s="84">
        <f>M53/'סכום נכסי הקרן'!$C$42</f>
        <v>1.2276476309372368E-3</v>
      </c>
    </row>
    <row r="54" spans="2:16">
      <c r="B54" s="76" t="s">
        <v>1790</v>
      </c>
      <c r="C54" s="73" t="s">
        <v>1791</v>
      </c>
      <c r="D54" s="73" t="s">
        <v>218</v>
      </c>
      <c r="E54" s="73"/>
      <c r="F54" s="94">
        <v>41883</v>
      </c>
      <c r="G54" s="83">
        <v>5.5899999988517042</v>
      </c>
      <c r="H54" s="86" t="s">
        <v>123</v>
      </c>
      <c r="I54" s="87">
        <v>4.8000000000000001E-2</v>
      </c>
      <c r="J54" s="87">
        <v>4.8499999988847492E-2</v>
      </c>
      <c r="K54" s="83">
        <v>2219.8330510000001</v>
      </c>
      <c r="L54" s="85">
        <v>109.061258</v>
      </c>
      <c r="M54" s="83">
        <v>2.4209778419999997</v>
      </c>
      <c r="N54" s="73"/>
      <c r="O54" s="84">
        <f t="shared" si="0"/>
        <v>7.4296206064972635E-3</v>
      </c>
      <c r="P54" s="84">
        <f>M54/'סכום נכסי הקרן'!$C$42</f>
        <v>1.988667945118032E-3</v>
      </c>
    </row>
    <row r="55" spans="2:16">
      <c r="B55" s="76" t="s">
        <v>1792</v>
      </c>
      <c r="C55" s="73" t="s">
        <v>1793</v>
      </c>
      <c r="D55" s="73" t="s">
        <v>218</v>
      </c>
      <c r="E55" s="73"/>
      <c r="F55" s="94">
        <v>41913</v>
      </c>
      <c r="G55" s="83">
        <v>5.5400000002418928</v>
      </c>
      <c r="H55" s="86" t="s">
        <v>123</v>
      </c>
      <c r="I55" s="87">
        <v>4.8000000000000001E-2</v>
      </c>
      <c r="J55" s="87">
        <v>4.8500000001395531E-2</v>
      </c>
      <c r="K55" s="83">
        <v>1930.54962</v>
      </c>
      <c r="L55" s="85">
        <v>111.352256</v>
      </c>
      <c r="M55" s="83">
        <v>2.1497105620000001</v>
      </c>
      <c r="N55" s="73"/>
      <c r="O55" s="84">
        <f t="shared" si="0"/>
        <v>6.5971417054547397E-3</v>
      </c>
      <c r="P55" s="84">
        <f>M55/'סכום נכסי הקרן'!$C$42</f>
        <v>1.7658404020746386E-3</v>
      </c>
    </row>
    <row r="56" spans="2:16">
      <c r="B56" s="76" t="s">
        <v>1794</v>
      </c>
      <c r="C56" s="73" t="s">
        <v>1795</v>
      </c>
      <c r="D56" s="73" t="s">
        <v>218</v>
      </c>
      <c r="E56" s="73"/>
      <c r="F56" s="94">
        <v>41945</v>
      </c>
      <c r="G56" s="83">
        <v>5.6199999985095479</v>
      </c>
      <c r="H56" s="86" t="s">
        <v>123</v>
      </c>
      <c r="I56" s="87">
        <v>4.8000000000000001E-2</v>
      </c>
      <c r="J56" s="87">
        <v>4.8499999981802613E-2</v>
      </c>
      <c r="K56" s="83">
        <v>1037.5823190000001</v>
      </c>
      <c r="L56" s="85">
        <v>111.221239</v>
      </c>
      <c r="M56" s="83">
        <v>1.154011906</v>
      </c>
      <c r="N56" s="73"/>
      <c r="O56" s="84">
        <f t="shared" si="0"/>
        <v>3.5414907514716462E-3</v>
      </c>
      <c r="P56" s="84">
        <f>M56/'סכום נכסי הקרן'!$C$42</f>
        <v>9.4794196210027271E-4</v>
      </c>
    </row>
    <row r="57" spans="2:16">
      <c r="B57" s="76" t="s">
        <v>1796</v>
      </c>
      <c r="C57" s="73" t="s">
        <v>1797</v>
      </c>
      <c r="D57" s="73" t="s">
        <v>218</v>
      </c>
      <c r="E57" s="73"/>
      <c r="F57" s="94">
        <v>41974</v>
      </c>
      <c r="G57" s="83">
        <v>5.7000000003605855</v>
      </c>
      <c r="H57" s="86" t="s">
        <v>123</v>
      </c>
      <c r="I57" s="87">
        <v>4.8000000000000001E-2</v>
      </c>
      <c r="J57" s="87">
        <v>4.8500000001802927E-2</v>
      </c>
      <c r="K57" s="83">
        <v>3514.501616</v>
      </c>
      <c r="L57" s="85">
        <v>110.473026</v>
      </c>
      <c r="M57" s="83">
        <v>3.8825762780000002</v>
      </c>
      <c r="N57" s="73"/>
      <c r="O57" s="84">
        <f t="shared" si="0"/>
        <v>1.1915048630720286E-2</v>
      </c>
      <c r="P57" s="84">
        <f>M57/'סכום נכסי הקרן'!$C$42</f>
        <v>3.1892712335424502E-3</v>
      </c>
    </row>
    <row r="58" spans="2:16">
      <c r="B58" s="76" t="s">
        <v>1798</v>
      </c>
      <c r="C58" s="73" t="s">
        <v>1799</v>
      </c>
      <c r="D58" s="73" t="s">
        <v>218</v>
      </c>
      <c r="E58" s="73"/>
      <c r="F58" s="94">
        <v>42005</v>
      </c>
      <c r="G58" s="83">
        <v>5.790000005364365</v>
      </c>
      <c r="H58" s="86" t="s">
        <v>123</v>
      </c>
      <c r="I58" s="87">
        <v>4.8000000000000001E-2</v>
      </c>
      <c r="J58" s="87">
        <v>4.8500000021095814E-2</v>
      </c>
      <c r="K58" s="83">
        <v>300.96625699999998</v>
      </c>
      <c r="L58" s="85">
        <v>110.25133599999999</v>
      </c>
      <c r="M58" s="83">
        <v>0.33181931800000003</v>
      </c>
      <c r="N58" s="73"/>
      <c r="O58" s="84">
        <f t="shared" si="0"/>
        <v>1.0183040917921252E-3</v>
      </c>
      <c r="P58" s="84">
        <f>M58/'סכום נכסי הקרן'!$C$42</f>
        <v>2.7256690657374757E-4</v>
      </c>
    </row>
    <row r="59" spans="2:16">
      <c r="B59" s="76" t="s">
        <v>1800</v>
      </c>
      <c r="C59" s="73" t="s">
        <v>1801</v>
      </c>
      <c r="D59" s="73" t="s">
        <v>218</v>
      </c>
      <c r="E59" s="73"/>
      <c r="F59" s="94">
        <v>42036</v>
      </c>
      <c r="G59" s="83">
        <v>5.8700000006678374</v>
      </c>
      <c r="H59" s="86" t="s">
        <v>123</v>
      </c>
      <c r="I59" s="87">
        <v>4.8000000000000001E-2</v>
      </c>
      <c r="J59" s="87">
        <v>4.8600000006854133E-2</v>
      </c>
      <c r="K59" s="83">
        <v>2073.7229729999999</v>
      </c>
      <c r="L59" s="85">
        <v>109.75437100000001</v>
      </c>
      <c r="M59" s="83">
        <v>2.2760016040000002</v>
      </c>
      <c r="N59" s="73"/>
      <c r="O59" s="84">
        <f t="shared" si="0"/>
        <v>6.9847101134679563E-3</v>
      </c>
      <c r="P59" s="84">
        <f>M59/'סכום נכסי הקרן'!$C$42</f>
        <v>1.8695798674360714E-3</v>
      </c>
    </row>
    <row r="60" spans="2:16">
      <c r="B60" s="76" t="s">
        <v>1802</v>
      </c>
      <c r="C60" s="73" t="s">
        <v>1803</v>
      </c>
      <c r="D60" s="73" t="s">
        <v>218</v>
      </c>
      <c r="E60" s="73"/>
      <c r="F60" s="94">
        <v>42064</v>
      </c>
      <c r="G60" s="83">
        <v>5.9499999994800055</v>
      </c>
      <c r="H60" s="86" t="s">
        <v>123</v>
      </c>
      <c r="I60" s="87">
        <v>4.8000000000000001E-2</v>
      </c>
      <c r="J60" s="87">
        <v>4.8599999996721391E-2</v>
      </c>
      <c r="K60" s="83">
        <v>5141.1802909999997</v>
      </c>
      <c r="L60" s="85">
        <v>110.346867</v>
      </c>
      <c r="M60" s="83">
        <v>5.673131401</v>
      </c>
      <c r="N60" s="73"/>
      <c r="O60" s="84">
        <f t="shared" si="0"/>
        <v>1.7409995758332221E-2</v>
      </c>
      <c r="P60" s="84">
        <f>M60/'סכום נכסי הקרן'!$C$42</f>
        <v>4.6600899726909825E-3</v>
      </c>
    </row>
    <row r="61" spans="2:16">
      <c r="B61" s="76" t="s">
        <v>1804</v>
      </c>
      <c r="C61" s="73" t="s">
        <v>1805</v>
      </c>
      <c r="D61" s="73" t="s">
        <v>218</v>
      </c>
      <c r="E61" s="73"/>
      <c r="F61" s="94">
        <v>42095</v>
      </c>
      <c r="G61" s="83">
        <v>5.8900000001808461</v>
      </c>
      <c r="H61" s="86" t="s">
        <v>123</v>
      </c>
      <c r="I61" s="87">
        <v>4.8000000000000001E-2</v>
      </c>
      <c r="J61" s="87">
        <v>4.8500000002727049E-2</v>
      </c>
      <c r="K61" s="83">
        <v>3072.5084849999998</v>
      </c>
      <c r="L61" s="85">
        <v>113.380199</v>
      </c>
      <c r="M61" s="83">
        <v>3.4836162330000002</v>
      </c>
      <c r="N61" s="73"/>
      <c r="O61" s="84">
        <f t="shared" si="0"/>
        <v>1.0690699642440253E-2</v>
      </c>
      <c r="P61" s="84">
        <f>M61/'סכום נכסי הקרן'!$C$42</f>
        <v>2.8615528054303984E-3</v>
      </c>
    </row>
    <row r="62" spans="2:16">
      <c r="B62" s="76" t="s">
        <v>1806</v>
      </c>
      <c r="C62" s="73" t="s">
        <v>1807</v>
      </c>
      <c r="D62" s="73" t="s">
        <v>218</v>
      </c>
      <c r="E62" s="73"/>
      <c r="F62" s="94">
        <v>42125</v>
      </c>
      <c r="G62" s="83">
        <v>5.9699999999695965</v>
      </c>
      <c r="H62" s="86" t="s">
        <v>123</v>
      </c>
      <c r="I62" s="87">
        <v>4.8000000000000001E-2</v>
      </c>
      <c r="J62" s="87">
        <v>4.8499999998479836E-2</v>
      </c>
      <c r="K62" s="83">
        <v>2921.2938450000006</v>
      </c>
      <c r="L62" s="85">
        <v>112.59069100000001</v>
      </c>
      <c r="M62" s="83">
        <v>3.2891049300000001</v>
      </c>
      <c r="N62" s="73"/>
      <c r="O62" s="84">
        <f t="shared" si="0"/>
        <v>1.0093773408794273E-2</v>
      </c>
      <c r="P62" s="84">
        <f>M62/'סכום נכסי הקרן'!$C$42</f>
        <v>2.7017750550815205E-3</v>
      </c>
    </row>
    <row r="63" spans="2:16">
      <c r="B63" s="76" t="s">
        <v>1808</v>
      </c>
      <c r="C63" s="73" t="s">
        <v>1809</v>
      </c>
      <c r="D63" s="73" t="s">
        <v>218</v>
      </c>
      <c r="E63" s="73"/>
      <c r="F63" s="94">
        <v>42156</v>
      </c>
      <c r="G63" s="83">
        <v>6.060000000195882</v>
      </c>
      <c r="H63" s="86" t="s">
        <v>123</v>
      </c>
      <c r="I63" s="87">
        <v>4.8000000000000001E-2</v>
      </c>
      <c r="J63" s="87">
        <v>4.8500000003264689E-2</v>
      </c>
      <c r="K63" s="83">
        <v>1099.18947</v>
      </c>
      <c r="L63" s="85">
        <v>111.466797</v>
      </c>
      <c r="M63" s="83">
        <v>1.225231296</v>
      </c>
      <c r="N63" s="73"/>
      <c r="O63" s="84">
        <f t="shared" si="0"/>
        <v>3.7600524575503113E-3</v>
      </c>
      <c r="P63" s="84">
        <f>M63/'סכום נכסי הקרן'!$C$42</f>
        <v>1.0064438267215763E-3</v>
      </c>
    </row>
    <row r="64" spans="2:16">
      <c r="B64" s="76" t="s">
        <v>1810</v>
      </c>
      <c r="C64" s="73" t="s">
        <v>1811</v>
      </c>
      <c r="D64" s="73" t="s">
        <v>218</v>
      </c>
      <c r="E64" s="73"/>
      <c r="F64" s="94">
        <v>42218</v>
      </c>
      <c r="G64" s="83">
        <v>6.2300000015526065</v>
      </c>
      <c r="H64" s="86" t="s">
        <v>123</v>
      </c>
      <c r="I64" s="87">
        <v>4.8000000000000001E-2</v>
      </c>
      <c r="J64" s="87">
        <v>4.8500000012375845E-2</v>
      </c>
      <c r="K64" s="83">
        <v>1211.7781669999999</v>
      </c>
      <c r="L64" s="85">
        <v>110.023652</v>
      </c>
      <c r="M64" s="83">
        <v>1.3332425909999999</v>
      </c>
      <c r="N64" s="73"/>
      <c r="O64" s="84">
        <f t="shared" si="0"/>
        <v>4.0915230431726535E-3</v>
      </c>
      <c r="P64" s="84">
        <f>M64/'סכום נכסי הקרן'!$C$42</f>
        <v>1.0951677284239312E-3</v>
      </c>
    </row>
    <row r="65" spans="2:16">
      <c r="B65" s="76" t="s">
        <v>1812</v>
      </c>
      <c r="C65" s="73" t="s">
        <v>1813</v>
      </c>
      <c r="D65" s="73" t="s">
        <v>218</v>
      </c>
      <c r="E65" s="73"/>
      <c r="F65" s="94">
        <v>42309</v>
      </c>
      <c r="G65" s="83">
        <v>6.3299999988835829</v>
      </c>
      <c r="H65" s="86" t="s">
        <v>123</v>
      </c>
      <c r="I65" s="87">
        <v>4.8000000000000001E-2</v>
      </c>
      <c r="J65" s="87">
        <v>4.8499999990753606E-2</v>
      </c>
      <c r="K65" s="83">
        <v>2611.8911779999999</v>
      </c>
      <c r="L65" s="85">
        <v>111.798468</v>
      </c>
      <c r="M65" s="83">
        <v>2.9200543219999999</v>
      </c>
      <c r="N65" s="73"/>
      <c r="O65" s="84">
        <f t="shared" si="0"/>
        <v>8.9612120303010183E-3</v>
      </c>
      <c r="P65" s="84">
        <f>M65/'סכום נכסי הקרן'!$C$42</f>
        <v>2.3986251866590894E-3</v>
      </c>
    </row>
    <row r="66" spans="2:16">
      <c r="B66" s="76" t="s">
        <v>1814</v>
      </c>
      <c r="C66" s="73" t="s">
        <v>1815</v>
      </c>
      <c r="D66" s="73" t="s">
        <v>218</v>
      </c>
      <c r="E66" s="73"/>
      <c r="F66" s="94">
        <v>42339</v>
      </c>
      <c r="G66" s="83">
        <v>6.4100000007111104</v>
      </c>
      <c r="H66" s="86" t="s">
        <v>123</v>
      </c>
      <c r="I66" s="87">
        <v>4.8000000000000001E-2</v>
      </c>
      <c r="J66" s="87">
        <v>4.8500000005387199E-2</v>
      </c>
      <c r="K66" s="83">
        <v>2085.768885</v>
      </c>
      <c r="L66" s="85">
        <v>111.24517400000001</v>
      </c>
      <c r="M66" s="83">
        <v>2.3203172350000001</v>
      </c>
      <c r="N66" s="73"/>
      <c r="O66" s="84">
        <f t="shared" si="0"/>
        <v>7.1207081881118498E-3</v>
      </c>
      <c r="P66" s="84">
        <f>M66/'סכום נכסי הקרן'!$C$42</f>
        <v>1.9059821315578174E-3</v>
      </c>
    </row>
    <row r="67" spans="2:16">
      <c r="B67" s="76" t="s">
        <v>1816</v>
      </c>
      <c r="C67" s="73" t="s">
        <v>1817</v>
      </c>
      <c r="D67" s="73" t="s">
        <v>218</v>
      </c>
      <c r="E67" s="73"/>
      <c r="F67" s="94">
        <v>42370</v>
      </c>
      <c r="G67" s="83">
        <v>6.4899999978252723</v>
      </c>
      <c r="H67" s="86" t="s">
        <v>123</v>
      </c>
      <c r="I67" s="87">
        <v>4.8000000000000001E-2</v>
      </c>
      <c r="J67" s="87">
        <v>4.8499999985043694E-2</v>
      </c>
      <c r="K67" s="83">
        <v>1111.822727</v>
      </c>
      <c r="L67" s="85">
        <v>111.25303099999999</v>
      </c>
      <c r="M67" s="83">
        <v>1.2369364809999999</v>
      </c>
      <c r="N67" s="73"/>
      <c r="O67" s="84">
        <f t="shared" si="0"/>
        <v>3.7959739278629096E-3</v>
      </c>
      <c r="P67" s="84">
        <f>M67/'סכום נכסי הקרן'!$C$42</f>
        <v>1.0160588367383332E-3</v>
      </c>
    </row>
    <row r="68" spans="2:16">
      <c r="B68" s="76" t="s">
        <v>1818</v>
      </c>
      <c r="C68" s="73" t="s">
        <v>1819</v>
      </c>
      <c r="D68" s="73" t="s">
        <v>218</v>
      </c>
      <c r="E68" s="73"/>
      <c r="F68" s="94">
        <v>42461</v>
      </c>
      <c r="G68" s="83">
        <v>6.5900000001191481</v>
      </c>
      <c r="H68" s="86" t="s">
        <v>123</v>
      </c>
      <c r="I68" s="87">
        <v>4.8000000000000001E-2</v>
      </c>
      <c r="J68" s="87">
        <v>4.8500000000435903E-2</v>
      </c>
      <c r="K68" s="83">
        <v>3028.9702019999995</v>
      </c>
      <c r="L68" s="85">
        <v>113.606859</v>
      </c>
      <c r="M68" s="83">
        <v>3.4411179009999997</v>
      </c>
      <c r="N68" s="73"/>
      <c r="O68" s="84">
        <f t="shared" si="0"/>
        <v>1.0560278587901347E-2</v>
      </c>
      <c r="P68" s="84">
        <f>M68/'סכום נכסי הקרן'!$C$42</f>
        <v>2.8266433283161566E-3</v>
      </c>
    </row>
    <row r="69" spans="2:16">
      <c r="B69" s="76" t="s">
        <v>1820</v>
      </c>
      <c r="C69" s="73" t="s">
        <v>1821</v>
      </c>
      <c r="D69" s="73" t="s">
        <v>218</v>
      </c>
      <c r="E69" s="73"/>
      <c r="F69" s="94">
        <v>42491</v>
      </c>
      <c r="G69" s="83">
        <v>6.670000000514511</v>
      </c>
      <c r="H69" s="86" t="s">
        <v>123</v>
      </c>
      <c r="I69" s="87">
        <v>4.8000000000000001E-2</v>
      </c>
      <c r="J69" s="87">
        <v>4.8500000004061919E-2</v>
      </c>
      <c r="K69" s="83">
        <v>3256.6678400000001</v>
      </c>
      <c r="L69" s="85">
        <v>113.393186</v>
      </c>
      <c r="M69" s="83">
        <v>3.6928394299999994</v>
      </c>
      <c r="N69" s="73"/>
      <c r="O69" s="84">
        <f t="shared" si="0"/>
        <v>1.1332774488736361E-2</v>
      </c>
      <c r="P69" s="84">
        <f>M69/'סכום נכסי הקרן'!$C$42</f>
        <v>3.0334153718821789E-3</v>
      </c>
    </row>
    <row r="70" spans="2:16">
      <c r="B70" s="76" t="s">
        <v>1822</v>
      </c>
      <c r="C70" s="73" t="s">
        <v>1823</v>
      </c>
      <c r="D70" s="73" t="s">
        <v>218</v>
      </c>
      <c r="E70" s="73"/>
      <c r="F70" s="94">
        <v>42522</v>
      </c>
      <c r="G70" s="83">
        <v>6.749999999520635</v>
      </c>
      <c r="H70" s="86" t="s">
        <v>123</v>
      </c>
      <c r="I70" s="87">
        <v>4.8000000000000001E-2</v>
      </c>
      <c r="J70" s="87">
        <v>4.8499999997123809E-2</v>
      </c>
      <c r="K70" s="83">
        <v>1854.51514</v>
      </c>
      <c r="L70" s="85">
        <v>112.487043</v>
      </c>
      <c r="M70" s="83">
        <v>2.0860892359999998</v>
      </c>
      <c r="N70" s="73"/>
      <c r="O70" s="84">
        <f t="shared" si="0"/>
        <v>6.4018973267322178E-3</v>
      </c>
      <c r="P70" s="84">
        <f>M70/'סכום נכסי הקרן'!$C$42</f>
        <v>1.7135798280837656E-3</v>
      </c>
    </row>
    <row r="71" spans="2:16">
      <c r="B71" s="76" t="s">
        <v>1824</v>
      </c>
      <c r="C71" s="73" t="s">
        <v>1825</v>
      </c>
      <c r="D71" s="73" t="s">
        <v>218</v>
      </c>
      <c r="E71" s="73"/>
      <c r="F71" s="94">
        <v>42552</v>
      </c>
      <c r="G71" s="83">
        <v>6.8300000030110555</v>
      </c>
      <c r="H71" s="86" t="s">
        <v>123</v>
      </c>
      <c r="I71" s="87">
        <v>4.8000000000000001E-2</v>
      </c>
      <c r="J71" s="87">
        <v>4.8500000021955619E-2</v>
      </c>
      <c r="K71" s="83">
        <v>570.83526600000005</v>
      </c>
      <c r="L71" s="85">
        <v>111.70478</v>
      </c>
      <c r="M71" s="83">
        <v>0.63765027600000002</v>
      </c>
      <c r="N71" s="73"/>
      <c r="O71" s="84">
        <f t="shared" si="0"/>
        <v>1.956853775412732E-3</v>
      </c>
      <c r="P71" s="84">
        <f>M71/'סכום נכסי הקרן'!$C$42</f>
        <v>5.2378615040495123E-4</v>
      </c>
    </row>
    <row r="72" spans="2:16">
      <c r="B72" s="76" t="s">
        <v>1826</v>
      </c>
      <c r="C72" s="73" t="s">
        <v>1827</v>
      </c>
      <c r="D72" s="73" t="s">
        <v>218</v>
      </c>
      <c r="E72" s="73"/>
      <c r="F72" s="94">
        <v>42583</v>
      </c>
      <c r="G72" s="83">
        <v>6.9200000003098872</v>
      </c>
      <c r="H72" s="86" t="s">
        <v>123</v>
      </c>
      <c r="I72" s="87">
        <v>4.8000000000000001E-2</v>
      </c>
      <c r="J72" s="87">
        <v>4.8500000002582387E-2</v>
      </c>
      <c r="K72" s="83">
        <v>4886.9666960000004</v>
      </c>
      <c r="L72" s="85">
        <v>110.934865</v>
      </c>
      <c r="M72" s="83">
        <v>5.4213498959999997</v>
      </c>
      <c r="N72" s="73"/>
      <c r="O72" s="84">
        <f t="shared" si="0"/>
        <v>1.6637315800081327E-2</v>
      </c>
      <c r="P72" s="84">
        <f>M72/'סכום נכסי הקרן'!$C$42</f>
        <v>4.4532686629373038E-3</v>
      </c>
    </row>
    <row r="73" spans="2:16">
      <c r="B73" s="76" t="s">
        <v>1828</v>
      </c>
      <c r="C73" s="73" t="s">
        <v>1829</v>
      </c>
      <c r="D73" s="73" t="s">
        <v>218</v>
      </c>
      <c r="E73" s="73"/>
      <c r="F73" s="94">
        <v>42614</v>
      </c>
      <c r="G73" s="83">
        <v>7.0000000018210127</v>
      </c>
      <c r="H73" s="86" t="s">
        <v>123</v>
      </c>
      <c r="I73" s="87">
        <v>4.8000000000000001E-2</v>
      </c>
      <c r="J73" s="87">
        <v>4.8500000014871592E-2</v>
      </c>
      <c r="K73" s="83">
        <v>1497.067652</v>
      </c>
      <c r="L73" s="85">
        <v>110.044196</v>
      </c>
      <c r="M73" s="83">
        <v>1.647436063</v>
      </c>
      <c r="N73" s="73"/>
      <c r="O73" s="84">
        <f t="shared" si="0"/>
        <v>5.0557360374021655E-3</v>
      </c>
      <c r="P73" s="84">
        <f>M73/'סכום נכסי הקרן'!$C$42</f>
        <v>1.3532562063488524E-3</v>
      </c>
    </row>
    <row r="74" spans="2:16">
      <c r="B74" s="76" t="s">
        <v>1830</v>
      </c>
      <c r="C74" s="73" t="s">
        <v>1831</v>
      </c>
      <c r="D74" s="73" t="s">
        <v>218</v>
      </c>
      <c r="E74" s="73"/>
      <c r="F74" s="94">
        <v>42644</v>
      </c>
      <c r="G74" s="83">
        <v>6.9199999978709856</v>
      </c>
      <c r="H74" s="86" t="s">
        <v>123</v>
      </c>
      <c r="I74" s="87">
        <v>4.8000000000000001E-2</v>
      </c>
      <c r="J74" s="87">
        <v>4.8499999986115122E-2</v>
      </c>
      <c r="K74" s="83">
        <v>1151.527249</v>
      </c>
      <c r="L74" s="85">
        <v>112.57871</v>
      </c>
      <c r="M74" s="83">
        <v>1.2963745280000001</v>
      </c>
      <c r="N74" s="73"/>
      <c r="O74" s="84">
        <f t="shared" si="0"/>
        <v>3.9783804460639775E-3</v>
      </c>
      <c r="P74" s="84">
        <f>M74/'סכום נכסי הקרן'!$C$42</f>
        <v>1.0648831327474493E-3</v>
      </c>
    </row>
    <row r="75" spans="2:16">
      <c r="B75" s="76" t="s">
        <v>1832</v>
      </c>
      <c r="C75" s="73" t="s">
        <v>1833</v>
      </c>
      <c r="D75" s="73" t="s">
        <v>218</v>
      </c>
      <c r="E75" s="73"/>
      <c r="F75" s="94">
        <v>42675</v>
      </c>
      <c r="G75" s="83">
        <v>7.0100000005251699</v>
      </c>
      <c r="H75" s="86" t="s">
        <v>123</v>
      </c>
      <c r="I75" s="87">
        <v>4.8000000000000001E-2</v>
      </c>
      <c r="J75" s="87">
        <v>4.8500000000795705E-2</v>
      </c>
      <c r="K75" s="83">
        <v>1679.5717620000003</v>
      </c>
      <c r="L75" s="85">
        <v>112.237318</v>
      </c>
      <c r="M75" s="83">
        <v>1.885106301</v>
      </c>
      <c r="N75" s="73"/>
      <c r="O75" s="84">
        <f t="shared" si="0"/>
        <v>5.7851106178556403E-3</v>
      </c>
      <c r="P75" s="84">
        <f>M75/'סכום נכסי הקרן'!$C$42</f>
        <v>1.548486074057478E-3</v>
      </c>
    </row>
    <row r="76" spans="2:16">
      <c r="B76" s="76" t="s">
        <v>1834</v>
      </c>
      <c r="C76" s="73" t="s">
        <v>1835</v>
      </c>
      <c r="D76" s="73" t="s">
        <v>218</v>
      </c>
      <c r="E76" s="73"/>
      <c r="F76" s="94">
        <v>42705</v>
      </c>
      <c r="G76" s="83">
        <v>7.0899999984139743</v>
      </c>
      <c r="H76" s="86" t="s">
        <v>123</v>
      </c>
      <c r="I76" s="87">
        <v>4.8000000000000001E-2</v>
      </c>
      <c r="J76" s="87">
        <v>4.8599999989108023E-2</v>
      </c>
      <c r="K76" s="83">
        <v>1876.5032010000002</v>
      </c>
      <c r="L76" s="85">
        <v>111.55238900000001</v>
      </c>
      <c r="M76" s="83">
        <v>2.0932841480000004</v>
      </c>
      <c r="N76" s="73"/>
      <c r="O76" s="84">
        <f t="shared" si="0"/>
        <v>6.4239774406142092E-3</v>
      </c>
      <c r="P76" s="84">
        <f>M76/'סכום נכסי הקרן'!$C$42</f>
        <v>1.7194899568813617E-3</v>
      </c>
    </row>
    <row r="77" spans="2:16">
      <c r="B77" s="76" t="s">
        <v>1836</v>
      </c>
      <c r="C77" s="73" t="s">
        <v>1837</v>
      </c>
      <c r="D77" s="73" t="s">
        <v>218</v>
      </c>
      <c r="E77" s="73"/>
      <c r="F77" s="94">
        <v>42736</v>
      </c>
      <c r="G77" s="83">
        <v>7.1700000002782103</v>
      </c>
      <c r="H77" s="86" t="s">
        <v>123</v>
      </c>
      <c r="I77" s="87">
        <v>4.8000000000000001E-2</v>
      </c>
      <c r="J77" s="87">
        <v>4.8500000002121936E-2</v>
      </c>
      <c r="K77" s="83">
        <v>3800.9017170000002</v>
      </c>
      <c r="L77" s="85">
        <v>111.589361</v>
      </c>
      <c r="M77" s="83">
        <v>4.2414019459999999</v>
      </c>
      <c r="N77" s="73"/>
      <c r="O77" s="84">
        <f t="shared" si="0"/>
        <v>1.3016231190454322E-2</v>
      </c>
      <c r="P77" s="84">
        <f>M77/'סכום נכסי הקרן'!$C$42</f>
        <v>3.4840220121153194E-3</v>
      </c>
    </row>
    <row r="78" spans="2:16">
      <c r="B78" s="76" t="s">
        <v>1838</v>
      </c>
      <c r="C78" s="73" t="s">
        <v>1839</v>
      </c>
      <c r="D78" s="73" t="s">
        <v>218</v>
      </c>
      <c r="E78" s="73"/>
      <c r="F78" s="94">
        <v>42767</v>
      </c>
      <c r="G78" s="83">
        <v>7.2600000004590424</v>
      </c>
      <c r="H78" s="86" t="s">
        <v>123</v>
      </c>
      <c r="I78" s="87">
        <v>4.8000000000000001E-2</v>
      </c>
      <c r="J78" s="87">
        <v>4.8500000001515706E-2</v>
      </c>
      <c r="K78" s="83">
        <v>2077.695561</v>
      </c>
      <c r="L78" s="85">
        <v>111.140078</v>
      </c>
      <c r="M78" s="83">
        <v>2.3091524690000003</v>
      </c>
      <c r="N78" s="73"/>
      <c r="O78" s="84">
        <f t="shared" ref="O78:O141" si="2">IFERROR(M78/$M$11,0)</f>
        <v>7.0864451832626223E-3</v>
      </c>
      <c r="P78" s="84">
        <f>M78/'סכום נכסי הקרן'!$C$42</f>
        <v>1.8968110388390997E-3</v>
      </c>
    </row>
    <row r="79" spans="2:16">
      <c r="B79" s="76" t="s">
        <v>1840</v>
      </c>
      <c r="C79" s="73" t="s">
        <v>1841</v>
      </c>
      <c r="D79" s="73" t="s">
        <v>218</v>
      </c>
      <c r="E79" s="73"/>
      <c r="F79" s="94">
        <v>42795</v>
      </c>
      <c r="G79" s="83">
        <v>7.3400000000560297</v>
      </c>
      <c r="H79" s="86" t="s">
        <v>123</v>
      </c>
      <c r="I79" s="87">
        <v>4.8000000000000001E-2</v>
      </c>
      <c r="J79" s="87">
        <v>4.8500000001400749E-2</v>
      </c>
      <c r="K79" s="83">
        <v>2574.1836290000001</v>
      </c>
      <c r="L79" s="85">
        <v>110.93251600000001</v>
      </c>
      <c r="M79" s="83">
        <v>2.8556066759999998</v>
      </c>
      <c r="N79" s="73"/>
      <c r="O79" s="84">
        <f t="shared" si="2"/>
        <v>8.7634317985058018E-3</v>
      </c>
      <c r="P79" s="84">
        <f>M79/'סכום נכסי הקרן'!$C$42</f>
        <v>2.3456858472256331E-3</v>
      </c>
    </row>
    <row r="80" spans="2:16">
      <c r="B80" s="76" t="s">
        <v>1842</v>
      </c>
      <c r="C80" s="73" t="s">
        <v>1843</v>
      </c>
      <c r="D80" s="73" t="s">
        <v>218</v>
      </c>
      <c r="E80" s="73"/>
      <c r="F80" s="94">
        <v>42826</v>
      </c>
      <c r="G80" s="83">
        <v>7.2500000001216236</v>
      </c>
      <c r="H80" s="86" t="s">
        <v>123</v>
      </c>
      <c r="I80" s="87">
        <v>4.8000000000000001E-2</v>
      </c>
      <c r="J80" s="87">
        <v>4.8500000002189229E-2</v>
      </c>
      <c r="K80" s="83">
        <v>1816.679443</v>
      </c>
      <c r="L80" s="85">
        <v>113.146908</v>
      </c>
      <c r="M80" s="83">
        <v>2.0555166229999999</v>
      </c>
      <c r="N80" s="73"/>
      <c r="O80" s="84">
        <f t="shared" si="2"/>
        <v>6.3080745285228716E-3</v>
      </c>
      <c r="P80" s="84">
        <f>M80/'סכום נכסי הקרן'!$C$42</f>
        <v>1.688466514604873E-3</v>
      </c>
    </row>
    <row r="81" spans="2:16">
      <c r="B81" s="76" t="s">
        <v>1844</v>
      </c>
      <c r="C81" s="73" t="s">
        <v>1845</v>
      </c>
      <c r="D81" s="73" t="s">
        <v>218</v>
      </c>
      <c r="E81" s="73"/>
      <c r="F81" s="94">
        <v>42856</v>
      </c>
      <c r="G81" s="83">
        <v>7.3299999999918679</v>
      </c>
      <c r="H81" s="86" t="s">
        <v>123</v>
      </c>
      <c r="I81" s="87">
        <v>4.8000000000000001E-2</v>
      </c>
      <c r="J81" s="87">
        <v>4.8499999999051226E-2</v>
      </c>
      <c r="K81" s="83">
        <v>3283.1731180000002</v>
      </c>
      <c r="L81" s="85">
        <v>112.359542</v>
      </c>
      <c r="M81" s="83">
        <v>3.6889582910000001</v>
      </c>
      <c r="N81" s="73"/>
      <c r="O81" s="84">
        <f t="shared" si="2"/>
        <v>1.1320863850897868E-2</v>
      </c>
      <c r="P81" s="84">
        <f>M81/'סכום נכסי הקרן'!$C$42</f>
        <v>3.0302272812743484E-3</v>
      </c>
    </row>
    <row r="82" spans="2:16">
      <c r="B82" s="76" t="s">
        <v>1846</v>
      </c>
      <c r="C82" s="73" t="s">
        <v>1847</v>
      </c>
      <c r="D82" s="73" t="s">
        <v>218</v>
      </c>
      <c r="E82" s="73"/>
      <c r="F82" s="94">
        <v>42887</v>
      </c>
      <c r="G82" s="83">
        <v>7.4200000010556986</v>
      </c>
      <c r="H82" s="86" t="s">
        <v>123</v>
      </c>
      <c r="I82" s="87">
        <v>4.8000000000000001E-2</v>
      </c>
      <c r="J82" s="87">
        <v>4.8500000006210006E-2</v>
      </c>
      <c r="K82" s="83">
        <v>2883.1484570000002</v>
      </c>
      <c r="L82" s="85">
        <v>111.70463599999999</v>
      </c>
      <c r="M82" s="83">
        <v>3.2206104800000004</v>
      </c>
      <c r="N82" s="73"/>
      <c r="O82" s="84">
        <f t="shared" si="2"/>
        <v>9.8835741379367185E-3</v>
      </c>
      <c r="P82" s="84">
        <f>M82/'סכום נכסי הקרן'!$C$42</f>
        <v>2.6455115425576049E-3</v>
      </c>
    </row>
    <row r="83" spans="2:16">
      <c r="B83" s="76" t="s">
        <v>1848</v>
      </c>
      <c r="C83" s="73" t="s">
        <v>1849</v>
      </c>
      <c r="D83" s="73" t="s">
        <v>218</v>
      </c>
      <c r="E83" s="73"/>
      <c r="F83" s="94">
        <v>42918</v>
      </c>
      <c r="G83" s="83">
        <v>7.499999999639428</v>
      </c>
      <c r="H83" s="86" t="s">
        <v>123</v>
      </c>
      <c r="I83" s="87">
        <v>4.8000000000000001E-2</v>
      </c>
      <c r="J83" s="87">
        <v>4.849999999891829E-2</v>
      </c>
      <c r="K83" s="83">
        <v>1251.706948</v>
      </c>
      <c r="L83" s="85">
        <v>110.78368</v>
      </c>
      <c r="M83" s="83">
        <v>1.386687019</v>
      </c>
      <c r="N83" s="73"/>
      <c r="O83" s="84">
        <f t="shared" si="2"/>
        <v>4.2555360368823495E-3</v>
      </c>
      <c r="P83" s="84">
        <f>M83/'סכום נכסי הקרן'!$C$42</f>
        <v>1.139068675786988E-3</v>
      </c>
    </row>
    <row r="84" spans="2:16">
      <c r="B84" s="76" t="s">
        <v>1850</v>
      </c>
      <c r="C84" s="73" t="s">
        <v>1851</v>
      </c>
      <c r="D84" s="73" t="s">
        <v>218</v>
      </c>
      <c r="E84" s="73"/>
      <c r="F84" s="94">
        <v>42949</v>
      </c>
      <c r="G84" s="83">
        <v>7.5899999992162268</v>
      </c>
      <c r="H84" s="86" t="s">
        <v>123</v>
      </c>
      <c r="I84" s="87">
        <v>4.8000000000000001E-2</v>
      </c>
      <c r="J84" s="87">
        <v>4.8499999993982267E-2</v>
      </c>
      <c r="K84" s="83">
        <v>3065.0438640000002</v>
      </c>
      <c r="L84" s="85">
        <v>111.143379</v>
      </c>
      <c r="M84" s="83">
        <v>3.4065933129999992</v>
      </c>
      <c r="N84" s="73"/>
      <c r="O84" s="84">
        <f t="shared" si="2"/>
        <v>1.0454327766714264E-2</v>
      </c>
      <c r="P84" s="84">
        <f>M84/'סכום נכסי הקרן'!$C$42</f>
        <v>2.7982837372935109E-3</v>
      </c>
    </row>
    <row r="85" spans="2:16">
      <c r="B85" s="76" t="s">
        <v>1852</v>
      </c>
      <c r="C85" s="73" t="s">
        <v>1853</v>
      </c>
      <c r="D85" s="73" t="s">
        <v>218</v>
      </c>
      <c r="E85" s="73"/>
      <c r="F85" s="94">
        <v>42979</v>
      </c>
      <c r="G85" s="83">
        <v>7.6700000003932089</v>
      </c>
      <c r="H85" s="86" t="s">
        <v>123</v>
      </c>
      <c r="I85" s="87">
        <v>4.8000000000000001E-2</v>
      </c>
      <c r="J85" s="87">
        <v>4.8499999999999995E-2</v>
      </c>
      <c r="K85" s="83">
        <v>1376.7793959999999</v>
      </c>
      <c r="L85" s="85">
        <v>110.831519</v>
      </c>
      <c r="M85" s="83">
        <v>1.52590552</v>
      </c>
      <c r="N85" s="73"/>
      <c r="O85" s="84">
        <f t="shared" si="2"/>
        <v>4.682776892164519E-3</v>
      </c>
      <c r="P85" s="84">
        <f>M85/'סכום נכסי הקרן'!$C$42</f>
        <v>1.2534271657752177E-3</v>
      </c>
    </row>
    <row r="86" spans="2:16">
      <c r="B86" s="76" t="s">
        <v>1854</v>
      </c>
      <c r="C86" s="73" t="s">
        <v>1855</v>
      </c>
      <c r="D86" s="73" t="s">
        <v>218</v>
      </c>
      <c r="E86" s="73"/>
      <c r="F86" s="94">
        <v>43009</v>
      </c>
      <c r="G86" s="83">
        <v>7.5700000010183182</v>
      </c>
      <c r="H86" s="86" t="s">
        <v>123</v>
      </c>
      <c r="I86" s="87">
        <v>4.8000000000000001E-2</v>
      </c>
      <c r="J86" s="87">
        <v>4.8500000007081018E-2</v>
      </c>
      <c r="K86" s="83">
        <v>2631.369674</v>
      </c>
      <c r="L86" s="85">
        <v>112.704549</v>
      </c>
      <c r="M86" s="83">
        <v>2.965673314</v>
      </c>
      <c r="N86" s="73"/>
      <c r="O86" s="84">
        <f t="shared" si="2"/>
        <v>9.1012099258335269E-3</v>
      </c>
      <c r="P86" s="84">
        <f>M86/'סכום נכסי הקרן'!$C$42</f>
        <v>2.436098072823157E-3</v>
      </c>
    </row>
    <row r="87" spans="2:16">
      <c r="B87" s="76" t="s">
        <v>1856</v>
      </c>
      <c r="C87" s="73" t="s">
        <v>1857</v>
      </c>
      <c r="D87" s="73" t="s">
        <v>218</v>
      </c>
      <c r="E87" s="73"/>
      <c r="F87" s="94">
        <v>43040</v>
      </c>
      <c r="G87" s="83">
        <v>7.6499999998578456</v>
      </c>
      <c r="H87" s="86" t="s">
        <v>123</v>
      </c>
      <c r="I87" s="87">
        <v>4.8000000000000001E-2</v>
      </c>
      <c r="J87" s="87">
        <v>4.8499999999842051E-2</v>
      </c>
      <c r="K87" s="83">
        <v>2823.0470449999998</v>
      </c>
      <c r="L87" s="85">
        <v>112.133321</v>
      </c>
      <c r="M87" s="83">
        <v>3.1655763929999998</v>
      </c>
      <c r="N87" s="73"/>
      <c r="O87" s="84">
        <f t="shared" si="2"/>
        <v>9.7146827173951802E-3</v>
      </c>
      <c r="P87" s="84">
        <f>M87/'סכום נכסי הקרן'!$C$42</f>
        <v>2.6003047988992964E-3</v>
      </c>
    </row>
    <row r="88" spans="2:16">
      <c r="B88" s="76" t="s">
        <v>1858</v>
      </c>
      <c r="C88" s="73" t="s">
        <v>1859</v>
      </c>
      <c r="D88" s="73" t="s">
        <v>218</v>
      </c>
      <c r="E88" s="73"/>
      <c r="F88" s="94">
        <v>43070</v>
      </c>
      <c r="G88" s="83">
        <v>7.7400000002919498</v>
      </c>
      <c r="H88" s="86" t="s">
        <v>123</v>
      </c>
      <c r="I88" s="87">
        <v>4.8000000000000001E-2</v>
      </c>
      <c r="J88" s="87">
        <v>4.8500000004192891E-2</v>
      </c>
      <c r="K88" s="83">
        <v>2890.9975219999997</v>
      </c>
      <c r="L88" s="85">
        <v>111.371229</v>
      </c>
      <c r="M88" s="83">
        <v>3.2197394689999999</v>
      </c>
      <c r="N88" s="73"/>
      <c r="O88" s="84">
        <f t="shared" si="2"/>
        <v>9.8809011348377964E-3</v>
      </c>
      <c r="P88" s="84">
        <f>M88/'סכום נכסי הקרן'!$C$42</f>
        <v>2.6447960665109032E-3</v>
      </c>
    </row>
    <row r="89" spans="2:16">
      <c r="B89" s="76" t="s">
        <v>1860</v>
      </c>
      <c r="C89" s="73" t="s">
        <v>1861</v>
      </c>
      <c r="D89" s="73" t="s">
        <v>218</v>
      </c>
      <c r="E89" s="73"/>
      <c r="F89" s="94">
        <v>43101</v>
      </c>
      <c r="G89" s="83">
        <v>7.820000000733307</v>
      </c>
      <c r="H89" s="86" t="s">
        <v>123</v>
      </c>
      <c r="I89" s="87">
        <v>4.8000000000000001E-2</v>
      </c>
      <c r="J89" s="87">
        <v>4.8500000004213097E-2</v>
      </c>
      <c r="K89" s="83">
        <v>3946.926363</v>
      </c>
      <c r="L89" s="85">
        <v>111.25304300000001</v>
      </c>
      <c r="M89" s="83">
        <v>4.3910756789999992</v>
      </c>
      <c r="N89" s="73"/>
      <c r="O89" s="84">
        <f t="shared" si="2"/>
        <v>1.3475557596362073E-2</v>
      </c>
      <c r="P89" s="84">
        <f>M89/'סכום נכסי הקרן'!$C$42</f>
        <v>3.6069687611022328E-3</v>
      </c>
    </row>
    <row r="90" spans="2:16">
      <c r="B90" s="76" t="s">
        <v>1862</v>
      </c>
      <c r="C90" s="73" t="s">
        <v>1863</v>
      </c>
      <c r="D90" s="73" t="s">
        <v>218</v>
      </c>
      <c r="E90" s="73"/>
      <c r="F90" s="94">
        <v>43132</v>
      </c>
      <c r="G90" s="83">
        <v>7.9100000005578606</v>
      </c>
      <c r="H90" s="86" t="s">
        <v>123</v>
      </c>
      <c r="I90" s="87">
        <v>4.8000000000000001E-2</v>
      </c>
      <c r="J90" s="87">
        <v>4.8500000004529635E-2</v>
      </c>
      <c r="K90" s="83">
        <v>3789.1654960000001</v>
      </c>
      <c r="L90" s="85">
        <v>110.699871</v>
      </c>
      <c r="M90" s="83">
        <v>4.1946013259999999</v>
      </c>
      <c r="N90" s="73"/>
      <c r="O90" s="84">
        <f t="shared" si="2"/>
        <v>1.2872607054488831E-2</v>
      </c>
      <c r="P90" s="84">
        <f>M90/'סכום נכסי הקרן'!$C$42</f>
        <v>3.445578499254102E-3</v>
      </c>
    </row>
    <row r="91" spans="2:16">
      <c r="B91" s="76" t="s">
        <v>1864</v>
      </c>
      <c r="C91" s="73" t="s">
        <v>1865</v>
      </c>
      <c r="D91" s="73" t="s">
        <v>218</v>
      </c>
      <c r="E91" s="73"/>
      <c r="F91" s="94">
        <v>43161</v>
      </c>
      <c r="G91" s="83">
        <v>7.9899999974486819</v>
      </c>
      <c r="H91" s="86" t="s">
        <v>123</v>
      </c>
      <c r="I91" s="87">
        <v>4.8000000000000001E-2</v>
      </c>
      <c r="J91" s="87">
        <v>4.8499999981776301E-2</v>
      </c>
      <c r="K91" s="83">
        <v>891.32273499999997</v>
      </c>
      <c r="L91" s="85">
        <v>110.815612</v>
      </c>
      <c r="M91" s="83">
        <v>0.98772474799999999</v>
      </c>
      <c r="N91" s="73"/>
      <c r="O91" s="84">
        <f t="shared" si="2"/>
        <v>3.0311802173396832E-3</v>
      </c>
      <c r="P91" s="84">
        <f>M91/'סכום נכסי הקרן'!$C$42</f>
        <v>8.1134841916797121E-4</v>
      </c>
    </row>
    <row r="92" spans="2:16">
      <c r="B92" s="76" t="s">
        <v>1866</v>
      </c>
      <c r="C92" s="73" t="s">
        <v>1867</v>
      </c>
      <c r="D92" s="73" t="s">
        <v>218</v>
      </c>
      <c r="E92" s="73"/>
      <c r="F92" s="94">
        <v>43221</v>
      </c>
      <c r="G92" s="83">
        <v>7.9600000004845013</v>
      </c>
      <c r="H92" s="86" t="s">
        <v>123</v>
      </c>
      <c r="I92" s="87">
        <v>4.8000000000000001E-2</v>
      </c>
      <c r="J92" s="87">
        <v>4.8500000003955109E-2</v>
      </c>
      <c r="K92" s="83">
        <v>3607.601138</v>
      </c>
      <c r="L92" s="85">
        <v>112.135518</v>
      </c>
      <c r="M92" s="83">
        <v>4.0454022239999992</v>
      </c>
      <c r="N92" s="73"/>
      <c r="O92" s="84">
        <f t="shared" si="2"/>
        <v>1.2414737220465752E-2</v>
      </c>
      <c r="P92" s="84">
        <f>M92/'סכום נכסי הקרן'!$C$42</f>
        <v>3.3230216272165272E-3</v>
      </c>
    </row>
    <row r="93" spans="2:16">
      <c r="B93" s="76" t="s">
        <v>1868</v>
      </c>
      <c r="C93" s="73" t="s">
        <v>1869</v>
      </c>
      <c r="D93" s="73" t="s">
        <v>218</v>
      </c>
      <c r="E93" s="73"/>
      <c r="F93" s="94">
        <v>43252</v>
      </c>
      <c r="G93" s="83">
        <v>8.0399999993382814</v>
      </c>
      <c r="H93" s="86" t="s">
        <v>123</v>
      </c>
      <c r="I93" s="87">
        <v>4.8000000000000001E-2</v>
      </c>
      <c r="J93" s="87">
        <v>4.8499999995752469E-2</v>
      </c>
      <c r="K93" s="83">
        <v>2010.3965029999997</v>
      </c>
      <c r="L93" s="85">
        <v>111.25162</v>
      </c>
      <c r="M93" s="83">
        <v>2.2365986870000003</v>
      </c>
      <c r="N93" s="73"/>
      <c r="O93" s="84">
        <f t="shared" si="2"/>
        <v>6.863788426775666E-3</v>
      </c>
      <c r="P93" s="84">
        <f>M93/'סכום נכסי הקרן'!$C$42</f>
        <v>1.837213062328383E-3</v>
      </c>
    </row>
    <row r="94" spans="2:16">
      <c r="B94" s="76" t="s">
        <v>1870</v>
      </c>
      <c r="C94" s="73" t="s">
        <v>1871</v>
      </c>
      <c r="D94" s="73" t="s">
        <v>218</v>
      </c>
      <c r="E94" s="73"/>
      <c r="F94" s="94">
        <v>43282</v>
      </c>
      <c r="G94" s="83">
        <v>8.1299999977885644</v>
      </c>
      <c r="H94" s="86" t="s">
        <v>123</v>
      </c>
      <c r="I94" s="87">
        <v>4.8000000000000001E-2</v>
      </c>
      <c r="J94" s="87">
        <v>4.8499999987060755E-2</v>
      </c>
      <c r="K94" s="83">
        <v>1541.8767359999997</v>
      </c>
      <c r="L94" s="85">
        <v>110.271704</v>
      </c>
      <c r="M94" s="83">
        <v>1.7002537520000001</v>
      </c>
      <c r="N94" s="73"/>
      <c r="O94" s="84">
        <f t="shared" si="2"/>
        <v>5.2178256624182233E-3</v>
      </c>
      <c r="P94" s="84">
        <f>M94/'סכום נכסי הקרן'!$C$42</f>
        <v>1.3966423304295013E-3</v>
      </c>
    </row>
    <row r="95" spans="2:16">
      <c r="B95" s="76" t="s">
        <v>1872</v>
      </c>
      <c r="C95" s="73" t="s">
        <v>1873</v>
      </c>
      <c r="D95" s="73" t="s">
        <v>218</v>
      </c>
      <c r="E95" s="73"/>
      <c r="F95" s="94">
        <v>43313</v>
      </c>
      <c r="G95" s="83">
        <v>8.2100000002343876</v>
      </c>
      <c r="H95" s="86" t="s">
        <v>123</v>
      </c>
      <c r="I95" s="87">
        <v>4.8000000000000001E-2</v>
      </c>
      <c r="J95" s="87">
        <v>4.8600000001925332E-2</v>
      </c>
      <c r="K95" s="83">
        <v>4356.1029269999999</v>
      </c>
      <c r="L95" s="85">
        <v>109.694039</v>
      </c>
      <c r="M95" s="83">
        <v>4.7783852280000003</v>
      </c>
      <c r="N95" s="73"/>
      <c r="O95" s="84">
        <f t="shared" si="2"/>
        <v>1.466415294672942E-2</v>
      </c>
      <c r="P95" s="84">
        <f>M95/'סכום נכסי הקרן'!$C$42</f>
        <v>3.9251171024757862E-3</v>
      </c>
    </row>
    <row r="96" spans="2:16">
      <c r="B96" s="76" t="s">
        <v>1874</v>
      </c>
      <c r="C96" s="73" t="s">
        <v>1875</v>
      </c>
      <c r="D96" s="73" t="s">
        <v>218</v>
      </c>
      <c r="E96" s="73"/>
      <c r="F96" s="94">
        <v>43345</v>
      </c>
      <c r="G96" s="83">
        <v>8.2999999996151654</v>
      </c>
      <c r="H96" s="86" t="s">
        <v>123</v>
      </c>
      <c r="I96" s="87">
        <v>4.8000000000000001E-2</v>
      </c>
      <c r="J96" s="87">
        <v>4.8499999998528567E-2</v>
      </c>
      <c r="K96" s="83">
        <v>4043.1227950000002</v>
      </c>
      <c r="L96" s="85">
        <v>109.25872200000001</v>
      </c>
      <c r="M96" s="83">
        <v>4.4174642889999998</v>
      </c>
      <c r="N96" s="73"/>
      <c r="O96" s="84">
        <f t="shared" si="2"/>
        <v>1.3556540312201744E-2</v>
      </c>
      <c r="P96" s="84">
        <f>M96/'סכום נכסי הקרן'!$C$42</f>
        <v>3.6286452018828184E-3</v>
      </c>
    </row>
    <row r="97" spans="2:16">
      <c r="B97" s="76" t="s">
        <v>1876</v>
      </c>
      <c r="C97" s="73" t="s">
        <v>1877</v>
      </c>
      <c r="D97" s="73" t="s">
        <v>218</v>
      </c>
      <c r="E97" s="73"/>
      <c r="F97" s="94">
        <v>43375</v>
      </c>
      <c r="G97" s="83">
        <v>8.1900000022951343</v>
      </c>
      <c r="H97" s="86" t="s">
        <v>123</v>
      </c>
      <c r="I97" s="87">
        <v>4.8000000000000001E-2</v>
      </c>
      <c r="J97" s="87">
        <v>4.8500000010207468E-2</v>
      </c>
      <c r="K97" s="83">
        <v>1451.8954819999999</v>
      </c>
      <c r="L97" s="85">
        <v>111.334687</v>
      </c>
      <c r="M97" s="83">
        <v>1.6164632910000001</v>
      </c>
      <c r="N97" s="73"/>
      <c r="O97" s="84">
        <f t="shared" si="2"/>
        <v>4.9606852107901217E-3</v>
      </c>
      <c r="P97" s="84">
        <f>M97/'סכום נכסי הקרן'!$C$42</f>
        <v>1.3278141895822037E-3</v>
      </c>
    </row>
    <row r="98" spans="2:16">
      <c r="B98" s="76" t="s">
        <v>1878</v>
      </c>
      <c r="C98" s="73" t="s">
        <v>1879</v>
      </c>
      <c r="D98" s="73" t="s">
        <v>218</v>
      </c>
      <c r="E98" s="73"/>
      <c r="F98" s="94">
        <v>43405</v>
      </c>
      <c r="G98" s="83">
        <v>8.2700004959597653</v>
      </c>
      <c r="H98" s="86" t="s">
        <v>123</v>
      </c>
      <c r="I98" s="87">
        <v>4.8000000000000001E-2</v>
      </c>
      <c r="J98" s="87">
        <v>4.850000642910806E-2</v>
      </c>
      <c r="K98" s="83">
        <v>0.98246800000000012</v>
      </c>
      <c r="L98" s="85">
        <v>110.82275</v>
      </c>
      <c r="M98" s="83">
        <v>1.088798E-3</v>
      </c>
      <c r="N98" s="73"/>
      <c r="O98" s="84">
        <f t="shared" si="2"/>
        <v>3.3413589818031093E-6</v>
      </c>
      <c r="P98" s="84">
        <f>M98/'סכום נכסי הקרן'!$C$42</f>
        <v>8.9437319241215238E-7</v>
      </c>
    </row>
    <row r="99" spans="2:16">
      <c r="B99" s="76" t="s">
        <v>1880</v>
      </c>
      <c r="C99" s="73" t="s">
        <v>1881</v>
      </c>
      <c r="D99" s="73" t="s">
        <v>218</v>
      </c>
      <c r="E99" s="73"/>
      <c r="F99" s="94">
        <v>43435</v>
      </c>
      <c r="G99" s="83">
        <v>8.3500000004329742</v>
      </c>
      <c r="H99" s="86" t="s">
        <v>123</v>
      </c>
      <c r="I99" s="87">
        <v>4.8000000000000001E-2</v>
      </c>
      <c r="J99" s="87">
        <v>4.8600000002597843E-2</v>
      </c>
      <c r="K99" s="83">
        <v>1679.7853419999999</v>
      </c>
      <c r="L99" s="85">
        <v>109.99556800000001</v>
      </c>
      <c r="M99" s="83">
        <v>1.8476894319999999</v>
      </c>
      <c r="N99" s="73"/>
      <c r="O99" s="84">
        <f t="shared" si="2"/>
        <v>5.6702838168290947E-3</v>
      </c>
      <c r="P99" s="84">
        <f>M99/'סכום נכסי הקרן'!$C$42</f>
        <v>1.5177506717352865E-3</v>
      </c>
    </row>
    <row r="100" spans="2:16">
      <c r="B100" s="76" t="s">
        <v>1882</v>
      </c>
      <c r="C100" s="73" t="s">
        <v>1883</v>
      </c>
      <c r="D100" s="73" t="s">
        <v>218</v>
      </c>
      <c r="E100" s="73"/>
      <c r="F100" s="94">
        <v>43497</v>
      </c>
      <c r="G100" s="83">
        <v>8.5200000007041385</v>
      </c>
      <c r="H100" s="86" t="s">
        <v>123</v>
      </c>
      <c r="I100" s="87">
        <v>4.8000000000000001E-2</v>
      </c>
      <c r="J100" s="87">
        <v>4.8500000003772178E-2</v>
      </c>
      <c r="K100" s="83">
        <v>2535.2693530000001</v>
      </c>
      <c r="L100" s="85">
        <v>109.79259999999999</v>
      </c>
      <c r="M100" s="83">
        <v>2.7835381270000004</v>
      </c>
      <c r="N100" s="73"/>
      <c r="O100" s="84">
        <f t="shared" si="2"/>
        <v>8.5422641498632945E-3</v>
      </c>
      <c r="P100" s="84">
        <f>M100/'סכום נכסי הקרן'!$C$42</f>
        <v>2.2864864564831433E-3</v>
      </c>
    </row>
    <row r="101" spans="2:16">
      <c r="B101" s="76" t="s">
        <v>1884</v>
      </c>
      <c r="C101" s="73" t="s">
        <v>1885</v>
      </c>
      <c r="D101" s="73" t="s">
        <v>218</v>
      </c>
      <c r="E101" s="73"/>
      <c r="F101" s="94">
        <v>43525</v>
      </c>
      <c r="G101" s="83">
        <v>8.599999999494516</v>
      </c>
      <c r="H101" s="86" t="s">
        <v>123</v>
      </c>
      <c r="I101" s="87">
        <v>4.8000000000000001E-2</v>
      </c>
      <c r="J101" s="87">
        <v>4.8699999996576482E-2</v>
      </c>
      <c r="K101" s="83">
        <v>3978.322623</v>
      </c>
      <c r="L101" s="85">
        <v>109.39924499999999</v>
      </c>
      <c r="M101" s="83">
        <v>4.3522549269999997</v>
      </c>
      <c r="N101" s="73"/>
      <c r="O101" s="84">
        <f t="shared" si="2"/>
        <v>1.335642248739278E-2</v>
      </c>
      <c r="P101" s="84">
        <f>M101/'סכום נכסי הקרן'!$C$42</f>
        <v>3.5750801647803439E-3</v>
      </c>
    </row>
    <row r="102" spans="2:16">
      <c r="B102" s="76" t="s">
        <v>1886</v>
      </c>
      <c r="C102" s="73" t="s">
        <v>1887</v>
      </c>
      <c r="D102" s="73" t="s">
        <v>218</v>
      </c>
      <c r="E102" s="73"/>
      <c r="F102" s="94">
        <v>43556</v>
      </c>
      <c r="G102" s="83">
        <v>8.4800000001833631</v>
      </c>
      <c r="H102" s="86" t="s">
        <v>123</v>
      </c>
      <c r="I102" s="87">
        <v>4.8000000000000001E-2</v>
      </c>
      <c r="J102" s="87">
        <v>4.8700000001731761E-2</v>
      </c>
      <c r="K102" s="83">
        <v>1761.6185190000001</v>
      </c>
      <c r="L102" s="85">
        <v>111.449601</v>
      </c>
      <c r="M102" s="83">
        <v>1.963316818</v>
      </c>
      <c r="N102" s="73"/>
      <c r="O102" s="84">
        <f t="shared" si="2"/>
        <v>6.0251270519870535E-3</v>
      </c>
      <c r="P102" s="84">
        <f>M102/'סכום נכסי הקרן'!$C$42</f>
        <v>1.6127306720173336E-3</v>
      </c>
    </row>
    <row r="103" spans="2:16">
      <c r="B103" s="76" t="s">
        <v>1888</v>
      </c>
      <c r="C103" s="73" t="s">
        <v>1889</v>
      </c>
      <c r="D103" s="73" t="s">
        <v>218</v>
      </c>
      <c r="E103" s="73"/>
      <c r="F103" s="94">
        <v>43586</v>
      </c>
      <c r="G103" s="83">
        <v>8.5599999999915735</v>
      </c>
      <c r="H103" s="86" t="s">
        <v>123</v>
      </c>
      <c r="I103" s="87">
        <v>4.8000000000000001E-2</v>
      </c>
      <c r="J103" s="87">
        <v>4.8500000000210666E-2</v>
      </c>
      <c r="K103" s="83">
        <v>4291.7619519999998</v>
      </c>
      <c r="L103" s="85">
        <v>110.60804400000001</v>
      </c>
      <c r="M103" s="83">
        <v>4.7470339340000001</v>
      </c>
      <c r="N103" s="73"/>
      <c r="O103" s="84">
        <f t="shared" si="2"/>
        <v>1.456794049244676E-2</v>
      </c>
      <c r="P103" s="84">
        <f>M103/'סכום נכסי הקרן'!$C$42</f>
        <v>3.8993641557390798E-3</v>
      </c>
    </row>
    <row r="104" spans="2:16">
      <c r="B104" s="76" t="s">
        <v>1890</v>
      </c>
      <c r="C104" s="73" t="s">
        <v>1891</v>
      </c>
      <c r="D104" s="73" t="s">
        <v>218</v>
      </c>
      <c r="E104" s="73"/>
      <c r="F104" s="94">
        <v>43617</v>
      </c>
      <c r="G104" s="83">
        <v>8.6399976364227253</v>
      </c>
      <c r="H104" s="86" t="s">
        <v>123</v>
      </c>
      <c r="I104" s="87">
        <v>4.8000000000000001E-2</v>
      </c>
      <c r="J104" s="87">
        <v>4.8499989448315732E-2</v>
      </c>
      <c r="K104" s="83">
        <v>1.078579</v>
      </c>
      <c r="L104" s="85">
        <v>109.833832</v>
      </c>
      <c r="M104" s="83">
        <v>1.184645E-3</v>
      </c>
      <c r="N104" s="73"/>
      <c r="O104" s="84">
        <f t="shared" si="2"/>
        <v>3.6354991568666956E-6</v>
      </c>
      <c r="P104" s="84">
        <f>M104/'סכום נכסי הקרן'!$C$42</f>
        <v>9.7310495658983058E-7</v>
      </c>
    </row>
    <row r="105" spans="2:16">
      <c r="B105" s="76" t="s">
        <v>1892</v>
      </c>
      <c r="C105" s="73" t="s">
        <v>1893</v>
      </c>
      <c r="D105" s="73" t="s">
        <v>218</v>
      </c>
      <c r="E105" s="73"/>
      <c r="F105" s="94">
        <v>43647</v>
      </c>
      <c r="G105" s="83">
        <v>8.7300000001658251</v>
      </c>
      <c r="H105" s="86" t="s">
        <v>123</v>
      </c>
      <c r="I105" s="87">
        <v>4.8000000000000001E-2</v>
      </c>
      <c r="J105" s="87">
        <v>4.8500000005527538E-2</v>
      </c>
      <c r="K105" s="83">
        <v>1332.1198179999999</v>
      </c>
      <c r="L105" s="85">
        <v>108.64634599999999</v>
      </c>
      <c r="M105" s="83">
        <v>1.4472995120000001</v>
      </c>
      <c r="N105" s="73"/>
      <c r="O105" s="84">
        <f t="shared" si="2"/>
        <v>4.4415467550275234E-3</v>
      </c>
      <c r="P105" s="84">
        <f>M105/'סכום נכסי הקרן'!$C$42</f>
        <v>1.1888576989707827E-3</v>
      </c>
    </row>
    <row r="106" spans="2:16">
      <c r="B106" s="76" t="s">
        <v>1894</v>
      </c>
      <c r="C106" s="73" t="s">
        <v>1895</v>
      </c>
      <c r="D106" s="73" t="s">
        <v>218</v>
      </c>
      <c r="E106" s="73"/>
      <c r="F106" s="94">
        <v>43678</v>
      </c>
      <c r="G106" s="83">
        <v>8.8200000011666511</v>
      </c>
      <c r="H106" s="86" t="s">
        <v>123</v>
      </c>
      <c r="I106" s="87">
        <v>4.8000000000000001E-2</v>
      </c>
      <c r="J106" s="87">
        <v>4.85000000046052E-2</v>
      </c>
      <c r="K106" s="83">
        <v>2992.0742570000002</v>
      </c>
      <c r="L106" s="85">
        <v>108.86049</v>
      </c>
      <c r="M106" s="83">
        <v>3.25718671</v>
      </c>
      <c r="N106" s="73"/>
      <c r="O106" s="84">
        <f t="shared" si="2"/>
        <v>9.9958211430111171E-3</v>
      </c>
      <c r="P106" s="84">
        <f>M106/'סכום נכסי הקרן'!$C$42</f>
        <v>2.675556417356696E-3</v>
      </c>
    </row>
    <row r="107" spans="2:16">
      <c r="B107" s="76" t="s">
        <v>1896</v>
      </c>
      <c r="C107" s="73" t="s">
        <v>1897</v>
      </c>
      <c r="D107" s="73" t="s">
        <v>218</v>
      </c>
      <c r="E107" s="73"/>
      <c r="F107" s="94">
        <v>43709</v>
      </c>
      <c r="G107" s="83">
        <v>8.9000026329328659</v>
      </c>
      <c r="H107" s="86" t="s">
        <v>123</v>
      </c>
      <c r="I107" s="87">
        <v>4.8000000000000001E-2</v>
      </c>
      <c r="J107" s="87">
        <v>4.8500011029853886E-2</v>
      </c>
      <c r="K107" s="83">
        <v>1.2921590000000001</v>
      </c>
      <c r="L107" s="85">
        <v>108.754215</v>
      </c>
      <c r="M107" s="83">
        <v>1.4052770000000001E-3</v>
      </c>
      <c r="N107" s="73"/>
      <c r="O107" s="84">
        <f t="shared" si="2"/>
        <v>4.3125859212372989E-6</v>
      </c>
      <c r="P107" s="84">
        <f>M107/'סכום נכסי הקרן'!$C$42</f>
        <v>1.1543390754881735E-6</v>
      </c>
    </row>
    <row r="108" spans="2:16">
      <c r="B108" s="76" t="s">
        <v>1898</v>
      </c>
      <c r="C108" s="73" t="s">
        <v>1899</v>
      </c>
      <c r="D108" s="73" t="s">
        <v>218</v>
      </c>
      <c r="E108" s="73"/>
      <c r="F108" s="94">
        <v>43740</v>
      </c>
      <c r="G108" s="83">
        <v>8.7699999997141482</v>
      </c>
      <c r="H108" s="86" t="s">
        <v>123</v>
      </c>
      <c r="I108" s="87">
        <v>4.8000000000000001E-2</v>
      </c>
      <c r="J108" s="87">
        <v>4.84999999989413E-2</v>
      </c>
      <c r="K108" s="83">
        <v>3413.9054359999996</v>
      </c>
      <c r="L108" s="85">
        <v>110.670672</v>
      </c>
      <c r="M108" s="83">
        <v>3.7781921040000004</v>
      </c>
      <c r="N108" s="73"/>
      <c r="O108" s="84">
        <f t="shared" si="2"/>
        <v>1.1594709139507961E-2</v>
      </c>
      <c r="P108" s="84">
        <f>M108/'סכום נכסי הקרן'!$C$42</f>
        <v>3.1035267640102822E-3</v>
      </c>
    </row>
    <row r="109" spans="2:16">
      <c r="B109" s="76" t="s">
        <v>1900</v>
      </c>
      <c r="C109" s="73" t="s">
        <v>1901</v>
      </c>
      <c r="D109" s="73" t="s">
        <v>218</v>
      </c>
      <c r="E109" s="73"/>
      <c r="F109" s="94">
        <v>43770</v>
      </c>
      <c r="G109" s="83">
        <v>8.8500000004384898</v>
      </c>
      <c r="H109" s="86" t="s">
        <v>123</v>
      </c>
      <c r="I109" s="87">
        <v>4.8000000000000001E-2</v>
      </c>
      <c r="J109" s="87">
        <v>4.8500000002557872E-2</v>
      </c>
      <c r="K109" s="83">
        <v>4954.6929140000002</v>
      </c>
      <c r="L109" s="85">
        <v>110.46750299999999</v>
      </c>
      <c r="M109" s="83">
        <v>5.4733255559999998</v>
      </c>
      <c r="N109" s="73"/>
      <c r="O109" s="84">
        <f t="shared" si="2"/>
        <v>1.6796821363442158E-2</v>
      </c>
      <c r="P109" s="84">
        <f>M109/'סכום נכסי הקרן'!$C$42</f>
        <v>4.495963117704789E-3</v>
      </c>
    </row>
    <row r="110" spans="2:16">
      <c r="B110" s="76" t="s">
        <v>1902</v>
      </c>
      <c r="C110" s="73" t="s">
        <v>1903</v>
      </c>
      <c r="D110" s="73" t="s">
        <v>218</v>
      </c>
      <c r="E110" s="73"/>
      <c r="F110" s="94">
        <v>43800</v>
      </c>
      <c r="G110" s="83">
        <v>8.9400000013227601</v>
      </c>
      <c r="H110" s="86" t="s">
        <v>123</v>
      </c>
      <c r="I110" s="87">
        <v>4.8000000000000001E-2</v>
      </c>
      <c r="J110" s="87">
        <v>4.8500000004313336E-2</v>
      </c>
      <c r="K110" s="83">
        <v>2220.8368770000002</v>
      </c>
      <c r="L110" s="85">
        <v>109.612039</v>
      </c>
      <c r="M110" s="83">
        <v>2.4343045870000002</v>
      </c>
      <c r="N110" s="73"/>
      <c r="O110" s="84">
        <f t="shared" si="2"/>
        <v>7.470518403061871E-3</v>
      </c>
      <c r="P110" s="84">
        <f>M110/'סכום נכסי הקרן'!$C$42</f>
        <v>1.9996149559227115E-3</v>
      </c>
    </row>
    <row r="111" spans="2:16">
      <c r="B111" s="76" t="s">
        <v>1904</v>
      </c>
      <c r="C111" s="73" t="s">
        <v>1905</v>
      </c>
      <c r="D111" s="73" t="s">
        <v>218</v>
      </c>
      <c r="E111" s="73"/>
      <c r="F111" s="94">
        <v>43831</v>
      </c>
      <c r="G111" s="83">
        <v>9.0199999989394506</v>
      </c>
      <c r="H111" s="86" t="s">
        <v>123</v>
      </c>
      <c r="I111" s="87">
        <v>4.8000000000000001E-2</v>
      </c>
      <c r="J111" s="87">
        <v>4.849999999420964E-2</v>
      </c>
      <c r="K111" s="83">
        <v>2994.370242</v>
      </c>
      <c r="L111" s="85">
        <v>109.582894</v>
      </c>
      <c r="M111" s="83">
        <v>3.281317574</v>
      </c>
      <c r="N111" s="73"/>
      <c r="O111" s="84">
        <f t="shared" si="2"/>
        <v>1.0069875172468436E-2</v>
      </c>
      <c r="P111" s="84">
        <f>M111/'סכום נכסי הקרן'!$C$42</f>
        <v>2.6953782740016781E-3</v>
      </c>
    </row>
    <row r="112" spans="2:16">
      <c r="B112" s="76" t="s">
        <v>1906</v>
      </c>
      <c r="C112" s="73" t="s">
        <v>1907</v>
      </c>
      <c r="D112" s="73" t="s">
        <v>218</v>
      </c>
      <c r="E112" s="73"/>
      <c r="F112" s="94">
        <v>43863</v>
      </c>
      <c r="G112" s="83">
        <v>9.110000000770432</v>
      </c>
      <c r="H112" s="86" t="s">
        <v>123</v>
      </c>
      <c r="I112" s="87">
        <v>4.8000000000000001E-2</v>
      </c>
      <c r="J112" s="87">
        <v>4.8700000004954828E-2</v>
      </c>
      <c r="K112" s="83">
        <v>3205.0775910000002</v>
      </c>
      <c r="L112" s="85">
        <v>108.938115</v>
      </c>
      <c r="M112" s="83">
        <v>3.4915511209999996</v>
      </c>
      <c r="N112" s="73"/>
      <c r="O112" s="84">
        <f t="shared" si="2"/>
        <v>1.0715050632512241E-2</v>
      </c>
      <c r="P112" s="84">
        <f>M112/'סכום נכסי הקרן'!$C$42</f>
        <v>2.868070773971847E-3</v>
      </c>
    </row>
    <row r="113" spans="2:16">
      <c r="B113" s="76" t="s">
        <v>1908</v>
      </c>
      <c r="C113" s="73" t="s">
        <v>1909</v>
      </c>
      <c r="D113" s="73" t="s">
        <v>218</v>
      </c>
      <c r="E113" s="73"/>
      <c r="F113" s="94">
        <v>43891</v>
      </c>
      <c r="G113" s="83">
        <v>9.1899998307255668</v>
      </c>
      <c r="H113" s="86" t="s">
        <v>123</v>
      </c>
      <c r="I113" s="87">
        <v>4.8000000000000001E-2</v>
      </c>
      <c r="J113" s="87">
        <v>4.8499997178759441E-2</v>
      </c>
      <c r="K113" s="83">
        <v>1.623208</v>
      </c>
      <c r="L113" s="85">
        <v>109.183171</v>
      </c>
      <c r="M113" s="83">
        <v>1.7722700000000001E-3</v>
      </c>
      <c r="N113" s="73"/>
      <c r="O113" s="84">
        <f t="shared" si="2"/>
        <v>5.4388328070773422E-6</v>
      </c>
      <c r="P113" s="84">
        <f>M113/'סכום נכסי הקרן'!$C$42</f>
        <v>1.4557987594726344E-6</v>
      </c>
    </row>
    <row r="114" spans="2:16">
      <c r="B114" s="76" t="s">
        <v>1910</v>
      </c>
      <c r="C114" s="73" t="s">
        <v>1911</v>
      </c>
      <c r="D114" s="73" t="s">
        <v>218</v>
      </c>
      <c r="E114" s="73"/>
      <c r="F114" s="94">
        <v>44045</v>
      </c>
      <c r="G114" s="83">
        <v>9.3900000079472825</v>
      </c>
      <c r="H114" s="86" t="s">
        <v>123</v>
      </c>
      <c r="I114" s="87">
        <v>4.8000000000000001E-2</v>
      </c>
      <c r="J114" s="87">
        <v>4.8500000045061907E-2</v>
      </c>
      <c r="K114" s="83">
        <v>443.65905500000002</v>
      </c>
      <c r="L114" s="85">
        <v>110.04333200000001</v>
      </c>
      <c r="M114" s="83">
        <v>0.48821720800000001</v>
      </c>
      <c r="N114" s="73"/>
      <c r="O114" s="84">
        <f t="shared" si="2"/>
        <v>1.4982659345642046E-3</v>
      </c>
      <c r="P114" s="84">
        <f>M114/'סכום נכסי הקרן'!$C$42</f>
        <v>4.0103709127818735E-4</v>
      </c>
    </row>
    <row r="115" spans="2:16">
      <c r="B115" s="76" t="s">
        <v>1912</v>
      </c>
      <c r="C115" s="73" t="s">
        <v>1913</v>
      </c>
      <c r="D115" s="73" t="s">
        <v>218</v>
      </c>
      <c r="E115" s="73"/>
      <c r="F115" s="94">
        <v>44075</v>
      </c>
      <c r="G115" s="83">
        <v>9.4699999995413755</v>
      </c>
      <c r="H115" s="86" t="s">
        <v>123</v>
      </c>
      <c r="I115" s="87">
        <v>4.8000000000000001E-2</v>
      </c>
      <c r="J115" s="87">
        <v>4.8599999997316894E-2</v>
      </c>
      <c r="K115" s="83">
        <v>5861.4040879999993</v>
      </c>
      <c r="L115" s="85">
        <v>109.367848</v>
      </c>
      <c r="M115" s="83">
        <v>6.4104915020000011</v>
      </c>
      <c r="N115" s="73"/>
      <c r="O115" s="84">
        <f t="shared" si="2"/>
        <v>1.9672844143707287E-2</v>
      </c>
      <c r="P115" s="84">
        <f>M115/'סכום נכסי הקרן'!$C$42</f>
        <v>5.2657809341812847E-3</v>
      </c>
    </row>
    <row r="116" spans="2:16">
      <c r="B116" s="76" t="s">
        <v>1914</v>
      </c>
      <c r="C116" s="73" t="s">
        <v>1915</v>
      </c>
      <c r="D116" s="73" t="s">
        <v>218</v>
      </c>
      <c r="E116" s="73"/>
      <c r="F116" s="94">
        <v>44166</v>
      </c>
      <c r="G116" s="83">
        <v>9.4900000001370532</v>
      </c>
      <c r="H116" s="86" t="s">
        <v>123</v>
      </c>
      <c r="I116" s="87">
        <v>4.8000000000000001E-2</v>
      </c>
      <c r="J116" s="87">
        <v>4.8500000001099802E-2</v>
      </c>
      <c r="K116" s="83">
        <v>10700.069667</v>
      </c>
      <c r="L116" s="85">
        <v>110.469313</v>
      </c>
      <c r="M116" s="83">
        <v>11.820293462</v>
      </c>
      <c r="N116" s="73"/>
      <c r="O116" s="84">
        <f t="shared" si="2"/>
        <v>3.627472104724868E-2</v>
      </c>
      <c r="P116" s="84">
        <f>M116/'סכום נכסי הקרן'!$C$42</f>
        <v>9.7095637564152699E-3</v>
      </c>
    </row>
    <row r="117" spans="2:16">
      <c r="B117" s="76" t="s">
        <v>1916</v>
      </c>
      <c r="C117" s="73" t="s">
        <v>1917</v>
      </c>
      <c r="D117" s="73" t="s">
        <v>218</v>
      </c>
      <c r="E117" s="73"/>
      <c r="F117" s="94">
        <v>44197</v>
      </c>
      <c r="G117" s="83">
        <v>9.5800000011242386</v>
      </c>
      <c r="H117" s="86" t="s">
        <v>123</v>
      </c>
      <c r="I117" s="87">
        <v>4.8000000000000001E-2</v>
      </c>
      <c r="J117" s="87">
        <v>4.8500000005621199E-2</v>
      </c>
      <c r="K117" s="83">
        <v>3227.0976890000002</v>
      </c>
      <c r="L117" s="85">
        <v>110.25264900000001</v>
      </c>
      <c r="M117" s="83">
        <v>3.5579607000000002</v>
      </c>
      <c r="N117" s="73"/>
      <c r="O117" s="84">
        <f t="shared" si="2"/>
        <v>1.0918851744628E-2</v>
      </c>
      <c r="P117" s="84">
        <f>M117/'סכום נכסי הקרן'!$C$42</f>
        <v>2.9226217073653484E-3</v>
      </c>
    </row>
    <row r="118" spans="2:16">
      <c r="B118" s="76" t="s">
        <v>1918</v>
      </c>
      <c r="C118" s="73" t="s">
        <v>1919</v>
      </c>
      <c r="D118" s="73" t="s">
        <v>218</v>
      </c>
      <c r="E118" s="73"/>
      <c r="F118" s="94">
        <v>44228</v>
      </c>
      <c r="G118" s="83">
        <v>9.6700000005134292</v>
      </c>
      <c r="H118" s="86" t="s">
        <v>123</v>
      </c>
      <c r="I118" s="87">
        <v>4.8000000000000001E-2</v>
      </c>
      <c r="J118" s="87">
        <v>4.8500000001773111E-2</v>
      </c>
      <c r="K118" s="83">
        <v>5898.9728100000011</v>
      </c>
      <c r="L118" s="85">
        <v>109.948142</v>
      </c>
      <c r="M118" s="83">
        <v>6.4858110010000001</v>
      </c>
      <c r="N118" s="73"/>
      <c r="O118" s="84">
        <f t="shared" si="2"/>
        <v>1.9903988473958221E-2</v>
      </c>
      <c r="P118" s="84">
        <f>M118/'סכום נכסי הקרן'!$C$42</f>
        <v>5.3276507583098313E-3</v>
      </c>
    </row>
    <row r="119" spans="2:16">
      <c r="B119" s="76" t="s">
        <v>1920</v>
      </c>
      <c r="C119" s="73" t="s">
        <v>1921</v>
      </c>
      <c r="D119" s="73" t="s">
        <v>218</v>
      </c>
      <c r="E119" s="73"/>
      <c r="F119" s="94">
        <v>44256</v>
      </c>
      <c r="G119" s="83">
        <v>9.7499999994904609</v>
      </c>
      <c r="H119" s="86" t="s">
        <v>123</v>
      </c>
      <c r="I119" s="87">
        <v>4.8000000000000001E-2</v>
      </c>
      <c r="J119" s="87">
        <v>4.8499999999388546E-2</v>
      </c>
      <c r="K119" s="83">
        <v>2237.8164870000001</v>
      </c>
      <c r="L119" s="85">
        <v>109.62450699999999</v>
      </c>
      <c r="M119" s="83">
        <v>2.4531952989999999</v>
      </c>
      <c r="N119" s="73"/>
      <c r="O119" s="84">
        <f t="shared" si="2"/>
        <v>7.5284911860885248E-3</v>
      </c>
      <c r="P119" s="84">
        <f>M119/'סכום נכסי הקרן'!$C$42</f>
        <v>2.0151323856005565E-3</v>
      </c>
    </row>
    <row r="120" spans="2:16">
      <c r="B120" s="76" t="s">
        <v>1922</v>
      </c>
      <c r="C120" s="73" t="s">
        <v>1923</v>
      </c>
      <c r="D120" s="73" t="s">
        <v>218</v>
      </c>
      <c r="E120" s="73"/>
      <c r="F120" s="94">
        <v>44287</v>
      </c>
      <c r="G120" s="83">
        <v>9.6000000002864798</v>
      </c>
      <c r="H120" s="86" t="s">
        <v>123</v>
      </c>
      <c r="I120" s="87">
        <v>4.8000000000000001E-2</v>
      </c>
      <c r="J120" s="87">
        <v>4.8500000000000008E-2</v>
      </c>
      <c r="K120" s="83">
        <v>3131.2323059999999</v>
      </c>
      <c r="L120" s="85">
        <v>111.478189</v>
      </c>
      <c r="M120" s="83">
        <v>3.4906410599999997</v>
      </c>
      <c r="N120" s="73"/>
      <c r="O120" s="84">
        <f t="shared" si="2"/>
        <v>1.0712257790776366E-2</v>
      </c>
      <c r="P120" s="84">
        <f>M120/'סכום נכסי הקרן'!$C$42</f>
        <v>2.8673232210172498E-3</v>
      </c>
    </row>
    <row r="121" spans="2:16">
      <c r="B121" s="76" t="s">
        <v>1924</v>
      </c>
      <c r="C121" s="73" t="s">
        <v>1925</v>
      </c>
      <c r="D121" s="73" t="s">
        <v>218</v>
      </c>
      <c r="E121" s="73"/>
      <c r="F121" s="94">
        <v>44318</v>
      </c>
      <c r="G121" s="83">
        <v>9.6899999992216248</v>
      </c>
      <c r="H121" s="86" t="s">
        <v>123</v>
      </c>
      <c r="I121" s="87">
        <v>4.8000000000000001E-2</v>
      </c>
      <c r="J121" s="87">
        <v>4.8499999995226951E-2</v>
      </c>
      <c r="K121" s="83">
        <v>4935.8231210000004</v>
      </c>
      <c r="L121" s="85">
        <v>110.361526</v>
      </c>
      <c r="M121" s="83">
        <v>5.4472496960000001</v>
      </c>
      <c r="N121" s="73"/>
      <c r="O121" s="84">
        <f t="shared" si="2"/>
        <v>1.6716798430796029E-2</v>
      </c>
      <c r="P121" s="84">
        <f>M121/'סכום נכסי הקרן'!$C$42</f>
        <v>4.4745435796884701E-3</v>
      </c>
    </row>
    <row r="122" spans="2:16">
      <c r="B122" s="76" t="s">
        <v>1926</v>
      </c>
      <c r="C122" s="73" t="s">
        <v>1927</v>
      </c>
      <c r="D122" s="73" t="s">
        <v>218</v>
      </c>
      <c r="E122" s="73"/>
      <c r="F122" s="94">
        <v>44348</v>
      </c>
      <c r="G122" s="83">
        <v>9.7699999998095706</v>
      </c>
      <c r="H122" s="86" t="s">
        <v>123</v>
      </c>
      <c r="I122" s="87">
        <v>4.8000000000000001E-2</v>
      </c>
      <c r="J122" s="87">
        <v>4.8499999999655853E-2</v>
      </c>
      <c r="K122" s="83">
        <v>3976.3149709999998</v>
      </c>
      <c r="L122" s="85">
        <v>109.613124</v>
      </c>
      <c r="M122" s="83">
        <v>4.3585630789999996</v>
      </c>
      <c r="N122" s="73"/>
      <c r="O122" s="84">
        <f t="shared" si="2"/>
        <v>1.3375781266839269E-2</v>
      </c>
      <c r="P122" s="84">
        <f>M122/'סכום נכסי הקרן'!$C$42</f>
        <v>3.5802618808033907E-3</v>
      </c>
    </row>
    <row r="123" spans="2:16">
      <c r="B123" s="76" t="s">
        <v>1928</v>
      </c>
      <c r="C123" s="73" t="s">
        <v>1929</v>
      </c>
      <c r="D123" s="73" t="s">
        <v>218</v>
      </c>
      <c r="E123" s="73"/>
      <c r="F123" s="94">
        <v>44378</v>
      </c>
      <c r="G123" s="83">
        <v>9.8499999989324216</v>
      </c>
      <c r="H123" s="86" t="s">
        <v>123</v>
      </c>
      <c r="I123" s="87">
        <v>4.8000000000000001E-2</v>
      </c>
      <c r="J123" s="87">
        <v>4.8499999996949782E-2</v>
      </c>
      <c r="K123" s="83">
        <v>1205.862001</v>
      </c>
      <c r="L123" s="85">
        <v>108.750292</v>
      </c>
      <c r="M123" s="83">
        <v>1.311378444</v>
      </c>
      <c r="N123" s="73"/>
      <c r="O123" s="84">
        <f t="shared" si="2"/>
        <v>4.0244252307612485E-3</v>
      </c>
      <c r="P123" s="84">
        <f>M123/'סכום נכסי הקרן'!$C$42</f>
        <v>1.0772078249783349E-3</v>
      </c>
    </row>
    <row r="124" spans="2:16">
      <c r="B124" s="76" t="s">
        <v>1930</v>
      </c>
      <c r="C124" s="73" t="s">
        <v>1931</v>
      </c>
      <c r="D124" s="73" t="s">
        <v>218</v>
      </c>
      <c r="E124" s="73"/>
      <c r="F124" s="94">
        <v>44409</v>
      </c>
      <c r="G124" s="83">
        <v>9.9300000007393567</v>
      </c>
      <c r="H124" s="86" t="s">
        <v>123</v>
      </c>
      <c r="I124" s="87">
        <v>4.8000000000000001E-2</v>
      </c>
      <c r="J124" s="87">
        <v>4.8600000002666538E-2</v>
      </c>
      <c r="K124" s="83">
        <v>1526.5096550000003</v>
      </c>
      <c r="L124" s="85">
        <v>108.094956</v>
      </c>
      <c r="M124" s="83">
        <v>1.650079946</v>
      </c>
      <c r="N124" s="73"/>
      <c r="O124" s="84">
        <f t="shared" si="2"/>
        <v>5.0638497207565495E-3</v>
      </c>
      <c r="P124" s="84">
        <f>M124/'סכום נכסי הקרן'!$C$42</f>
        <v>1.3554279756569098E-3</v>
      </c>
    </row>
    <row r="125" spans="2:16">
      <c r="B125" s="76" t="s">
        <v>1932</v>
      </c>
      <c r="C125" s="73" t="s">
        <v>1933</v>
      </c>
      <c r="D125" s="73" t="s">
        <v>218</v>
      </c>
      <c r="E125" s="73"/>
      <c r="F125" s="94">
        <v>44440</v>
      </c>
      <c r="G125" s="83">
        <v>10.019999999358555</v>
      </c>
      <c r="H125" s="86" t="s">
        <v>123</v>
      </c>
      <c r="I125" s="87">
        <v>4.8000000000000001E-2</v>
      </c>
      <c r="J125" s="87">
        <v>4.8499999996043028E-2</v>
      </c>
      <c r="K125" s="83">
        <v>4472.3118050000003</v>
      </c>
      <c r="L125" s="85">
        <v>107.36398</v>
      </c>
      <c r="M125" s="83">
        <v>4.8016519539999996</v>
      </c>
      <c r="N125" s="73"/>
      <c r="O125" s="84">
        <f t="shared" si="2"/>
        <v>1.4735555065301689E-2</v>
      </c>
      <c r="P125" s="84">
        <f>M125/'סכום נכסי הקרן'!$C$42</f>
        <v>3.9442291287741429E-3</v>
      </c>
    </row>
    <row r="126" spans="2:16">
      <c r="B126" s="76" t="s">
        <v>1934</v>
      </c>
      <c r="C126" s="73" t="s">
        <v>1935</v>
      </c>
      <c r="D126" s="73" t="s">
        <v>218</v>
      </c>
      <c r="E126" s="73"/>
      <c r="F126" s="94">
        <v>44501</v>
      </c>
      <c r="G126" s="83">
        <v>9.9500000002940858</v>
      </c>
      <c r="H126" s="86" t="s">
        <v>123</v>
      </c>
      <c r="I126" s="87">
        <v>4.8000000000000001E-2</v>
      </c>
      <c r="J126" s="87">
        <v>4.8500000000653534E-2</v>
      </c>
      <c r="K126" s="83">
        <v>5639.0032339999998</v>
      </c>
      <c r="L126" s="85">
        <v>108.54188499999999</v>
      </c>
      <c r="M126" s="83">
        <v>6.120680396</v>
      </c>
      <c r="N126" s="73"/>
      <c r="O126" s="84">
        <f t="shared" si="2"/>
        <v>1.8783457001134103E-2</v>
      </c>
      <c r="P126" s="84">
        <f>M126/'סכום נכסי הקרן'!$C$42</f>
        <v>5.0277209046168314E-3</v>
      </c>
    </row>
    <row r="127" spans="2:16">
      <c r="B127" s="76" t="s">
        <v>1936</v>
      </c>
      <c r="C127" s="73" t="s">
        <v>1937</v>
      </c>
      <c r="D127" s="73" t="s">
        <v>218</v>
      </c>
      <c r="E127" s="73"/>
      <c r="F127" s="94">
        <v>44531</v>
      </c>
      <c r="G127" s="83">
        <v>10.029999999249538</v>
      </c>
      <c r="H127" s="86" t="s">
        <v>123</v>
      </c>
      <c r="I127" s="87">
        <v>4.8000000000000001E-2</v>
      </c>
      <c r="J127" s="87">
        <v>4.8499999997422084E-2</v>
      </c>
      <c r="K127" s="83">
        <v>1616.170539</v>
      </c>
      <c r="L127" s="85">
        <v>108.008031</v>
      </c>
      <c r="M127" s="83">
        <v>1.745593977</v>
      </c>
      <c r="N127" s="73"/>
      <c r="O127" s="84">
        <f t="shared" si="2"/>
        <v>5.356968063525429E-3</v>
      </c>
      <c r="P127" s="84">
        <f>M127/'סכום נכסי הקרן'!$C$42</f>
        <v>1.433886228542774E-3</v>
      </c>
    </row>
    <row r="128" spans="2:16">
      <c r="B128" s="76" t="s">
        <v>1938</v>
      </c>
      <c r="C128" s="73" t="s">
        <v>1939</v>
      </c>
      <c r="D128" s="73" t="s">
        <v>218</v>
      </c>
      <c r="E128" s="73"/>
      <c r="F128" s="94">
        <v>44563</v>
      </c>
      <c r="G128" s="83">
        <v>10.119999999391863</v>
      </c>
      <c r="H128" s="86" t="s">
        <v>123</v>
      </c>
      <c r="I128" s="87">
        <v>4.8000000000000001E-2</v>
      </c>
      <c r="J128" s="87">
        <v>4.849999999809957E-2</v>
      </c>
      <c r="K128" s="83">
        <v>4642.8233980000005</v>
      </c>
      <c r="L128" s="85">
        <v>107.668902</v>
      </c>
      <c r="M128" s="83">
        <v>4.9988769670000002</v>
      </c>
      <c r="N128" s="73"/>
      <c r="O128" s="84">
        <f t="shared" si="2"/>
        <v>1.5340809270970496E-2</v>
      </c>
      <c r="P128" s="84">
        <f>M128/'סכום נכסי הקרן'!$C$42</f>
        <v>4.1062360065424143E-3</v>
      </c>
    </row>
    <row r="129" spans="2:16">
      <c r="B129" s="76" t="s">
        <v>1940</v>
      </c>
      <c r="C129" s="73" t="s">
        <v>1941</v>
      </c>
      <c r="D129" s="73" t="s">
        <v>218</v>
      </c>
      <c r="E129" s="73"/>
      <c r="F129" s="94">
        <v>44652</v>
      </c>
      <c r="G129" s="83">
        <v>10.120000001580012</v>
      </c>
      <c r="H129" s="86" t="s">
        <v>123</v>
      </c>
      <c r="I129" s="87">
        <v>4.8000000000000001E-2</v>
      </c>
      <c r="J129" s="87">
        <v>4.8500000015517977E-2</v>
      </c>
      <c r="K129" s="83">
        <v>329.06270599999993</v>
      </c>
      <c r="L129" s="85">
        <v>107.70826700000001</v>
      </c>
      <c r="M129" s="83">
        <v>0.35442773699999996</v>
      </c>
      <c r="N129" s="73"/>
      <c r="O129" s="84">
        <f t="shared" si="2"/>
        <v>1.0876859641780201E-3</v>
      </c>
      <c r="P129" s="84">
        <f>M129/'סכום נכסי הקרן'!$C$42</f>
        <v>2.9113817863378211E-4</v>
      </c>
    </row>
    <row r="130" spans="2:16">
      <c r="B130" s="76" t="s">
        <v>1942</v>
      </c>
      <c r="C130" s="73" t="s">
        <v>1943</v>
      </c>
      <c r="D130" s="73" t="s">
        <v>218</v>
      </c>
      <c r="E130" s="73"/>
      <c r="F130" s="94">
        <v>40057</v>
      </c>
      <c r="G130" s="83">
        <v>1.3899999997895565</v>
      </c>
      <c r="H130" s="86" t="s">
        <v>123</v>
      </c>
      <c r="I130" s="87">
        <v>4.8000000000000001E-2</v>
      </c>
      <c r="J130" s="87">
        <v>4.8299999991799965E-2</v>
      </c>
      <c r="K130" s="83">
        <v>1155.126072</v>
      </c>
      <c r="L130" s="85">
        <v>119.29795799999999</v>
      </c>
      <c r="M130" s="83">
        <v>1.3780418110000001</v>
      </c>
      <c r="N130" s="73"/>
      <c r="O130" s="84">
        <f t="shared" si="2"/>
        <v>4.2290051804697226E-3</v>
      </c>
      <c r="P130" s="84">
        <f>M130/'סכום נכסי הקרן'!$C$42</f>
        <v>1.1319672278801891E-3</v>
      </c>
    </row>
    <row r="131" spans="2:16">
      <c r="B131" s="76" t="s">
        <v>1944</v>
      </c>
      <c r="C131" s="73" t="s">
        <v>1945</v>
      </c>
      <c r="D131" s="73" t="s">
        <v>218</v>
      </c>
      <c r="E131" s="73"/>
      <c r="F131" s="94">
        <v>40087</v>
      </c>
      <c r="G131" s="83">
        <v>1.4400000001233129</v>
      </c>
      <c r="H131" s="86" t="s">
        <v>123</v>
      </c>
      <c r="I131" s="87">
        <v>4.8000000000000001E-2</v>
      </c>
      <c r="J131" s="87">
        <v>4.8399999998150312E-2</v>
      </c>
      <c r="K131" s="83">
        <v>1071.445428</v>
      </c>
      <c r="L131" s="85">
        <v>121.099281</v>
      </c>
      <c r="M131" s="83">
        <v>1.297512711</v>
      </c>
      <c r="N131" s="73"/>
      <c r="O131" s="84">
        <f t="shared" si="2"/>
        <v>3.9818733602592507E-3</v>
      </c>
      <c r="P131" s="84">
        <f>M131/'סכום נכסי הקרן'!$C$42</f>
        <v>1.0658180723443801E-3</v>
      </c>
    </row>
    <row r="132" spans="2:16">
      <c r="B132" s="76" t="s">
        <v>1946</v>
      </c>
      <c r="C132" s="73" t="s">
        <v>1947</v>
      </c>
      <c r="D132" s="73" t="s">
        <v>218</v>
      </c>
      <c r="E132" s="73"/>
      <c r="F132" s="94">
        <v>40118</v>
      </c>
      <c r="G132" s="83">
        <v>1.5199999995210123</v>
      </c>
      <c r="H132" s="86" t="s">
        <v>123</v>
      </c>
      <c r="I132" s="87">
        <v>4.8000000000000001E-2</v>
      </c>
      <c r="J132" s="87">
        <v>4.8299999991869819E-2</v>
      </c>
      <c r="K132" s="83">
        <v>1311.669533</v>
      </c>
      <c r="L132" s="85">
        <v>120.966442</v>
      </c>
      <c r="M132" s="83">
        <v>1.5866799630000001</v>
      </c>
      <c r="N132" s="73"/>
      <c r="O132" s="84">
        <f t="shared" si="2"/>
        <v>4.8692846107515585E-3</v>
      </c>
      <c r="P132" s="84">
        <f>M132/'סכום נכסי הקרן'!$C$42</f>
        <v>1.3033492198228744E-3</v>
      </c>
    </row>
    <row r="133" spans="2:16">
      <c r="B133" s="76" t="s">
        <v>1948</v>
      </c>
      <c r="C133" s="73" t="s">
        <v>1949</v>
      </c>
      <c r="D133" s="73" t="s">
        <v>218</v>
      </c>
      <c r="E133" s="73"/>
      <c r="F133" s="94">
        <v>39600</v>
      </c>
      <c r="G133" s="83">
        <v>0.17000000075786664</v>
      </c>
      <c r="H133" s="86" t="s">
        <v>123</v>
      </c>
      <c r="I133" s="87">
        <v>4.8000000000000001E-2</v>
      </c>
      <c r="J133" s="87">
        <v>4.7699999973895714E-2</v>
      </c>
      <c r="K133" s="83">
        <v>466.19174500000003</v>
      </c>
      <c r="L133" s="85">
        <v>127.36648</v>
      </c>
      <c r="M133" s="83">
        <v>0.59377201499999999</v>
      </c>
      <c r="N133" s="73"/>
      <c r="O133" s="84">
        <f t="shared" si="2"/>
        <v>1.8221979241912461E-3</v>
      </c>
      <c r="P133" s="84">
        <f>M133/'סכום נכסי הקרן'!$C$42</f>
        <v>4.8774315586596083E-4</v>
      </c>
    </row>
    <row r="134" spans="2:16">
      <c r="B134" s="76" t="s">
        <v>1950</v>
      </c>
      <c r="C134" s="73" t="s">
        <v>1951</v>
      </c>
      <c r="D134" s="73" t="s">
        <v>218</v>
      </c>
      <c r="E134" s="73"/>
      <c r="F134" s="94">
        <v>39630</v>
      </c>
      <c r="G134" s="83">
        <v>0.25000000090713426</v>
      </c>
      <c r="H134" s="86" t="s">
        <v>123</v>
      </c>
      <c r="I134" s="87">
        <v>4.8000000000000001E-2</v>
      </c>
      <c r="J134" s="87">
        <v>4.8200000048622391E-2</v>
      </c>
      <c r="K134" s="83">
        <v>218.69524100000001</v>
      </c>
      <c r="L134" s="85">
        <v>126.016992</v>
      </c>
      <c r="M134" s="83">
        <v>0.27559316300000003</v>
      </c>
      <c r="N134" s="73"/>
      <c r="O134" s="84">
        <f t="shared" si="2"/>
        <v>8.4575439201172158E-4</v>
      </c>
      <c r="P134" s="84">
        <f>M134/'סכום נכסי הקרן'!$C$42</f>
        <v>2.2638096047133876E-4</v>
      </c>
    </row>
    <row r="135" spans="2:16">
      <c r="B135" s="76" t="s">
        <v>1952</v>
      </c>
      <c r="C135" s="73" t="s">
        <v>1953</v>
      </c>
      <c r="D135" s="73" t="s">
        <v>218</v>
      </c>
      <c r="E135" s="73"/>
      <c r="F135" s="94">
        <v>39904</v>
      </c>
      <c r="G135" s="83">
        <v>0.97000000019435118</v>
      </c>
      <c r="H135" s="86" t="s">
        <v>123</v>
      </c>
      <c r="I135" s="87">
        <v>4.8000000000000001E-2</v>
      </c>
      <c r="J135" s="87">
        <v>4.8299999999952596E-2</v>
      </c>
      <c r="K135" s="83">
        <v>1669.02091</v>
      </c>
      <c r="L135" s="85">
        <v>126.39644800000001</v>
      </c>
      <c r="M135" s="83">
        <v>2.1095831469999999</v>
      </c>
      <c r="N135" s="73"/>
      <c r="O135" s="84">
        <f t="shared" si="2"/>
        <v>6.4739966422503702E-3</v>
      </c>
      <c r="P135" s="84">
        <f>M135/'סכום נכסי הקרן'!$C$42</f>
        <v>1.7328784713429534E-3</v>
      </c>
    </row>
    <row r="136" spans="2:16">
      <c r="B136" s="76" t="s">
        <v>1954</v>
      </c>
      <c r="C136" s="73" t="s">
        <v>1955</v>
      </c>
      <c r="D136" s="73" t="s">
        <v>218</v>
      </c>
      <c r="E136" s="73"/>
      <c r="F136" s="94">
        <v>39965</v>
      </c>
      <c r="G136" s="83">
        <v>1.1400000001235047</v>
      </c>
      <c r="H136" s="86" t="s">
        <v>123</v>
      </c>
      <c r="I136" s="87">
        <v>4.8000000000000001E-2</v>
      </c>
      <c r="J136" s="87">
        <v>4.8399999986826182E-2</v>
      </c>
      <c r="K136" s="83">
        <v>786.38020199999994</v>
      </c>
      <c r="L136" s="85">
        <v>123.556428</v>
      </c>
      <c r="M136" s="83">
        <v>0.97162329199999986</v>
      </c>
      <c r="N136" s="73"/>
      <c r="O136" s="84">
        <f t="shared" si="2"/>
        <v>2.9817672457639567E-3</v>
      </c>
      <c r="P136" s="84">
        <f>M136/'סכום נכסי הקרן'!$C$42</f>
        <v>7.9812217278874941E-4</v>
      </c>
    </row>
    <row r="137" spans="2:16">
      <c r="B137" s="76" t="s">
        <v>1956</v>
      </c>
      <c r="C137" s="73" t="s">
        <v>1957</v>
      </c>
      <c r="D137" s="73" t="s">
        <v>218</v>
      </c>
      <c r="E137" s="73"/>
      <c r="F137" s="94">
        <v>39995</v>
      </c>
      <c r="G137" s="83">
        <v>1.2200000001222346</v>
      </c>
      <c r="H137" s="86" t="s">
        <v>123</v>
      </c>
      <c r="I137" s="87">
        <v>4.8000000000000001E-2</v>
      </c>
      <c r="J137" s="87">
        <v>4.8500000004414033E-2</v>
      </c>
      <c r="K137" s="83">
        <v>1201.3447839999999</v>
      </c>
      <c r="L137" s="85">
        <v>122.577544</v>
      </c>
      <c r="M137" s="83">
        <v>1.4725789309999997</v>
      </c>
      <c r="N137" s="73"/>
      <c r="O137" s="84">
        <f t="shared" si="2"/>
        <v>4.5191255288041217E-3</v>
      </c>
      <c r="P137" s="84">
        <f>M137/'סכום נכסי הקרן'!$C$42</f>
        <v>1.2096230151022911E-3</v>
      </c>
    </row>
    <row r="138" spans="2:16">
      <c r="B138" s="76" t="s">
        <v>1958</v>
      </c>
      <c r="C138" s="73" t="s">
        <v>1959</v>
      </c>
      <c r="D138" s="73" t="s">
        <v>218</v>
      </c>
      <c r="E138" s="73"/>
      <c r="F138" s="94">
        <v>40027</v>
      </c>
      <c r="G138" s="83">
        <v>1.3099999998634464</v>
      </c>
      <c r="H138" s="86" t="s">
        <v>123</v>
      </c>
      <c r="I138" s="87">
        <v>4.8000000000000001E-2</v>
      </c>
      <c r="J138" s="87">
        <v>4.8399999989075709E-2</v>
      </c>
      <c r="K138" s="83">
        <v>1512.6803500000001</v>
      </c>
      <c r="L138" s="85">
        <v>121.028952</v>
      </c>
      <c r="M138" s="83">
        <v>1.8307811749999998</v>
      </c>
      <c r="N138" s="73"/>
      <c r="O138" s="84">
        <f t="shared" si="2"/>
        <v>5.6183948930860449E-3</v>
      </c>
      <c r="P138" s="84">
        <f>M138/'סכום נכסי הקרן'!$C$42</f>
        <v>1.5038616934388393E-3</v>
      </c>
    </row>
    <row r="139" spans="2:16">
      <c r="B139" s="76" t="s">
        <v>1960</v>
      </c>
      <c r="C139" s="73" t="s">
        <v>1961</v>
      </c>
      <c r="D139" s="73" t="s">
        <v>218</v>
      </c>
      <c r="E139" s="73"/>
      <c r="F139" s="94">
        <v>40179</v>
      </c>
      <c r="G139" s="83">
        <v>1.6900000010668883</v>
      </c>
      <c r="H139" s="86" t="s">
        <v>123</v>
      </c>
      <c r="I139" s="87">
        <v>4.8000000000000001E-2</v>
      </c>
      <c r="J139" s="87">
        <v>4.8400000014225182E-2</v>
      </c>
      <c r="K139" s="83">
        <v>588.54104800000005</v>
      </c>
      <c r="L139" s="85">
        <v>119.444315</v>
      </c>
      <c r="M139" s="83">
        <v>0.70297882499999997</v>
      </c>
      <c r="N139" s="73"/>
      <c r="O139" s="84">
        <f t="shared" si="2"/>
        <v>2.1573373673823299E-3</v>
      </c>
      <c r="P139" s="84">
        <f>M139/'סכום נכסי הקרן'!$C$42</f>
        <v>5.7744909148748789E-4</v>
      </c>
    </row>
    <row r="140" spans="2:16">
      <c r="B140" s="76" t="s">
        <v>1962</v>
      </c>
      <c r="C140" s="73" t="s">
        <v>1963</v>
      </c>
      <c r="D140" s="73" t="s">
        <v>218</v>
      </c>
      <c r="E140" s="73"/>
      <c r="F140" s="94">
        <v>40210</v>
      </c>
      <c r="G140" s="83">
        <v>1.770000000848108</v>
      </c>
      <c r="H140" s="86" t="s">
        <v>123</v>
      </c>
      <c r="I140" s="87">
        <v>4.8000000000000001E-2</v>
      </c>
      <c r="J140" s="87">
        <v>4.830000000711631E-2</v>
      </c>
      <c r="K140" s="83">
        <v>862.22245999999996</v>
      </c>
      <c r="L140" s="85">
        <v>118.97310899999999</v>
      </c>
      <c r="M140" s="83">
        <v>1.0258128690000001</v>
      </c>
      <c r="N140" s="73"/>
      <c r="O140" s="84">
        <f t="shared" si="2"/>
        <v>3.1480669908305918E-3</v>
      </c>
      <c r="P140" s="84">
        <f>M140/'סכום נכסי הקרן'!$C$42</f>
        <v>8.4263520916184561E-4</v>
      </c>
    </row>
    <row r="141" spans="2:16">
      <c r="B141" s="76" t="s">
        <v>1964</v>
      </c>
      <c r="C141" s="73" t="s">
        <v>1965</v>
      </c>
      <c r="D141" s="73" t="s">
        <v>218</v>
      </c>
      <c r="E141" s="73"/>
      <c r="F141" s="94">
        <v>40238</v>
      </c>
      <c r="G141" s="83">
        <v>1.8499999999659253</v>
      </c>
      <c r="H141" s="86" t="s">
        <v>123</v>
      </c>
      <c r="I141" s="87">
        <v>4.8000000000000001E-2</v>
      </c>
      <c r="J141" s="87">
        <v>4.8499999992844336E-2</v>
      </c>
      <c r="K141" s="83">
        <v>1230.00722</v>
      </c>
      <c r="L141" s="85">
        <v>119.297431</v>
      </c>
      <c r="M141" s="83">
        <v>1.4673670130000001</v>
      </c>
      <c r="N141" s="73"/>
      <c r="O141" s="84">
        <f t="shared" si="2"/>
        <v>4.5031309283165011E-3</v>
      </c>
      <c r="P141" s="84">
        <f>M141/'סכום נכסי הקרן'!$C$42</f>
        <v>1.2053417804377803E-3</v>
      </c>
    </row>
    <row r="142" spans="2:16">
      <c r="B142" s="76" t="s">
        <v>1966</v>
      </c>
      <c r="C142" s="73" t="s">
        <v>1967</v>
      </c>
      <c r="D142" s="73" t="s">
        <v>218</v>
      </c>
      <c r="E142" s="73"/>
      <c r="F142" s="94">
        <v>40300</v>
      </c>
      <c r="G142" s="83">
        <v>1.9799999995715591</v>
      </c>
      <c r="H142" s="86" t="s">
        <v>123</v>
      </c>
      <c r="I142" s="87">
        <v>4.8000000000000001E-2</v>
      </c>
      <c r="J142" s="87">
        <v>4.8500000032133068E-2</v>
      </c>
      <c r="K142" s="83">
        <v>192.23267899999999</v>
      </c>
      <c r="L142" s="85">
        <v>121.41767299999999</v>
      </c>
      <c r="M142" s="83">
        <v>0.23340444500000002</v>
      </c>
      <c r="N142" s="73"/>
      <c r="O142" s="84">
        <f t="shared" ref="O142:O158" si="3">IFERROR(M142/$M$11,0)</f>
        <v>7.1628349674918569E-4</v>
      </c>
      <c r="P142" s="84">
        <f>M142/'סכום נכסי הקרן'!$C$42</f>
        <v>1.9172581011155115E-4</v>
      </c>
    </row>
    <row r="143" spans="2:16">
      <c r="B143" s="76" t="s">
        <v>1968</v>
      </c>
      <c r="C143" s="73" t="s">
        <v>1969</v>
      </c>
      <c r="D143" s="73" t="s">
        <v>218</v>
      </c>
      <c r="E143" s="73"/>
      <c r="F143" s="94">
        <v>40360</v>
      </c>
      <c r="G143" s="83">
        <v>2.1400000005604056</v>
      </c>
      <c r="H143" s="86" t="s">
        <v>123</v>
      </c>
      <c r="I143" s="87">
        <v>4.8000000000000001E-2</v>
      </c>
      <c r="J143" s="87">
        <v>4.8500000006226722E-2</v>
      </c>
      <c r="K143" s="83">
        <v>539.86616600000002</v>
      </c>
      <c r="L143" s="85">
        <v>118.990949</v>
      </c>
      <c r="M143" s="83">
        <v>0.64239187600000003</v>
      </c>
      <c r="N143" s="73"/>
      <c r="O143" s="84">
        <f t="shared" si="3"/>
        <v>1.9714050399706365E-3</v>
      </c>
      <c r="P143" s="84">
        <f>M143/'סכום נכסי הקרן'!$C$42</f>
        <v>5.2768105095504542E-4</v>
      </c>
    </row>
    <row r="144" spans="2:16">
      <c r="B144" s="76" t="s">
        <v>1970</v>
      </c>
      <c r="C144" s="73" t="s">
        <v>1971</v>
      </c>
      <c r="D144" s="73" t="s">
        <v>218</v>
      </c>
      <c r="E144" s="73"/>
      <c r="F144" s="94">
        <v>40422</v>
      </c>
      <c r="G144" s="83">
        <v>2.3099999998646985</v>
      </c>
      <c r="H144" s="86" t="s">
        <v>123</v>
      </c>
      <c r="I144" s="87">
        <v>4.8000000000000001E-2</v>
      </c>
      <c r="J144" s="87">
        <v>4.8400000000955068E-2</v>
      </c>
      <c r="K144" s="83">
        <v>1072.38518</v>
      </c>
      <c r="L144" s="85">
        <v>117.164395</v>
      </c>
      <c r="M144" s="83">
        <v>1.2564536069999999</v>
      </c>
      <c r="N144" s="73"/>
      <c r="O144" s="84">
        <f t="shared" si="3"/>
        <v>3.8558690822065832E-3</v>
      </c>
      <c r="P144" s="84">
        <f>M144/'סכום נכסי הקרן'!$C$42</f>
        <v>1.0320908227332837E-3</v>
      </c>
    </row>
    <row r="145" spans="2:16">
      <c r="B145" s="76" t="s">
        <v>1972</v>
      </c>
      <c r="C145" s="73" t="s">
        <v>1973</v>
      </c>
      <c r="D145" s="73" t="s">
        <v>218</v>
      </c>
      <c r="E145" s="73"/>
      <c r="F145" s="94">
        <v>40483</v>
      </c>
      <c r="G145" s="83">
        <v>2.4199999997157309</v>
      </c>
      <c r="H145" s="86" t="s">
        <v>123</v>
      </c>
      <c r="I145" s="87">
        <v>4.8000000000000001E-2</v>
      </c>
      <c r="J145" s="87">
        <v>4.8399999994314616E-2</v>
      </c>
      <c r="K145" s="83">
        <v>2084.2951830000002</v>
      </c>
      <c r="L145" s="85">
        <v>118.143359</v>
      </c>
      <c r="M145" s="83">
        <v>2.4624563349999997</v>
      </c>
      <c r="N145" s="73"/>
      <c r="O145" s="84">
        <f t="shared" si="3"/>
        <v>7.5569119269600195E-3</v>
      </c>
      <c r="P145" s="84">
        <f>M145/'סכום נכסי הקרן'!$C$42</f>
        <v>2.0227396941484817E-3</v>
      </c>
    </row>
    <row r="146" spans="2:16">
      <c r="B146" s="76" t="s">
        <v>1974</v>
      </c>
      <c r="C146" s="73" t="s">
        <v>1975</v>
      </c>
      <c r="D146" s="73" t="s">
        <v>218</v>
      </c>
      <c r="E146" s="73"/>
      <c r="F146" s="94">
        <v>40513</v>
      </c>
      <c r="G146" s="83">
        <v>2.499999998797187</v>
      </c>
      <c r="H146" s="86" t="s">
        <v>123</v>
      </c>
      <c r="I146" s="87">
        <v>4.8000000000000001E-2</v>
      </c>
      <c r="J146" s="87">
        <v>4.8499999981957809E-2</v>
      </c>
      <c r="K146" s="83">
        <v>708.46621800000003</v>
      </c>
      <c r="L146" s="85">
        <v>117.349904</v>
      </c>
      <c r="M146" s="83">
        <v>0.83138442999999995</v>
      </c>
      <c r="N146" s="73"/>
      <c r="O146" s="84">
        <f t="shared" si="3"/>
        <v>2.5513950544653443E-3</v>
      </c>
      <c r="P146" s="84">
        <f>M146/'סכום נכסי הקרן'!$C$42</f>
        <v>6.8292552592938047E-4</v>
      </c>
    </row>
    <row r="147" spans="2:16">
      <c r="B147" s="76" t="s">
        <v>1976</v>
      </c>
      <c r="C147" s="73" t="s">
        <v>1977</v>
      </c>
      <c r="D147" s="73" t="s">
        <v>218</v>
      </c>
      <c r="E147" s="73"/>
      <c r="F147" s="94">
        <v>40544</v>
      </c>
      <c r="G147" s="83">
        <v>2.5900000003655044</v>
      </c>
      <c r="H147" s="86" t="s">
        <v>123</v>
      </c>
      <c r="I147" s="87">
        <v>4.8000000000000001E-2</v>
      </c>
      <c r="J147" s="87">
        <v>4.8400000008464304E-2</v>
      </c>
      <c r="K147" s="83">
        <v>1780.5630650000001</v>
      </c>
      <c r="L147" s="85">
        <v>116.778769</v>
      </c>
      <c r="M147" s="83">
        <v>2.0793196360000001</v>
      </c>
      <c r="N147" s="73"/>
      <c r="O147" s="84">
        <f t="shared" si="3"/>
        <v>6.3811224320656102E-3</v>
      </c>
      <c r="P147" s="84">
        <f>M147/'סכום נכסי הקרן'!$C$42</f>
        <v>1.7080190640454841E-3</v>
      </c>
    </row>
    <row r="148" spans="2:16">
      <c r="B148" s="76" t="s">
        <v>1978</v>
      </c>
      <c r="C148" s="73" t="s">
        <v>1979</v>
      </c>
      <c r="D148" s="73" t="s">
        <v>218</v>
      </c>
      <c r="E148" s="73"/>
      <c r="F148" s="94">
        <v>40575</v>
      </c>
      <c r="G148" s="83">
        <v>2.6699999998032715</v>
      </c>
      <c r="H148" s="86" t="s">
        <v>123</v>
      </c>
      <c r="I148" s="87">
        <v>4.8000000000000001E-2</v>
      </c>
      <c r="J148" s="87">
        <v>4.8399999983769926E-2</v>
      </c>
      <c r="K148" s="83">
        <v>701.80252199999984</v>
      </c>
      <c r="L148" s="85">
        <v>115.88802</v>
      </c>
      <c r="M148" s="83">
        <v>0.81330504800000003</v>
      </c>
      <c r="N148" s="73"/>
      <c r="O148" s="84">
        <f t="shared" si="3"/>
        <v>2.4959121224328194E-3</v>
      </c>
      <c r="P148" s="84">
        <f>M148/'סכום נכסי הקרן'!$C$42</f>
        <v>6.6807454843293139E-4</v>
      </c>
    </row>
    <row r="149" spans="2:16">
      <c r="B149" s="76" t="s">
        <v>1980</v>
      </c>
      <c r="C149" s="73" t="s">
        <v>1981</v>
      </c>
      <c r="D149" s="73" t="s">
        <v>218</v>
      </c>
      <c r="E149" s="73"/>
      <c r="F149" s="94">
        <v>40603</v>
      </c>
      <c r="G149" s="83">
        <v>2.7500000011966881</v>
      </c>
      <c r="H149" s="86" t="s">
        <v>123</v>
      </c>
      <c r="I149" s="87">
        <v>4.8000000000000001E-2</v>
      </c>
      <c r="J149" s="87">
        <v>4.8500000019944804E-2</v>
      </c>
      <c r="K149" s="83">
        <v>1088.1367049999999</v>
      </c>
      <c r="L149" s="85">
        <v>115.193217</v>
      </c>
      <c r="M149" s="83">
        <v>1.25345967</v>
      </c>
      <c r="N149" s="73"/>
      <c r="O149" s="84">
        <f t="shared" si="3"/>
        <v>3.8466811352357933E-3</v>
      </c>
      <c r="P149" s="84">
        <f>M149/'סכום נכסי הקרן'!$C$42</f>
        <v>1.0296315079728132E-3</v>
      </c>
    </row>
    <row r="150" spans="2:16">
      <c r="B150" s="76" t="s">
        <v>1982</v>
      </c>
      <c r="C150" s="73" t="s">
        <v>1983</v>
      </c>
      <c r="D150" s="73" t="s">
        <v>218</v>
      </c>
      <c r="E150" s="73"/>
      <c r="F150" s="94">
        <v>40634</v>
      </c>
      <c r="G150" s="83">
        <v>2.7699999986949608</v>
      </c>
      <c r="H150" s="86" t="s">
        <v>123</v>
      </c>
      <c r="I150" s="87">
        <v>4.8000000000000001E-2</v>
      </c>
      <c r="J150" s="87">
        <v>4.8499999978986658E-2</v>
      </c>
      <c r="K150" s="83">
        <v>385.91770199999996</v>
      </c>
      <c r="L150" s="85">
        <v>117.147637</v>
      </c>
      <c r="M150" s="83">
        <v>0.45209346699999992</v>
      </c>
      <c r="N150" s="73"/>
      <c r="O150" s="84">
        <f t="shared" si="3"/>
        <v>1.3874075508725743E-3</v>
      </c>
      <c r="P150" s="84">
        <f>M150/'סכום נכסי הקרן'!$C$42</f>
        <v>3.7136390528772829E-4</v>
      </c>
    </row>
    <row r="151" spans="2:16">
      <c r="B151" s="76" t="s">
        <v>1984</v>
      </c>
      <c r="C151" s="73" t="s">
        <v>1985</v>
      </c>
      <c r="D151" s="73" t="s">
        <v>218</v>
      </c>
      <c r="E151" s="73"/>
      <c r="F151" s="94">
        <v>40664</v>
      </c>
      <c r="G151" s="83">
        <v>2.85</v>
      </c>
      <c r="H151" s="86" t="s">
        <v>123</v>
      </c>
      <c r="I151" s="87">
        <v>4.8000000000000001E-2</v>
      </c>
      <c r="J151" s="87">
        <v>4.8499999994004582E-2</v>
      </c>
      <c r="K151" s="83">
        <v>1432.1927270000001</v>
      </c>
      <c r="L151" s="85">
        <v>116.46052400000001</v>
      </c>
      <c r="M151" s="83">
        <v>1.66793916</v>
      </c>
      <c r="N151" s="73"/>
      <c r="O151" s="84">
        <f t="shared" si="3"/>
        <v>5.1186569899716317E-3</v>
      </c>
      <c r="P151" s="84">
        <f>M151/'סכום נכסי הקרן'!$C$42</f>
        <v>1.3700981001787695E-3</v>
      </c>
    </row>
    <row r="152" spans="2:16">
      <c r="B152" s="76" t="s">
        <v>1986</v>
      </c>
      <c r="C152" s="73" t="s">
        <v>1987</v>
      </c>
      <c r="D152" s="73" t="s">
        <v>218</v>
      </c>
      <c r="E152" s="73"/>
      <c r="F152" s="94">
        <v>40756</v>
      </c>
      <c r="G152" s="83">
        <v>3.0999999996643823</v>
      </c>
      <c r="H152" s="86" t="s">
        <v>123</v>
      </c>
      <c r="I152" s="87">
        <v>4.8000000000000001E-2</v>
      </c>
      <c r="J152" s="87">
        <v>4.8500000005034266E-2</v>
      </c>
      <c r="K152" s="83">
        <v>788.07816300000002</v>
      </c>
      <c r="L152" s="85">
        <v>113.42447799999999</v>
      </c>
      <c r="M152" s="83">
        <v>0.89387354299999999</v>
      </c>
      <c r="N152" s="73"/>
      <c r="O152" s="84">
        <f t="shared" si="3"/>
        <v>2.7431648400338886E-3</v>
      </c>
      <c r="P152" s="84">
        <f>M152/'סכום נכסי הקרן'!$C$42</f>
        <v>7.3425606427057299E-4</v>
      </c>
    </row>
    <row r="153" spans="2:16">
      <c r="B153" s="76" t="s">
        <v>1988</v>
      </c>
      <c r="C153" s="73" t="s">
        <v>1989</v>
      </c>
      <c r="D153" s="73" t="s">
        <v>218</v>
      </c>
      <c r="E153" s="73"/>
      <c r="F153" s="94">
        <v>40848</v>
      </c>
      <c r="G153" s="83">
        <v>3.2800000006586147</v>
      </c>
      <c r="H153" s="86" t="s">
        <v>123</v>
      </c>
      <c r="I153" s="87">
        <v>4.8000000000000001E-2</v>
      </c>
      <c r="J153" s="87">
        <v>4.8500000007252603E-2</v>
      </c>
      <c r="K153" s="83">
        <v>2222.3746529999999</v>
      </c>
      <c r="L153" s="85">
        <v>114.77843799999999</v>
      </c>
      <c r="M153" s="83">
        <v>2.5508069190000002</v>
      </c>
      <c r="N153" s="73"/>
      <c r="O153" s="84">
        <f t="shared" si="3"/>
        <v>7.8280467172479797E-3</v>
      </c>
      <c r="P153" s="84">
        <f>M153/'סכום נכסי הקרן'!$C$42</f>
        <v>2.0953136645852004E-3</v>
      </c>
    </row>
    <row r="154" spans="2:16">
      <c r="B154" s="76" t="s">
        <v>1990</v>
      </c>
      <c r="C154" s="73" t="s">
        <v>1991</v>
      </c>
      <c r="D154" s="73" t="s">
        <v>218</v>
      </c>
      <c r="E154" s="73"/>
      <c r="F154" s="94">
        <v>40940</v>
      </c>
      <c r="G154" s="83">
        <v>3.5300000002176324</v>
      </c>
      <c r="H154" s="86" t="s">
        <v>123</v>
      </c>
      <c r="I154" s="87">
        <v>4.8000000000000001E-2</v>
      </c>
      <c r="J154" s="87">
        <v>4.8400000001009309E-2</v>
      </c>
      <c r="K154" s="83">
        <v>2795.0894229999999</v>
      </c>
      <c r="L154" s="85">
        <v>113.430826</v>
      </c>
      <c r="M154" s="83">
        <v>3.170493027</v>
      </c>
      <c r="N154" s="73"/>
      <c r="O154" s="84">
        <f t="shared" si="3"/>
        <v>9.7297711352432471E-3</v>
      </c>
      <c r="P154" s="84">
        <f>M154/'סכום נכסי הקרן'!$C$42</f>
        <v>2.6043434779256195E-3</v>
      </c>
    </row>
    <row r="155" spans="2:16">
      <c r="B155" s="76" t="s">
        <v>1992</v>
      </c>
      <c r="C155" s="73" t="s">
        <v>1993</v>
      </c>
      <c r="D155" s="73" t="s">
        <v>218</v>
      </c>
      <c r="E155" s="73"/>
      <c r="F155" s="94">
        <v>40969</v>
      </c>
      <c r="G155" s="83">
        <v>3.6100000003170636</v>
      </c>
      <c r="H155" s="86" t="s">
        <v>123</v>
      </c>
      <c r="I155" s="87">
        <v>4.8000000000000001E-2</v>
      </c>
      <c r="J155" s="87">
        <v>4.8600000004470074E-2</v>
      </c>
      <c r="K155" s="83">
        <v>1703.0121670000001</v>
      </c>
      <c r="L155" s="85">
        <v>112.970878</v>
      </c>
      <c r="M155" s="83">
        <v>1.9239077989999998</v>
      </c>
      <c r="N155" s="73"/>
      <c r="O155" s="84">
        <f t="shared" si="3"/>
        <v>5.9041866391651163E-3</v>
      </c>
      <c r="P155" s="84">
        <f>M155/'סכום נכסי הקרן'!$C$42</f>
        <v>1.5803588545334098E-3</v>
      </c>
    </row>
    <row r="156" spans="2:16">
      <c r="B156" s="76" t="s">
        <v>1994</v>
      </c>
      <c r="C156" s="73" t="s">
        <v>1995</v>
      </c>
      <c r="D156" s="73" t="s">
        <v>218</v>
      </c>
      <c r="E156" s="73"/>
      <c r="F156" s="94">
        <v>41000</v>
      </c>
      <c r="G156" s="83">
        <v>3.6099999995989607</v>
      </c>
      <c r="H156" s="86" t="s">
        <v>123</v>
      </c>
      <c r="I156" s="87">
        <v>4.8000000000000001E-2</v>
      </c>
      <c r="J156" s="87">
        <v>4.8499999994870417E-2</v>
      </c>
      <c r="K156" s="83">
        <v>930.471949</v>
      </c>
      <c r="L156" s="85">
        <v>115.23331399999999</v>
      </c>
      <c r="M156" s="83">
        <v>1.0722136630000001</v>
      </c>
      <c r="N156" s="73"/>
      <c r="O156" s="84">
        <f t="shared" si="3"/>
        <v>3.2904641203208148E-3</v>
      </c>
      <c r="P156" s="84">
        <f>M156/'סכום נכסי הקרן'!$C$42</f>
        <v>8.8075029227206313E-4</v>
      </c>
    </row>
    <row r="157" spans="2:16">
      <c r="B157" s="76" t="s">
        <v>1996</v>
      </c>
      <c r="C157" s="73" t="s">
        <v>1997</v>
      </c>
      <c r="D157" s="73" t="s">
        <v>218</v>
      </c>
      <c r="E157" s="73"/>
      <c r="F157" s="94">
        <v>41640</v>
      </c>
      <c r="G157" s="83">
        <v>5.0400000007901573</v>
      </c>
      <c r="H157" s="86" t="s">
        <v>123</v>
      </c>
      <c r="I157" s="87">
        <v>4.8000000000000001E-2</v>
      </c>
      <c r="J157" s="87">
        <v>4.8500000010656713E-2</v>
      </c>
      <c r="K157" s="83">
        <v>1746.507734</v>
      </c>
      <c r="L157" s="85">
        <v>110.143771</v>
      </c>
      <c r="M157" s="83">
        <v>1.923669487</v>
      </c>
      <c r="N157" s="73"/>
      <c r="O157" s="84">
        <f t="shared" si="3"/>
        <v>5.9034552951126185E-3</v>
      </c>
      <c r="P157" s="84">
        <f>M157/'סכום נכסי הקרן'!$C$42</f>
        <v>1.5801630975020504E-3</v>
      </c>
    </row>
    <row r="158" spans="2:16">
      <c r="B158" s="76" t="s">
        <v>1998</v>
      </c>
      <c r="C158" s="73" t="s">
        <v>1999</v>
      </c>
      <c r="D158" s="73" t="s">
        <v>218</v>
      </c>
      <c r="E158" s="73"/>
      <c r="F158" s="94">
        <v>44774</v>
      </c>
      <c r="G158" s="83">
        <v>10.460000372764926</v>
      </c>
      <c r="H158" s="86" t="s">
        <v>123</v>
      </c>
      <c r="I158" s="87">
        <v>4.8000000000000001E-2</v>
      </c>
      <c r="J158" s="87">
        <v>4.8500000433447592E-2</v>
      </c>
      <c r="K158" s="83">
        <v>4.4531429999999999</v>
      </c>
      <c r="L158" s="85">
        <v>103.615988</v>
      </c>
      <c r="M158" s="83">
        <v>4.6141680000000001E-3</v>
      </c>
      <c r="N158" s="73"/>
      <c r="O158" s="84">
        <f t="shared" si="3"/>
        <v>1.4160194719634393E-5</v>
      </c>
      <c r="P158" s="84">
        <f>M158/'סכום נכסי הקרן'!$C$42</f>
        <v>3.7902238656628653E-6</v>
      </c>
    </row>
    <row r="159" spans="2:16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</row>
    <row r="160" spans="2:16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</row>
    <row r="161" spans="2:16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</row>
    <row r="162" spans="2:16">
      <c r="B162" s="119" t="s">
        <v>102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</row>
    <row r="163" spans="2:16">
      <c r="B163" s="119" t="s">
        <v>188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</row>
    <row r="164" spans="2:16">
      <c r="B164" s="119" t="s">
        <v>196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</row>
    <row r="165" spans="2:16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</row>
    <row r="166" spans="2:16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</row>
    <row r="167" spans="2:16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</row>
    <row r="168" spans="2:16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</row>
    <row r="169" spans="2:16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</row>
    <row r="170" spans="2:16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</row>
    <row r="171" spans="2:16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</row>
    <row r="172" spans="2:16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</row>
    <row r="173" spans="2:16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</row>
    <row r="174" spans="2:16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</row>
    <row r="175" spans="2:16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</row>
    <row r="176" spans="2:16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</row>
    <row r="177" spans="2:16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</row>
    <row r="178" spans="2:16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</row>
    <row r="179" spans="2:16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</row>
    <row r="180" spans="2:16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</row>
    <row r="181" spans="2:16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</row>
    <row r="182" spans="2:16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</row>
    <row r="183" spans="2:16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</row>
    <row r="184" spans="2:16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</row>
    <row r="185" spans="2:16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</row>
    <row r="186" spans="2:16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</row>
    <row r="187" spans="2:16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</row>
    <row r="188" spans="2:16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</row>
    <row r="189" spans="2:16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</row>
    <row r="190" spans="2:16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</row>
    <row r="191" spans="2:16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</row>
    <row r="192" spans="2:16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</row>
    <row r="193" spans="2:16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</row>
    <row r="194" spans="2:16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</row>
    <row r="195" spans="2:16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</row>
    <row r="196" spans="2:16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</row>
    <row r="197" spans="2:16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</row>
    <row r="198" spans="2:16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</row>
    <row r="199" spans="2:16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</row>
    <row r="200" spans="2:16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</row>
    <row r="201" spans="2:16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</row>
    <row r="202" spans="2:16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</row>
    <row r="203" spans="2:16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</row>
    <row r="204" spans="2:16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</row>
    <row r="205" spans="2:16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</row>
    <row r="206" spans="2:16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</row>
    <row r="207" spans="2:16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</row>
    <row r="208" spans="2:16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</row>
    <row r="209" spans="2:16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</row>
    <row r="210" spans="2:16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</row>
    <row r="211" spans="2:16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</row>
    <row r="212" spans="2:16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</row>
    <row r="213" spans="2:16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</row>
    <row r="214" spans="2:16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</row>
    <row r="215" spans="2:16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</row>
    <row r="216" spans="2:16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</row>
    <row r="217" spans="2:16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</row>
    <row r="218" spans="2:16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</row>
    <row r="219" spans="2:16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</row>
    <row r="220" spans="2:16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</row>
    <row r="221" spans="2:16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</row>
    <row r="222" spans="2:16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</row>
    <row r="223" spans="2:16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</row>
    <row r="224" spans="2:16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</row>
    <row r="225" spans="2:16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</row>
    <row r="226" spans="2:16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</row>
    <row r="227" spans="2:16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</row>
    <row r="228" spans="2:16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</row>
    <row r="229" spans="2:16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</row>
    <row r="230" spans="2:16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</row>
    <row r="231" spans="2:16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</row>
    <row r="232" spans="2:16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</row>
    <row r="233" spans="2:16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</row>
    <row r="234" spans="2:16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</row>
    <row r="235" spans="2:16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</row>
    <row r="236" spans="2:16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</row>
    <row r="237" spans="2:16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</row>
    <row r="238" spans="2:16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</row>
    <row r="239" spans="2:16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</row>
    <row r="240" spans="2:16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</row>
    <row r="241" spans="2:16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</row>
    <row r="242" spans="2:16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</row>
    <row r="243" spans="2:16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</row>
    <row r="244" spans="2:16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</row>
    <row r="245" spans="2:16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</row>
    <row r="246" spans="2:16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</row>
    <row r="247" spans="2:16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</row>
    <row r="248" spans="2:16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</row>
    <row r="249" spans="2:16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</row>
    <row r="250" spans="2:16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</row>
    <row r="251" spans="2:16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</row>
    <row r="252" spans="2:16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</row>
    <row r="253" spans="2:16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</row>
    <row r="254" spans="2:16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</row>
    <row r="255" spans="2:16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</row>
    <row r="256" spans="2:16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</row>
    <row r="257" spans="2:16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</row>
    <row r="258" spans="2:16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</row>
    <row r="259" spans="2:16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</row>
    <row r="260" spans="2:16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</row>
    <row r="261" spans="2:16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</row>
    <row r="262" spans="2:16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</row>
    <row r="263" spans="2:16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</row>
    <row r="264" spans="2:16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</row>
    <row r="265" spans="2:16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</row>
    <row r="266" spans="2:16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</row>
    <row r="267" spans="2:16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</row>
    <row r="268" spans="2:16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</row>
    <row r="269" spans="2:16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</row>
    <row r="270" spans="2:16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</row>
    <row r="271" spans="2:16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</row>
    <row r="272" spans="2:16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</row>
    <row r="273" spans="2:16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</row>
    <row r="274" spans="2:16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</row>
    <row r="275" spans="2:16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</row>
    <row r="276" spans="2:16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</row>
    <row r="277" spans="2:16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</row>
    <row r="278" spans="2:16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</row>
    <row r="279" spans="2:16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</row>
    <row r="280" spans="2:16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</row>
    <row r="281" spans="2:16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</row>
    <row r="282" spans="2:16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</row>
    <row r="283" spans="2:16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</row>
    <row r="284" spans="2:16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</row>
    <row r="285" spans="2:16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</row>
    <row r="286" spans="2:16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</row>
    <row r="287" spans="2:16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</row>
    <row r="288" spans="2:16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</row>
    <row r="289" spans="2:16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</row>
    <row r="290" spans="2:16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</row>
    <row r="291" spans="2:16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</row>
    <row r="292" spans="2:16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</row>
    <row r="293" spans="2:16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</row>
    <row r="294" spans="2:16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</row>
    <row r="295" spans="2:16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</row>
    <row r="296" spans="2:16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</row>
    <row r="297" spans="2:16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</row>
    <row r="298" spans="2:16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</row>
    <row r="299" spans="2:16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</row>
    <row r="300" spans="2:16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</row>
    <row r="301" spans="2:16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</row>
    <row r="302" spans="2:16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</row>
    <row r="303" spans="2:16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</row>
    <row r="304" spans="2:16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</row>
    <row r="305" spans="2:16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</row>
    <row r="306" spans="2:16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</row>
    <row r="307" spans="2:16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</row>
    <row r="308" spans="2:16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</row>
    <row r="309" spans="2:16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</row>
    <row r="310" spans="2:16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</row>
    <row r="311" spans="2:16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</row>
    <row r="312" spans="2:16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</row>
    <row r="313" spans="2:16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</row>
    <row r="314" spans="2:16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</row>
    <row r="315" spans="2:16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</row>
    <row r="316" spans="2:16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</row>
    <row r="317" spans="2:16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</row>
    <row r="318" spans="2:16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</row>
    <row r="319" spans="2:16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</row>
    <row r="320" spans="2:16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</row>
    <row r="321" spans="2:16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</row>
    <row r="322" spans="2:16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</row>
    <row r="323" spans="2:16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</row>
    <row r="324" spans="2:16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</row>
    <row r="325" spans="2:16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</row>
    <row r="326" spans="2:16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</row>
    <row r="327" spans="2:16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</row>
    <row r="328" spans="2:16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</row>
    <row r="329" spans="2:16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</row>
    <row r="330" spans="2:16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</row>
    <row r="331" spans="2:16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</row>
    <row r="332" spans="2:16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</row>
    <row r="333" spans="2:16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</row>
    <row r="334" spans="2:16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</row>
    <row r="335" spans="2:16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</row>
    <row r="336" spans="2:16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</row>
    <row r="337" spans="2:16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</row>
    <row r="338" spans="2:16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</row>
    <row r="339" spans="2:16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</row>
    <row r="340" spans="2:16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</row>
    <row r="341" spans="2:16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</row>
    <row r="342" spans="2:16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</row>
    <row r="343" spans="2:16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</row>
    <row r="344" spans="2:16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</row>
    <row r="345" spans="2:16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</row>
    <row r="346" spans="2:16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</row>
    <row r="347" spans="2:16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</row>
    <row r="348" spans="2:16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</row>
    <row r="349" spans="2:16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</row>
    <row r="350" spans="2:16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</row>
    <row r="351" spans="2:16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</row>
    <row r="352" spans="2:16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</row>
    <row r="353" spans="2:16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</row>
    <row r="354" spans="2:16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</row>
    <row r="355" spans="2:16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</row>
    <row r="356" spans="2:16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</row>
    <row r="357" spans="2:16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</row>
    <row r="358" spans="2:16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</row>
    <row r="359" spans="2:16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</row>
    <row r="360" spans="2:16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</row>
    <row r="361" spans="2:16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</row>
    <row r="362" spans="2:16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</row>
    <row r="363" spans="2:16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</row>
    <row r="364" spans="2:16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</row>
    <row r="365" spans="2:16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</row>
    <row r="366" spans="2:16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</row>
    <row r="367" spans="2:16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</row>
    <row r="368" spans="2:16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</row>
    <row r="369" spans="2:16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</row>
    <row r="370" spans="2:16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</row>
    <row r="371" spans="2:16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</row>
    <row r="372" spans="2:16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</row>
    <row r="373" spans="2:16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</row>
    <row r="374" spans="2:16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</row>
    <row r="375" spans="2:16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</row>
    <row r="376" spans="2:16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</row>
    <row r="377" spans="2:16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</row>
    <row r="378" spans="2:16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</row>
    <row r="379" spans="2:16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</row>
    <row r="380" spans="2:16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</row>
    <row r="381" spans="2:16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</row>
    <row r="382" spans="2:16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</row>
    <row r="383" spans="2:16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</row>
    <row r="384" spans="2:16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</row>
    <row r="385" spans="2:16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</row>
    <row r="386" spans="2:16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</row>
    <row r="387" spans="2:16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</row>
    <row r="388" spans="2:16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</row>
    <row r="389" spans="2:16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</row>
    <row r="390" spans="2:16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</row>
    <row r="391" spans="2:16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</row>
    <row r="392" spans="2:16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</row>
    <row r="393" spans="2:16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</row>
    <row r="394" spans="2:16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</row>
    <row r="395" spans="2:16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</row>
    <row r="396" spans="2:16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</row>
    <row r="397" spans="2:16">
      <c r="B397" s="110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</row>
    <row r="398" spans="2:16">
      <c r="B398" s="110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</row>
    <row r="399" spans="2:16">
      <c r="B399" s="110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</row>
    <row r="400" spans="2:16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</row>
    <row r="401" spans="2:16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</row>
    <row r="402" spans="2:16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</row>
    <row r="403" spans="2:16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</row>
    <row r="404" spans="2:16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</row>
    <row r="405" spans="2:16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</row>
    <row r="406" spans="2:16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</row>
    <row r="407" spans="2:16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</row>
    <row r="408" spans="2:16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</row>
    <row r="409" spans="2:16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</row>
    <row r="410" spans="2:16">
      <c r="B410" s="110"/>
      <c r="C410" s="110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</row>
    <row r="411" spans="2:16">
      <c r="B411" s="110"/>
      <c r="C411" s="110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</row>
    <row r="412" spans="2:16">
      <c r="B412" s="110"/>
      <c r="C412" s="110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</row>
    <row r="413" spans="2:16">
      <c r="B413" s="110"/>
      <c r="C413" s="110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</row>
    <row r="414" spans="2:16">
      <c r="B414" s="110"/>
      <c r="C414" s="110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</row>
    <row r="415" spans="2:16">
      <c r="B415" s="110"/>
      <c r="C415" s="110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</row>
    <row r="416" spans="2:16">
      <c r="B416" s="110"/>
      <c r="C416" s="110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</row>
    <row r="417" spans="2:16">
      <c r="B417" s="110"/>
      <c r="C417" s="110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</row>
    <row r="418" spans="2:16">
      <c r="B418" s="110"/>
      <c r="C418" s="110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</row>
    <row r="419" spans="2:16">
      <c r="B419" s="110"/>
      <c r="C419" s="110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</row>
    <row r="420" spans="2:16">
      <c r="B420" s="110"/>
      <c r="C420" s="110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</row>
    <row r="421" spans="2:16">
      <c r="B421" s="110"/>
      <c r="C421" s="110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</row>
    <row r="422" spans="2:16">
      <c r="B422" s="110"/>
      <c r="C422" s="110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</row>
    <row r="423" spans="2:16">
      <c r="B423" s="110"/>
      <c r="C423" s="110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</row>
    <row r="424" spans="2:16">
      <c r="B424" s="110"/>
      <c r="C424" s="110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</row>
    <row r="425" spans="2:16">
      <c r="B425" s="110"/>
      <c r="C425" s="110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</row>
    <row r="426" spans="2:16">
      <c r="B426" s="110"/>
      <c r="C426" s="110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</row>
    <row r="427" spans="2:16">
      <c r="B427" s="110"/>
      <c r="C427" s="110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</row>
    <row r="428" spans="2:16">
      <c r="B428" s="110"/>
      <c r="C428" s="110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</row>
    <row r="429" spans="2:16">
      <c r="B429" s="110"/>
      <c r="C429" s="110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</row>
    <row r="430" spans="2:16">
      <c r="B430" s="110"/>
      <c r="C430" s="110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</row>
    <row r="431" spans="2:16">
      <c r="B431" s="110"/>
      <c r="C431" s="110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</row>
    <row r="432" spans="2:16">
      <c r="B432" s="110"/>
      <c r="C432" s="110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</row>
    <row r="433" spans="2:16">
      <c r="B433" s="110"/>
      <c r="C433" s="110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</row>
    <row r="434" spans="2:16">
      <c r="B434" s="110"/>
      <c r="C434" s="110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</row>
    <row r="435" spans="2:16">
      <c r="B435" s="110"/>
      <c r="C435" s="110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</row>
    <row r="436" spans="2:16">
      <c r="B436" s="110"/>
      <c r="C436" s="110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</row>
    <row r="437" spans="2:16">
      <c r="B437" s="110"/>
      <c r="C437" s="110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</row>
    <row r="438" spans="2:16">
      <c r="B438" s="110"/>
      <c r="C438" s="110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</row>
    <row r="439" spans="2:16">
      <c r="B439" s="110"/>
      <c r="C439" s="110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</row>
    <row r="440" spans="2:16">
      <c r="B440" s="110"/>
      <c r="C440" s="110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</row>
    <row r="441" spans="2:16">
      <c r="B441" s="110"/>
      <c r="C441" s="110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</row>
    <row r="442" spans="2:16">
      <c r="B442" s="110"/>
      <c r="C442" s="110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</row>
    <row r="443" spans="2:16">
      <c r="B443" s="110"/>
      <c r="C443" s="110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</row>
    <row r="444" spans="2:16">
      <c r="B444" s="110"/>
      <c r="C444" s="110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</row>
    <row r="445" spans="2:16">
      <c r="B445" s="110"/>
      <c r="C445" s="110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</row>
    <row r="446" spans="2:16">
      <c r="B446" s="110"/>
      <c r="C446" s="110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</row>
    <row r="447" spans="2:16">
      <c r="B447" s="110"/>
      <c r="C447" s="110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</row>
    <row r="448" spans="2:16">
      <c r="B448" s="110"/>
      <c r="C448" s="110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</row>
    <row r="449" spans="2:16">
      <c r="B449" s="110"/>
      <c r="C449" s="110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</row>
    <row r="450" spans="2:16">
      <c r="B450" s="110"/>
      <c r="C450" s="110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</row>
    <row r="451" spans="2:16">
      <c r="B451" s="110"/>
      <c r="C451" s="110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</row>
    <row r="452" spans="2:16">
      <c r="B452" s="110"/>
      <c r="C452" s="110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7 A1:B17 D1:XFD17 A18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136</v>
      </c>
      <c r="C1" s="67" t="s" vm="1">
        <v>214</v>
      </c>
    </row>
    <row r="2" spans="2:19">
      <c r="B2" s="46" t="s">
        <v>135</v>
      </c>
      <c r="C2" s="67" t="s">
        <v>215</v>
      </c>
    </row>
    <row r="3" spans="2:19">
      <c r="B3" s="46" t="s">
        <v>137</v>
      </c>
      <c r="C3" s="67" t="s">
        <v>2659</v>
      </c>
    </row>
    <row r="4" spans="2:19">
      <c r="B4" s="46" t="s">
        <v>138</v>
      </c>
      <c r="C4" s="67">
        <v>14242</v>
      </c>
    </row>
    <row r="6" spans="2:19" ht="26.25" customHeight="1">
      <c r="B6" s="135" t="s">
        <v>164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7"/>
    </row>
    <row r="7" spans="2:19" ht="26.25" customHeight="1">
      <c r="B7" s="135" t="s">
        <v>80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7"/>
    </row>
    <row r="8" spans="2:19" s="3" customFormat="1" ht="78.75">
      <c r="B8" s="21" t="s">
        <v>106</v>
      </c>
      <c r="C8" s="29" t="s">
        <v>41</v>
      </c>
      <c r="D8" s="29" t="s">
        <v>108</v>
      </c>
      <c r="E8" s="29" t="s">
        <v>107</v>
      </c>
      <c r="F8" s="29" t="s">
        <v>59</v>
      </c>
      <c r="G8" s="29" t="s">
        <v>14</v>
      </c>
      <c r="H8" s="29" t="s">
        <v>60</v>
      </c>
      <c r="I8" s="29" t="s">
        <v>94</v>
      </c>
      <c r="J8" s="29" t="s">
        <v>17</v>
      </c>
      <c r="K8" s="29" t="s">
        <v>93</v>
      </c>
      <c r="L8" s="29" t="s">
        <v>16</v>
      </c>
      <c r="M8" s="58" t="s">
        <v>18</v>
      </c>
      <c r="N8" s="29" t="s">
        <v>190</v>
      </c>
      <c r="O8" s="29" t="s">
        <v>189</v>
      </c>
      <c r="P8" s="29" t="s">
        <v>101</v>
      </c>
      <c r="Q8" s="29" t="s">
        <v>54</v>
      </c>
      <c r="R8" s="29" t="s">
        <v>139</v>
      </c>
      <c r="S8" s="30" t="s">
        <v>141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197</v>
      </c>
      <c r="O9" s="31"/>
      <c r="P9" s="31" t="s">
        <v>193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103</v>
      </c>
      <c r="R10" s="18" t="s">
        <v>104</v>
      </c>
      <c r="S10" s="19" t="s">
        <v>142</v>
      </c>
    </row>
    <row r="11" spans="2:19" s="4" customFormat="1" ht="18" customHeight="1">
      <c r="B11" s="116" t="s">
        <v>2660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17">
        <v>0</v>
      </c>
      <c r="Q11" s="88"/>
      <c r="R11" s="118">
        <v>0</v>
      </c>
      <c r="S11" s="118">
        <v>0</v>
      </c>
    </row>
    <row r="12" spans="2:19" ht="20.25" customHeight="1">
      <c r="B12" s="119" t="s">
        <v>205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19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19" t="s">
        <v>188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19" t="s">
        <v>196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2:19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2:19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2:19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2:19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2:19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2:19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2:19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2:19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2:19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2:19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2:19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2:19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2:19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2:19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2:19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2:19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2:19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2:19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2:19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2:19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2:19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2:19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2:19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2:19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2:19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2:19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2:19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2:19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2:19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2:19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2:19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2:19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2:19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2:19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2:19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2:19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2:19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2:19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2:19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2:19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2:19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2:19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2:19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2:19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2:19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2:19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2:19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2:19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2:19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2:19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2:19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2:19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2:19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2:19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2:19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2:19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2:19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2:19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2:19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2:19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2:19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2:19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2:19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2:19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2:19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2:19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2:19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2:19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2:19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2:19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2:19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2:19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2:19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2:19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2:19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2:19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2:19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2:19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2:19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2:19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2:19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2:19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2:19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2:19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2:19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2:19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2:19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2:19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2:19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2:19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2:19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2:19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2:19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2:19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2:19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2:19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2:19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2:19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2:19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2:19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2:19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2:19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2:19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2:19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2:19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2:19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2:19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2:19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2:19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2:19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2:19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2:19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2:19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2:19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2:19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2:19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2:19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2:19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2:19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2:19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2:19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2:19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2:19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2:19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2:19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2:19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2:19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2:19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2:19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2:19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2:19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2:19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  <row r="244" spans="2:19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</row>
    <row r="245" spans="2:19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</row>
    <row r="246" spans="2:19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</row>
    <row r="247" spans="2:19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</row>
    <row r="248" spans="2:19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</row>
    <row r="249" spans="2:19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</row>
    <row r="250" spans="2:19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</row>
    <row r="251" spans="2:19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</row>
    <row r="252" spans="2:19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</row>
    <row r="253" spans="2:19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</row>
    <row r="254" spans="2:19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</row>
    <row r="255" spans="2:19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</row>
    <row r="256" spans="2:19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</row>
    <row r="257" spans="2:19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</row>
    <row r="258" spans="2:19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</row>
    <row r="259" spans="2:19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</row>
    <row r="260" spans="2:19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</row>
    <row r="261" spans="2:19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</row>
    <row r="262" spans="2:19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</row>
    <row r="263" spans="2:19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</row>
    <row r="264" spans="2:19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</row>
    <row r="265" spans="2:19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</row>
    <row r="266" spans="2:19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</row>
    <row r="267" spans="2:19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</row>
    <row r="268" spans="2:19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</row>
    <row r="269" spans="2:19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</row>
    <row r="270" spans="2:19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</row>
    <row r="271" spans="2:19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</row>
    <row r="272" spans="2:19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</row>
    <row r="273" spans="2:19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</row>
    <row r="274" spans="2:19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</row>
    <row r="275" spans="2:19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</row>
    <row r="276" spans="2:19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</row>
    <row r="277" spans="2:19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</row>
    <row r="278" spans="2:19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</row>
    <row r="279" spans="2:19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</row>
    <row r="280" spans="2:19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</row>
    <row r="281" spans="2:19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</row>
    <row r="282" spans="2:19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</row>
    <row r="283" spans="2:19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</row>
    <row r="284" spans="2:19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</row>
    <row r="285" spans="2:19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</row>
    <row r="286" spans="2:19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</row>
    <row r="287" spans="2:19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</row>
    <row r="288" spans="2:19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</row>
    <row r="289" spans="2:19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</row>
    <row r="290" spans="2:19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</row>
    <row r="291" spans="2:19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</row>
    <row r="292" spans="2:19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</row>
    <row r="293" spans="2:19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</row>
    <row r="294" spans="2:19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</row>
    <row r="295" spans="2:19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</row>
    <row r="296" spans="2:19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</row>
    <row r="297" spans="2:19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</row>
    <row r="298" spans="2:19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</row>
    <row r="299" spans="2:19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</row>
    <row r="300" spans="2:19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</row>
    <row r="301" spans="2:19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</row>
    <row r="302" spans="2:19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</row>
    <row r="303" spans="2:19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</row>
    <row r="304" spans="2:19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</row>
    <row r="305" spans="2:19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</row>
    <row r="306" spans="2:19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</row>
    <row r="307" spans="2:19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</row>
    <row r="308" spans="2:19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</row>
    <row r="309" spans="2:19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</row>
    <row r="310" spans="2:19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</row>
    <row r="311" spans="2:19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136</v>
      </c>
      <c r="C1" s="67" t="s" vm="1">
        <v>214</v>
      </c>
    </row>
    <row r="2" spans="2:30">
      <c r="B2" s="46" t="s">
        <v>135</v>
      </c>
      <c r="C2" s="67" t="s">
        <v>215</v>
      </c>
    </row>
    <row r="3" spans="2:30">
      <c r="B3" s="46" t="s">
        <v>137</v>
      </c>
      <c r="C3" s="67" t="s">
        <v>2659</v>
      </c>
    </row>
    <row r="4" spans="2:30">
      <c r="B4" s="46" t="s">
        <v>138</v>
      </c>
      <c r="C4" s="67">
        <v>14242</v>
      </c>
    </row>
    <row r="6" spans="2:30" ht="26.25" customHeight="1">
      <c r="B6" s="135" t="s">
        <v>164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7"/>
    </row>
    <row r="7" spans="2:30" ht="26.25" customHeight="1">
      <c r="B7" s="135" t="s">
        <v>81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7"/>
    </row>
    <row r="8" spans="2:30" s="3" customFormat="1" ht="78.75">
      <c r="B8" s="21" t="s">
        <v>106</v>
      </c>
      <c r="C8" s="29" t="s">
        <v>41</v>
      </c>
      <c r="D8" s="29" t="s">
        <v>108</v>
      </c>
      <c r="E8" s="29" t="s">
        <v>107</v>
      </c>
      <c r="F8" s="29" t="s">
        <v>59</v>
      </c>
      <c r="G8" s="29" t="s">
        <v>14</v>
      </c>
      <c r="H8" s="29" t="s">
        <v>60</v>
      </c>
      <c r="I8" s="29" t="s">
        <v>94</v>
      </c>
      <c r="J8" s="29" t="s">
        <v>17</v>
      </c>
      <c r="K8" s="29" t="s">
        <v>93</v>
      </c>
      <c r="L8" s="29" t="s">
        <v>16</v>
      </c>
      <c r="M8" s="58" t="s">
        <v>18</v>
      </c>
      <c r="N8" s="58" t="s">
        <v>190</v>
      </c>
      <c r="O8" s="29" t="s">
        <v>189</v>
      </c>
      <c r="P8" s="29" t="s">
        <v>101</v>
      </c>
      <c r="Q8" s="29" t="s">
        <v>54</v>
      </c>
      <c r="R8" s="29" t="s">
        <v>139</v>
      </c>
      <c r="S8" s="30" t="s">
        <v>141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197</v>
      </c>
      <c r="O9" s="31"/>
      <c r="P9" s="31" t="s">
        <v>193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103</v>
      </c>
      <c r="R10" s="18" t="s">
        <v>104</v>
      </c>
      <c r="S10" s="19" t="s">
        <v>142</v>
      </c>
      <c r="AA10" s="1"/>
    </row>
    <row r="11" spans="2:30" s="4" customFormat="1" ht="18" customHeight="1">
      <c r="B11" s="116" t="s">
        <v>48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17">
        <v>0</v>
      </c>
      <c r="Q11" s="88"/>
      <c r="R11" s="118">
        <v>0</v>
      </c>
      <c r="S11" s="118">
        <v>0</v>
      </c>
      <c r="AA11" s="1"/>
      <c r="AD11" s="1"/>
    </row>
    <row r="12" spans="2:30" ht="17.25" customHeight="1">
      <c r="B12" s="119" t="s">
        <v>205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0">
      <c r="B13" s="119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0">
      <c r="B14" s="119" t="s">
        <v>188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0">
      <c r="B15" s="119" t="s">
        <v>196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2:19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2:19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2:19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2:19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2:19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2:19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2:19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2:19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2:19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2:19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2:19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2:19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2:19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2:19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2:19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2:19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2:19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2:19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2:19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2:19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2:19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2:19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2:19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2:19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2:19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2:19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2:19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2:19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2:19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2:19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2:19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2:19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2:19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2:19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2:19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2:19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2:19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2:19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2:19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2:19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2:19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2:19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2:19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2:19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2:19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2:19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2:19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2:19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2:19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2:19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2:19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2:19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2:19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2:19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2:19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2:19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2:19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2:19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2:19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2:19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2:19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2:19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2:19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2:19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2:19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2:19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2:19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2:19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2:19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2:19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2:19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2:19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2:19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2:19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2:19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2:19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2:19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2:19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2:19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2:19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2:19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2:19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2:19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2:19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2:19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2:19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2:19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2:19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2:19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2:19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2:19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2:19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2:19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2:19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2:19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2:19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2:19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2:19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2:19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2:19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2:19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2:19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2:19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2:19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2:19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2:19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2:19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2:19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2:19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2:19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2:19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2:19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2:19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2:19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2:19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2:19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2:19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2:19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2:19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2:19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2:19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2:19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2:19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2:19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2:19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2:19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2:19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2:19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2:19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2:19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2:19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2:19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  <row r="244" spans="2:19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</row>
    <row r="245" spans="2:19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</row>
    <row r="246" spans="2:19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</row>
    <row r="247" spans="2:19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</row>
    <row r="248" spans="2:19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</row>
    <row r="249" spans="2:19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</row>
    <row r="250" spans="2:19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</row>
    <row r="251" spans="2:19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</row>
    <row r="252" spans="2:19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</row>
    <row r="253" spans="2:19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</row>
    <row r="254" spans="2:19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</row>
    <row r="255" spans="2:19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</row>
    <row r="256" spans="2:19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</row>
    <row r="257" spans="2:19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</row>
    <row r="258" spans="2:19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</row>
    <row r="259" spans="2:19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</row>
    <row r="260" spans="2:19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</row>
    <row r="261" spans="2:19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</row>
    <row r="262" spans="2:19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</row>
    <row r="263" spans="2:19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</row>
    <row r="264" spans="2:19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</row>
    <row r="265" spans="2:19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</row>
    <row r="266" spans="2:19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</row>
    <row r="267" spans="2:19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</row>
    <row r="268" spans="2:19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</row>
    <row r="269" spans="2:19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</row>
    <row r="270" spans="2:19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</row>
    <row r="271" spans="2:19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</row>
    <row r="272" spans="2:19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</row>
    <row r="273" spans="2:19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</row>
    <row r="274" spans="2:19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</row>
    <row r="275" spans="2:19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</row>
    <row r="276" spans="2:19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</row>
    <row r="277" spans="2:19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</row>
    <row r="278" spans="2:19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</row>
    <row r="279" spans="2:19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</row>
    <row r="280" spans="2:19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</row>
    <row r="281" spans="2:19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</row>
    <row r="282" spans="2:19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</row>
    <row r="283" spans="2:19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</row>
    <row r="284" spans="2:19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</row>
    <row r="285" spans="2:19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</row>
    <row r="286" spans="2:19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</row>
    <row r="287" spans="2:19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</row>
    <row r="288" spans="2:19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</row>
    <row r="289" spans="2:19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</row>
    <row r="290" spans="2:19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</row>
    <row r="291" spans="2:19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</row>
    <row r="292" spans="2:19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</row>
    <row r="293" spans="2:19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</row>
    <row r="294" spans="2:19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</row>
    <row r="295" spans="2:19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</row>
    <row r="296" spans="2:19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</row>
    <row r="297" spans="2:19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</row>
    <row r="298" spans="2:19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</row>
    <row r="299" spans="2:19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</row>
    <row r="300" spans="2:19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</row>
    <row r="301" spans="2:19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</row>
    <row r="302" spans="2:19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</row>
    <row r="303" spans="2:19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</row>
    <row r="304" spans="2:19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</row>
    <row r="305" spans="2:19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</row>
    <row r="306" spans="2:19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</row>
    <row r="307" spans="2:19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</row>
    <row r="308" spans="2:19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</row>
    <row r="309" spans="2:19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</row>
    <row r="310" spans="2:19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</row>
    <row r="311" spans="2:19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</row>
    <row r="312" spans="2:19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</row>
    <row r="313" spans="2:19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</row>
    <row r="314" spans="2:19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</row>
    <row r="315" spans="2:19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</row>
    <row r="316" spans="2:19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</row>
    <row r="317" spans="2:19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</row>
    <row r="318" spans="2:19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</row>
    <row r="319" spans="2:19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</row>
    <row r="320" spans="2:19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</row>
    <row r="321" spans="2:19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</row>
    <row r="322" spans="2:19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</row>
    <row r="323" spans="2:19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</row>
    <row r="324" spans="2:19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</row>
    <row r="325" spans="2:19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</row>
    <row r="326" spans="2:19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</row>
    <row r="327" spans="2:19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</row>
    <row r="328" spans="2:19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</row>
    <row r="329" spans="2:19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</row>
    <row r="330" spans="2:19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</row>
    <row r="331" spans="2:19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</row>
    <row r="332" spans="2:19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</row>
    <row r="333" spans="2:19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</row>
    <row r="334" spans="2:19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</row>
    <row r="335" spans="2:19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</row>
    <row r="336" spans="2:19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</row>
    <row r="337" spans="2:19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</row>
    <row r="338" spans="2:19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2:19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2:19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2:19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2:19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2:19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2:19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2:19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2:19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2:19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2:19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2:19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2:19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2:19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2:19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2:19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2:19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2:19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2:19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2:19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2:19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2:19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2:19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2:19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2:19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2:19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2:19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2:19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</row>
    <row r="366" spans="2:19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</row>
    <row r="367" spans="2:19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</row>
    <row r="368" spans="2:19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</row>
    <row r="369" spans="2:19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</row>
    <row r="370" spans="2:19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</row>
    <row r="371" spans="2:19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</row>
    <row r="372" spans="2:19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</row>
    <row r="373" spans="2:19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</row>
    <row r="374" spans="2:19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</row>
    <row r="375" spans="2:19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</row>
    <row r="376" spans="2:19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</row>
    <row r="377" spans="2:19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</row>
    <row r="378" spans="2:19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</row>
    <row r="379" spans="2:19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</row>
    <row r="380" spans="2:19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</row>
    <row r="381" spans="2:19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</row>
    <row r="382" spans="2:19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</row>
    <row r="383" spans="2:19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</row>
    <row r="384" spans="2:19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</row>
    <row r="385" spans="2:19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</row>
    <row r="386" spans="2:19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</row>
    <row r="387" spans="2:19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</row>
    <row r="388" spans="2:19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</row>
    <row r="389" spans="2:19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</row>
    <row r="390" spans="2:19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</row>
    <row r="391" spans="2:19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</row>
    <row r="392" spans="2:19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</row>
    <row r="393" spans="2:19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</row>
    <row r="394" spans="2:19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</row>
    <row r="395" spans="2:19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</row>
    <row r="396" spans="2:19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</row>
    <row r="397" spans="2:19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</row>
    <row r="398" spans="2:19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</row>
    <row r="399" spans="2:19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</row>
    <row r="400" spans="2:19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</row>
    <row r="401" spans="2:19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</row>
    <row r="402" spans="2:19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</row>
    <row r="403" spans="2:19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</row>
    <row r="404" spans="2:19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</row>
    <row r="405" spans="2:19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</row>
    <row r="406" spans="2:19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</row>
    <row r="407" spans="2:19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</row>
    <row r="408" spans="2:19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</row>
    <row r="409" spans="2:19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</row>
    <row r="410" spans="2:19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</row>
    <row r="411" spans="2:19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</row>
    <row r="412" spans="2:19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</row>
    <row r="413" spans="2:19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</row>
    <row r="414" spans="2:19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</row>
    <row r="415" spans="2:19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</row>
    <row r="416" spans="2:19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</row>
    <row r="417" spans="2:19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</row>
    <row r="418" spans="2:19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</row>
    <row r="419" spans="2:19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</row>
    <row r="420" spans="2:19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</row>
    <row r="421" spans="2:19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</row>
    <row r="422" spans="2:19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</row>
    <row r="423" spans="2:19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</row>
    <row r="424" spans="2:19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</row>
    <row r="425" spans="2:19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</row>
    <row r="426" spans="2:19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</row>
    <row r="427" spans="2:19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</row>
    <row r="428" spans="2:19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</row>
    <row r="429" spans="2:19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</row>
    <row r="430" spans="2:19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</row>
    <row r="431" spans="2:19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</row>
    <row r="432" spans="2:19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</row>
    <row r="433" spans="2:19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</row>
    <row r="434" spans="2:19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</row>
    <row r="435" spans="2:19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</row>
    <row r="436" spans="2:19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</row>
    <row r="437" spans="2:19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</row>
    <row r="438" spans="2:19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</row>
    <row r="439" spans="2:19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</row>
    <row r="440" spans="2:19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</row>
    <row r="441" spans="2:19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</row>
    <row r="442" spans="2:19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</row>
    <row r="443" spans="2:19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</row>
    <row r="444" spans="2:19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</row>
    <row r="445" spans="2:19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</row>
    <row r="446" spans="2:19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</row>
    <row r="447" spans="2:19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</row>
    <row r="448" spans="2:19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</row>
    <row r="449" spans="2:19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</row>
    <row r="450" spans="2:19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</row>
    <row r="451" spans="2:19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</row>
    <row r="452" spans="2:19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</row>
    <row r="453" spans="2:19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</row>
    <row r="454" spans="2:19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</row>
    <row r="455" spans="2:19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</row>
    <row r="456" spans="2:19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</row>
    <row r="457" spans="2:19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</row>
    <row r="458" spans="2:19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</row>
    <row r="459" spans="2:19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</row>
    <row r="460" spans="2:19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</row>
    <row r="461" spans="2:19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</row>
    <row r="462" spans="2:19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</row>
    <row r="463" spans="2:19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</row>
    <row r="464" spans="2:19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</row>
    <row r="465" spans="2:19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</row>
    <row r="466" spans="2:19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</row>
    <row r="467" spans="2:19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</row>
    <row r="468" spans="2:19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</row>
    <row r="469" spans="2:19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</row>
    <row r="470" spans="2:19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</row>
    <row r="471" spans="2:19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</row>
    <row r="472" spans="2:19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</row>
    <row r="473" spans="2:19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</row>
    <row r="474" spans="2:19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</row>
    <row r="475" spans="2:19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</row>
    <row r="476" spans="2:19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</row>
    <row r="477" spans="2:19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</row>
    <row r="478" spans="2:19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</row>
    <row r="479" spans="2:19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</row>
    <row r="480" spans="2:19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</row>
    <row r="481" spans="2:19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</row>
    <row r="482" spans="2:19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</row>
    <row r="483" spans="2:19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</row>
    <row r="484" spans="2:19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</row>
    <row r="485" spans="2:19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</row>
    <row r="486" spans="2:19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</row>
    <row r="487" spans="2:19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</row>
    <row r="488" spans="2:19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</row>
    <row r="489" spans="2:19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</row>
    <row r="490" spans="2:19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</row>
    <row r="491" spans="2:19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</row>
    <row r="492" spans="2:19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</row>
    <row r="493" spans="2:19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</row>
    <row r="494" spans="2:19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</row>
    <row r="495" spans="2:19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</row>
    <row r="496" spans="2:19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</row>
    <row r="497" spans="2:19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</row>
    <row r="498" spans="2:19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</row>
    <row r="499" spans="2:19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</row>
    <row r="500" spans="2:19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</row>
    <row r="501" spans="2:19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</row>
    <row r="502" spans="2:19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</row>
    <row r="503" spans="2:19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</row>
    <row r="504" spans="2:19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</row>
    <row r="505" spans="2:19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</row>
    <row r="506" spans="2:19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</row>
    <row r="507" spans="2:19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</row>
    <row r="508" spans="2:19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</row>
    <row r="509" spans="2:19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</row>
    <row r="510" spans="2:19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</row>
    <row r="511" spans="2:19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</row>
    <row r="512" spans="2:19">
      <c r="B512" s="110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</row>
    <row r="513" spans="2:19">
      <c r="B513" s="110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</row>
    <row r="514" spans="2:19">
      <c r="B514" s="110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</row>
    <row r="515" spans="2:19">
      <c r="B515" s="110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</row>
    <row r="516" spans="2:19">
      <c r="B516" s="110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</row>
    <row r="517" spans="2:19">
      <c r="B517" s="110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</row>
    <row r="518" spans="2:19">
      <c r="B518" s="110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</row>
    <row r="519" spans="2:19">
      <c r="B519" s="110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</row>
    <row r="520" spans="2:19">
      <c r="B520" s="110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</row>
    <row r="521" spans="2:19">
      <c r="B521" s="110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</row>
    <row r="522" spans="2:19">
      <c r="B522" s="110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</row>
    <row r="523" spans="2:19">
      <c r="B523" s="110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</row>
    <row r="524" spans="2:19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</row>
    <row r="525" spans="2:19">
      <c r="B525" s="110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</row>
    <row r="526" spans="2:19">
      <c r="B526" s="110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</row>
    <row r="527" spans="2:19">
      <c r="B527" s="110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</row>
    <row r="528" spans="2:19">
      <c r="B528" s="110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</row>
    <row r="529" spans="2:19">
      <c r="B529" s="110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</row>
    <row r="530" spans="2:19">
      <c r="B530" s="110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</row>
    <row r="531" spans="2:19">
      <c r="B531" s="110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</row>
    <row r="532" spans="2:19">
      <c r="B532" s="110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</row>
    <row r="533" spans="2:19">
      <c r="B533" s="110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</row>
    <row r="534" spans="2:19">
      <c r="B534" s="110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</row>
    <row r="535" spans="2:19">
      <c r="B535" s="110"/>
      <c r="C535" s="110"/>
      <c r="D535" s="110"/>
      <c r="E535" s="110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</row>
    <row r="536" spans="2:19">
      <c r="B536" s="110"/>
      <c r="C536" s="110"/>
      <c r="D536" s="110"/>
      <c r="E536" s="110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</row>
    <row r="537" spans="2:19">
      <c r="B537" s="110"/>
      <c r="C537" s="110"/>
      <c r="D537" s="110"/>
      <c r="E537" s="110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</row>
    <row r="538" spans="2:19">
      <c r="B538" s="122"/>
      <c r="C538" s="110"/>
      <c r="D538" s="110"/>
      <c r="E538" s="110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</row>
    <row r="539" spans="2:19">
      <c r="B539" s="122"/>
      <c r="C539" s="110"/>
      <c r="D539" s="110"/>
      <c r="E539" s="110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</row>
    <row r="540" spans="2:19">
      <c r="B540" s="123"/>
      <c r="C540" s="110"/>
      <c r="D540" s="110"/>
      <c r="E540" s="110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</row>
    <row r="541" spans="2:19">
      <c r="B541" s="110"/>
      <c r="C541" s="110"/>
      <c r="D541" s="110"/>
      <c r="E541" s="110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</row>
    <row r="542" spans="2:19">
      <c r="B542" s="110"/>
      <c r="C542" s="110"/>
      <c r="D542" s="110"/>
      <c r="E542" s="110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</row>
    <row r="543" spans="2:19">
      <c r="B543" s="110"/>
      <c r="C543" s="110"/>
      <c r="D543" s="110"/>
      <c r="E543" s="110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</row>
    <row r="544" spans="2:19">
      <c r="B544" s="110"/>
      <c r="C544" s="110"/>
      <c r="D544" s="110"/>
      <c r="E544" s="110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</row>
    <row r="545" spans="2:19">
      <c r="B545" s="110"/>
      <c r="C545" s="110"/>
      <c r="D545" s="110"/>
      <c r="E545" s="110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</row>
    <row r="546" spans="2:19">
      <c r="B546" s="110"/>
      <c r="C546" s="110"/>
      <c r="D546" s="110"/>
      <c r="E546" s="110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</row>
    <row r="547" spans="2:19">
      <c r="B547" s="110"/>
      <c r="C547" s="110"/>
      <c r="D547" s="110"/>
      <c r="E547" s="110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</row>
    <row r="548" spans="2:19">
      <c r="B548" s="110"/>
      <c r="C548" s="110"/>
      <c r="D548" s="110"/>
      <c r="E548" s="110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</row>
    <row r="549" spans="2:19">
      <c r="B549" s="110"/>
      <c r="C549" s="110"/>
      <c r="D549" s="110"/>
      <c r="E549" s="110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</row>
    <row r="550" spans="2:19">
      <c r="B550" s="110"/>
      <c r="C550" s="110"/>
      <c r="D550" s="110"/>
      <c r="E550" s="110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</row>
    <row r="551" spans="2:19">
      <c r="B551" s="110"/>
      <c r="C551" s="110"/>
      <c r="D551" s="110"/>
      <c r="E551" s="110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</row>
    <row r="552" spans="2:19">
      <c r="B552" s="110"/>
      <c r="C552" s="110"/>
      <c r="D552" s="110"/>
      <c r="E552" s="110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</row>
    <row r="553" spans="2:19">
      <c r="B553" s="110"/>
      <c r="C553" s="110"/>
      <c r="D553" s="110"/>
      <c r="E553" s="110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</row>
    <row r="554" spans="2:19">
      <c r="B554" s="110"/>
      <c r="C554" s="110"/>
      <c r="D554" s="110"/>
      <c r="E554" s="110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</row>
    <row r="555" spans="2:19">
      <c r="B555" s="110"/>
      <c r="C555" s="110"/>
      <c r="D555" s="110"/>
      <c r="E555" s="110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</row>
    <row r="556" spans="2:19">
      <c r="B556" s="110"/>
      <c r="C556" s="110"/>
      <c r="D556" s="110"/>
      <c r="E556" s="110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</row>
    <row r="557" spans="2:19">
      <c r="B557" s="110"/>
      <c r="C557" s="110"/>
      <c r="D557" s="110"/>
      <c r="E557" s="110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</row>
    <row r="558" spans="2:19">
      <c r="B558" s="110"/>
      <c r="C558" s="110"/>
      <c r="D558" s="110"/>
      <c r="E558" s="110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</row>
    <row r="559" spans="2:19">
      <c r="B559" s="110"/>
      <c r="C559" s="110"/>
      <c r="D559" s="110"/>
      <c r="E559" s="110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</row>
    <row r="560" spans="2:19">
      <c r="B560" s="110"/>
      <c r="C560" s="110"/>
      <c r="D560" s="110"/>
      <c r="E560" s="110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</row>
    <row r="561" spans="2:19">
      <c r="B561" s="110"/>
      <c r="C561" s="110"/>
      <c r="D561" s="110"/>
      <c r="E561" s="110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</row>
    <row r="562" spans="2:19">
      <c r="B562" s="110"/>
      <c r="C562" s="110"/>
      <c r="D562" s="110"/>
      <c r="E562" s="110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</row>
    <row r="563" spans="2:19">
      <c r="B563" s="110"/>
      <c r="C563" s="110"/>
      <c r="D563" s="110"/>
      <c r="E563" s="110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</row>
    <row r="564" spans="2:19">
      <c r="B564" s="110"/>
      <c r="C564" s="110"/>
      <c r="D564" s="110"/>
      <c r="E564" s="110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</row>
    <row r="565" spans="2:19">
      <c r="B565" s="110"/>
      <c r="C565" s="110"/>
      <c r="D565" s="110"/>
      <c r="E565" s="110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</row>
    <row r="566" spans="2:19">
      <c r="B566" s="110"/>
      <c r="C566" s="110"/>
      <c r="D566" s="110"/>
      <c r="E566" s="110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</row>
    <row r="567" spans="2:19">
      <c r="B567" s="110"/>
      <c r="C567" s="110"/>
      <c r="D567" s="110"/>
      <c r="E567" s="110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</row>
    <row r="568" spans="2:19">
      <c r="B568" s="110"/>
      <c r="C568" s="110"/>
      <c r="D568" s="110"/>
      <c r="E568" s="110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</row>
    <row r="569" spans="2:19">
      <c r="B569" s="110"/>
      <c r="C569" s="110"/>
      <c r="D569" s="110"/>
      <c r="E569" s="110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</row>
    <row r="570" spans="2:19">
      <c r="B570" s="110"/>
      <c r="C570" s="110"/>
      <c r="D570" s="110"/>
      <c r="E570" s="110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</row>
    <row r="571" spans="2:19">
      <c r="B571" s="110"/>
      <c r="C571" s="110"/>
      <c r="D571" s="110"/>
      <c r="E571" s="110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</row>
    <row r="572" spans="2:19">
      <c r="B572" s="110"/>
      <c r="C572" s="110"/>
      <c r="D572" s="110"/>
      <c r="E572" s="110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</row>
    <row r="573" spans="2:19">
      <c r="B573" s="110"/>
      <c r="C573" s="110"/>
      <c r="D573" s="110"/>
      <c r="E573" s="110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</row>
    <row r="574" spans="2:19">
      <c r="B574" s="110"/>
      <c r="C574" s="110"/>
      <c r="D574" s="110"/>
      <c r="E574" s="110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</row>
    <row r="575" spans="2:19">
      <c r="B575" s="110"/>
      <c r="C575" s="110"/>
      <c r="D575" s="110"/>
      <c r="E575" s="110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</row>
    <row r="576" spans="2:19">
      <c r="B576" s="110"/>
      <c r="C576" s="110"/>
      <c r="D576" s="110"/>
      <c r="E576" s="110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</row>
    <row r="577" spans="2:19">
      <c r="B577" s="110"/>
      <c r="C577" s="110"/>
      <c r="D577" s="110"/>
      <c r="E577" s="110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</row>
    <row r="578" spans="2:19">
      <c r="B578" s="110"/>
      <c r="C578" s="110"/>
      <c r="D578" s="110"/>
      <c r="E578" s="110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</row>
    <row r="579" spans="2:19">
      <c r="B579" s="110"/>
      <c r="C579" s="110"/>
      <c r="D579" s="110"/>
      <c r="E579" s="110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</row>
    <row r="580" spans="2:19">
      <c r="B580" s="110"/>
      <c r="C580" s="110"/>
      <c r="D580" s="110"/>
      <c r="E580" s="110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</row>
    <row r="581" spans="2:19">
      <c r="B581" s="110"/>
      <c r="C581" s="110"/>
      <c r="D581" s="110"/>
      <c r="E581" s="110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</row>
    <row r="582" spans="2:19">
      <c r="B582" s="110"/>
      <c r="C582" s="110"/>
      <c r="D582" s="110"/>
      <c r="E582" s="110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</row>
    <row r="583" spans="2:19">
      <c r="B583" s="110"/>
      <c r="C583" s="110"/>
      <c r="D583" s="110"/>
      <c r="E583" s="110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</row>
    <row r="584" spans="2:19">
      <c r="B584" s="110"/>
      <c r="C584" s="110"/>
      <c r="D584" s="110"/>
      <c r="E584" s="110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</row>
    <row r="585" spans="2:19">
      <c r="B585" s="110"/>
      <c r="C585" s="110"/>
      <c r="D585" s="110"/>
      <c r="E585" s="110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</row>
    <row r="586" spans="2:19">
      <c r="B586" s="110"/>
      <c r="C586" s="110"/>
      <c r="D586" s="110"/>
      <c r="E586" s="110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</row>
    <row r="587" spans="2:19">
      <c r="B587" s="110"/>
      <c r="C587" s="110"/>
      <c r="D587" s="110"/>
      <c r="E587" s="110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</row>
    <row r="588" spans="2:19">
      <c r="B588" s="110"/>
      <c r="C588" s="110"/>
      <c r="D588" s="110"/>
      <c r="E588" s="110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</row>
    <row r="589" spans="2:19">
      <c r="B589" s="110"/>
      <c r="C589" s="110"/>
      <c r="D589" s="110"/>
      <c r="E589" s="110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</row>
    <row r="590" spans="2:19">
      <c r="B590" s="110"/>
      <c r="C590" s="110"/>
      <c r="D590" s="110"/>
      <c r="E590" s="110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</row>
    <row r="591" spans="2:19">
      <c r="B591" s="110"/>
      <c r="C591" s="110"/>
      <c r="D591" s="110"/>
      <c r="E591" s="110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</row>
    <row r="592" spans="2:19">
      <c r="B592" s="110"/>
      <c r="C592" s="110"/>
      <c r="D592" s="110"/>
      <c r="E592" s="110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</row>
    <row r="593" spans="2:19">
      <c r="B593" s="110"/>
      <c r="C593" s="110"/>
      <c r="D593" s="110"/>
      <c r="E593" s="110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</row>
    <row r="594" spans="2:19">
      <c r="B594" s="110"/>
      <c r="C594" s="110"/>
      <c r="D594" s="110"/>
      <c r="E594" s="110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</row>
    <row r="595" spans="2:19">
      <c r="B595" s="110"/>
      <c r="C595" s="110"/>
      <c r="D595" s="110"/>
      <c r="E595" s="110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</row>
    <row r="596" spans="2:19">
      <c r="B596" s="110"/>
      <c r="C596" s="110"/>
      <c r="D596" s="110"/>
      <c r="E596" s="110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</row>
    <row r="597" spans="2:19">
      <c r="B597" s="110"/>
      <c r="C597" s="110"/>
      <c r="D597" s="110"/>
      <c r="E597" s="110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</row>
    <row r="598" spans="2:19">
      <c r="B598" s="110"/>
      <c r="C598" s="110"/>
      <c r="D598" s="110"/>
      <c r="E598" s="110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</row>
    <row r="599" spans="2:19">
      <c r="B599" s="110"/>
      <c r="C599" s="110"/>
      <c r="D599" s="110"/>
      <c r="E599" s="110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</row>
    <row r="600" spans="2:19">
      <c r="B600" s="110"/>
      <c r="C600" s="110"/>
      <c r="D600" s="110"/>
      <c r="E600" s="110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</row>
    <row r="601" spans="2:19">
      <c r="B601" s="110"/>
      <c r="C601" s="110"/>
      <c r="D601" s="110"/>
      <c r="E601" s="110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</row>
    <row r="602" spans="2:19">
      <c r="B602" s="110"/>
      <c r="C602" s="110"/>
      <c r="D602" s="110"/>
      <c r="E602" s="110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</row>
    <row r="603" spans="2:19">
      <c r="B603" s="110"/>
      <c r="C603" s="110"/>
      <c r="D603" s="110"/>
      <c r="E603" s="110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</row>
    <row r="604" spans="2:19">
      <c r="B604" s="110"/>
      <c r="C604" s="110"/>
      <c r="D604" s="110"/>
      <c r="E604" s="110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</row>
    <row r="605" spans="2:19">
      <c r="B605" s="110"/>
      <c r="C605" s="110"/>
      <c r="D605" s="110"/>
      <c r="E605" s="110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</row>
    <row r="606" spans="2:19">
      <c r="B606" s="110"/>
      <c r="C606" s="110"/>
      <c r="D606" s="110"/>
      <c r="E606" s="110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</row>
    <row r="607" spans="2:19">
      <c r="B607" s="110"/>
      <c r="C607" s="110"/>
      <c r="D607" s="110"/>
      <c r="E607" s="110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</row>
    <row r="608" spans="2:19">
      <c r="B608" s="110"/>
      <c r="C608" s="110"/>
      <c r="D608" s="110"/>
      <c r="E608" s="110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</row>
    <row r="609" spans="2:19">
      <c r="B609" s="110"/>
      <c r="C609" s="110"/>
      <c r="D609" s="110"/>
      <c r="E609" s="110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</row>
    <row r="610" spans="2:19">
      <c r="B610" s="110"/>
      <c r="C610" s="110"/>
      <c r="D610" s="110"/>
      <c r="E610" s="110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</row>
    <row r="611" spans="2:19">
      <c r="B611" s="110"/>
      <c r="C611" s="110"/>
      <c r="D611" s="110"/>
      <c r="E611" s="110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</row>
    <row r="612" spans="2:19">
      <c r="B612" s="110"/>
      <c r="C612" s="110"/>
      <c r="D612" s="110"/>
      <c r="E612" s="110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</row>
    <row r="613" spans="2:19">
      <c r="B613" s="110"/>
      <c r="C613" s="110"/>
      <c r="D613" s="110"/>
      <c r="E613" s="110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</row>
    <row r="614" spans="2:19">
      <c r="B614" s="110"/>
      <c r="C614" s="110"/>
      <c r="D614" s="110"/>
      <c r="E614" s="110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</row>
    <row r="615" spans="2:19">
      <c r="B615" s="110"/>
      <c r="C615" s="110"/>
      <c r="D615" s="110"/>
      <c r="E615" s="110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</row>
    <row r="616" spans="2:19">
      <c r="B616" s="110"/>
      <c r="C616" s="110"/>
      <c r="D616" s="110"/>
      <c r="E616" s="110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</row>
    <row r="617" spans="2:19">
      <c r="B617" s="110"/>
      <c r="C617" s="110"/>
      <c r="D617" s="110"/>
      <c r="E617" s="110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</row>
    <row r="618" spans="2:19">
      <c r="B618" s="110"/>
      <c r="C618" s="110"/>
      <c r="D618" s="110"/>
      <c r="E618" s="110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</row>
    <row r="619" spans="2:19">
      <c r="B619" s="110"/>
      <c r="C619" s="110"/>
      <c r="D619" s="110"/>
      <c r="E619" s="110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</row>
    <row r="620" spans="2:19">
      <c r="B620" s="110"/>
      <c r="C620" s="110"/>
      <c r="D620" s="110"/>
      <c r="E620" s="110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</row>
    <row r="621" spans="2:19">
      <c r="B621" s="110"/>
      <c r="C621" s="110"/>
      <c r="D621" s="110"/>
      <c r="E621" s="110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</row>
    <row r="622" spans="2:19">
      <c r="B622" s="110"/>
      <c r="C622" s="110"/>
      <c r="D622" s="110"/>
      <c r="E622" s="110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</row>
    <row r="623" spans="2:19">
      <c r="B623" s="110"/>
      <c r="C623" s="110"/>
      <c r="D623" s="110"/>
      <c r="E623" s="110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</row>
    <row r="624" spans="2:19">
      <c r="B624" s="110"/>
      <c r="C624" s="110"/>
      <c r="D624" s="110"/>
      <c r="E624" s="110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</row>
    <row r="625" spans="2:19">
      <c r="B625" s="110"/>
      <c r="C625" s="110"/>
      <c r="D625" s="110"/>
      <c r="E625" s="110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</row>
    <row r="626" spans="2:19">
      <c r="B626" s="110"/>
      <c r="C626" s="110"/>
      <c r="D626" s="110"/>
      <c r="E626" s="110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</row>
    <row r="627" spans="2:19">
      <c r="B627" s="110"/>
      <c r="C627" s="110"/>
      <c r="D627" s="110"/>
      <c r="E627" s="110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</row>
    <row r="628" spans="2:19">
      <c r="B628" s="110"/>
      <c r="C628" s="110"/>
      <c r="D628" s="110"/>
      <c r="E628" s="110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</row>
    <row r="629" spans="2:19">
      <c r="B629" s="110"/>
      <c r="C629" s="110"/>
      <c r="D629" s="110"/>
      <c r="E629" s="110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</row>
    <row r="630" spans="2:19">
      <c r="B630" s="110"/>
      <c r="C630" s="110"/>
      <c r="D630" s="110"/>
      <c r="E630" s="110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</row>
    <row r="631" spans="2:19">
      <c r="B631" s="110"/>
      <c r="C631" s="110"/>
      <c r="D631" s="110"/>
      <c r="E631" s="110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</row>
    <row r="632" spans="2:19">
      <c r="B632" s="110"/>
      <c r="C632" s="110"/>
      <c r="D632" s="110"/>
      <c r="E632" s="110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</row>
    <row r="633" spans="2:19">
      <c r="B633" s="110"/>
      <c r="C633" s="110"/>
      <c r="D633" s="110"/>
      <c r="E633" s="110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</row>
    <row r="634" spans="2:19">
      <c r="B634" s="110"/>
      <c r="C634" s="110"/>
      <c r="D634" s="110"/>
      <c r="E634" s="110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</row>
    <row r="635" spans="2:19">
      <c r="B635" s="110"/>
      <c r="C635" s="110"/>
      <c r="D635" s="110"/>
      <c r="E635" s="110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</row>
    <row r="636" spans="2:19">
      <c r="B636" s="110"/>
      <c r="C636" s="110"/>
      <c r="D636" s="110"/>
      <c r="E636" s="110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</row>
    <row r="637" spans="2:19">
      <c r="B637" s="110"/>
      <c r="C637" s="110"/>
      <c r="D637" s="110"/>
      <c r="E637" s="110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</row>
    <row r="638" spans="2:19">
      <c r="B638" s="110"/>
      <c r="C638" s="110"/>
      <c r="D638" s="110"/>
      <c r="E638" s="110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</row>
    <row r="639" spans="2:19">
      <c r="B639" s="110"/>
      <c r="C639" s="110"/>
      <c r="D639" s="110"/>
      <c r="E639" s="110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</row>
    <row r="640" spans="2:19">
      <c r="B640" s="110"/>
      <c r="C640" s="110"/>
      <c r="D640" s="110"/>
      <c r="E640" s="110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</row>
    <row r="641" spans="2:19">
      <c r="B641" s="110"/>
      <c r="C641" s="110"/>
      <c r="D641" s="110"/>
      <c r="E641" s="110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</row>
    <row r="642" spans="2:19">
      <c r="B642" s="110"/>
      <c r="C642" s="110"/>
      <c r="D642" s="110"/>
      <c r="E642" s="110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</row>
    <row r="643" spans="2:19">
      <c r="B643" s="110"/>
      <c r="C643" s="110"/>
      <c r="D643" s="110"/>
      <c r="E643" s="110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</row>
    <row r="644" spans="2:19">
      <c r="B644" s="110"/>
      <c r="C644" s="110"/>
      <c r="D644" s="110"/>
      <c r="E644" s="110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</row>
    <row r="645" spans="2:19">
      <c r="B645" s="110"/>
      <c r="C645" s="110"/>
      <c r="D645" s="110"/>
      <c r="E645" s="110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</row>
    <row r="646" spans="2:19">
      <c r="B646" s="110"/>
      <c r="C646" s="110"/>
      <c r="D646" s="110"/>
      <c r="E646" s="110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</row>
    <row r="647" spans="2:19">
      <c r="B647" s="110"/>
      <c r="C647" s="110"/>
      <c r="D647" s="110"/>
      <c r="E647" s="110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</row>
    <row r="648" spans="2:19">
      <c r="B648" s="110"/>
      <c r="C648" s="110"/>
      <c r="D648" s="110"/>
      <c r="E648" s="110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</row>
    <row r="649" spans="2:19">
      <c r="B649" s="110"/>
      <c r="C649" s="110"/>
      <c r="D649" s="110"/>
      <c r="E649" s="110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</row>
    <row r="650" spans="2:19">
      <c r="B650" s="110"/>
      <c r="C650" s="110"/>
      <c r="D650" s="110"/>
      <c r="E650" s="110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</row>
    <row r="651" spans="2:19">
      <c r="B651" s="110"/>
      <c r="C651" s="110"/>
      <c r="D651" s="110"/>
      <c r="E651" s="110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</row>
    <row r="652" spans="2:19">
      <c r="B652" s="110"/>
      <c r="C652" s="110"/>
      <c r="D652" s="110"/>
      <c r="E652" s="110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</row>
    <row r="653" spans="2:19">
      <c r="B653" s="110"/>
      <c r="C653" s="110"/>
      <c r="D653" s="110"/>
      <c r="E653" s="110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</row>
    <row r="654" spans="2:19">
      <c r="B654" s="110"/>
      <c r="C654" s="110"/>
      <c r="D654" s="110"/>
      <c r="E654" s="110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</row>
    <row r="655" spans="2:19">
      <c r="B655" s="110"/>
      <c r="C655" s="110"/>
      <c r="D655" s="110"/>
      <c r="E655" s="110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</row>
    <row r="656" spans="2:19">
      <c r="B656" s="110"/>
      <c r="C656" s="110"/>
      <c r="D656" s="110"/>
      <c r="E656" s="110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</row>
    <row r="657" spans="2:19">
      <c r="B657" s="110"/>
      <c r="C657" s="110"/>
      <c r="D657" s="110"/>
      <c r="E657" s="110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</row>
    <row r="658" spans="2:19">
      <c r="B658" s="110"/>
      <c r="C658" s="110"/>
      <c r="D658" s="110"/>
      <c r="E658" s="110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</row>
    <row r="659" spans="2:19">
      <c r="B659" s="110"/>
      <c r="C659" s="110"/>
      <c r="D659" s="110"/>
      <c r="E659" s="110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</row>
    <row r="660" spans="2:19">
      <c r="B660" s="110"/>
      <c r="C660" s="110"/>
      <c r="D660" s="110"/>
      <c r="E660" s="110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</row>
    <row r="661" spans="2:19">
      <c r="B661" s="110"/>
      <c r="C661" s="110"/>
      <c r="D661" s="110"/>
      <c r="E661" s="110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</row>
    <row r="662" spans="2:19">
      <c r="B662" s="110"/>
      <c r="C662" s="110"/>
      <c r="D662" s="110"/>
      <c r="E662" s="110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</row>
    <row r="663" spans="2:19">
      <c r="B663" s="110"/>
      <c r="C663" s="110"/>
      <c r="D663" s="110"/>
      <c r="E663" s="110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</row>
    <row r="664" spans="2:19">
      <c r="B664" s="110"/>
      <c r="C664" s="110"/>
      <c r="D664" s="110"/>
      <c r="E664" s="110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</row>
    <row r="665" spans="2:19">
      <c r="B665" s="110"/>
      <c r="C665" s="110"/>
      <c r="D665" s="110"/>
      <c r="E665" s="110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</row>
    <row r="666" spans="2:19">
      <c r="B666" s="110"/>
      <c r="C666" s="110"/>
      <c r="D666" s="110"/>
      <c r="E666" s="110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</row>
    <row r="667" spans="2:19">
      <c r="B667" s="110"/>
      <c r="C667" s="110"/>
      <c r="D667" s="110"/>
      <c r="E667" s="110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</row>
    <row r="668" spans="2:19">
      <c r="B668" s="110"/>
      <c r="C668" s="110"/>
      <c r="D668" s="110"/>
      <c r="E668" s="110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136</v>
      </c>
      <c r="C1" s="67" t="s" vm="1">
        <v>214</v>
      </c>
    </row>
    <row r="2" spans="2:49">
      <c r="B2" s="46" t="s">
        <v>135</v>
      </c>
      <c r="C2" s="67" t="s">
        <v>215</v>
      </c>
    </row>
    <row r="3" spans="2:49">
      <c r="B3" s="46" t="s">
        <v>137</v>
      </c>
      <c r="C3" s="67" t="s">
        <v>2659</v>
      </c>
    </row>
    <row r="4" spans="2:49">
      <c r="B4" s="46" t="s">
        <v>138</v>
      </c>
      <c r="C4" s="67">
        <v>14242</v>
      </c>
    </row>
    <row r="6" spans="2:49" ht="26.25" customHeight="1">
      <c r="B6" s="135" t="s">
        <v>164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</row>
    <row r="7" spans="2:49" ht="26.25" customHeight="1">
      <c r="B7" s="135" t="s">
        <v>82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7"/>
    </row>
    <row r="8" spans="2:49" s="3" customFormat="1" ht="78.75">
      <c r="B8" s="21" t="s">
        <v>106</v>
      </c>
      <c r="C8" s="29" t="s">
        <v>41</v>
      </c>
      <c r="D8" s="29" t="s">
        <v>108</v>
      </c>
      <c r="E8" s="29" t="s">
        <v>107</v>
      </c>
      <c r="F8" s="29" t="s">
        <v>59</v>
      </c>
      <c r="G8" s="29" t="s">
        <v>93</v>
      </c>
      <c r="H8" s="29" t="s">
        <v>190</v>
      </c>
      <c r="I8" s="29" t="s">
        <v>189</v>
      </c>
      <c r="J8" s="29" t="s">
        <v>101</v>
      </c>
      <c r="K8" s="29" t="s">
        <v>54</v>
      </c>
      <c r="L8" s="29" t="s">
        <v>139</v>
      </c>
      <c r="M8" s="30" t="s">
        <v>141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197</v>
      </c>
      <c r="I9" s="31"/>
      <c r="J9" s="31" t="s">
        <v>193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16" t="s">
        <v>31</v>
      </c>
      <c r="C11" s="88"/>
      <c r="D11" s="88"/>
      <c r="E11" s="88"/>
      <c r="F11" s="88"/>
      <c r="G11" s="88"/>
      <c r="H11" s="88"/>
      <c r="I11" s="88"/>
      <c r="J11" s="117">
        <v>0</v>
      </c>
      <c r="K11" s="88"/>
      <c r="L11" s="118">
        <v>0</v>
      </c>
      <c r="M11" s="118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9" t="s">
        <v>205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49">
      <c r="B13" s="119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49">
      <c r="B14" s="119" t="s">
        <v>188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49">
      <c r="B15" s="119" t="s">
        <v>196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4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</row>
    <row r="112" spans="2:13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</row>
    <row r="113" spans="2:13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</row>
    <row r="114" spans="2:13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</row>
    <row r="115" spans="2:13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</row>
    <row r="116" spans="2:13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</row>
    <row r="117" spans="2:13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</row>
    <row r="118" spans="2:13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</row>
    <row r="119" spans="2:13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</row>
    <row r="120" spans="2:13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</row>
    <row r="121" spans="2:13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</row>
    <row r="122" spans="2:13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</row>
    <row r="123" spans="2:13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</row>
    <row r="124" spans="2:13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</row>
    <row r="125" spans="2:13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</row>
    <row r="126" spans="2:13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</row>
    <row r="127" spans="2:13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</row>
    <row r="128" spans="2:13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</row>
    <row r="129" spans="2:13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</row>
    <row r="130" spans="2:13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</row>
    <row r="131" spans="2:13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</row>
    <row r="132" spans="2:13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</row>
    <row r="133" spans="2:13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</row>
    <row r="134" spans="2:13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</row>
    <row r="135" spans="2:13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</row>
    <row r="136" spans="2:13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</row>
    <row r="137" spans="2:13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</row>
    <row r="138" spans="2:13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</row>
    <row r="139" spans="2:13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</row>
    <row r="140" spans="2:13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</row>
    <row r="141" spans="2:13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</row>
    <row r="142" spans="2:13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</row>
    <row r="143" spans="2:13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</row>
    <row r="144" spans="2:13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</row>
    <row r="145" spans="2:13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</row>
    <row r="146" spans="2:13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</row>
    <row r="147" spans="2:13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</row>
    <row r="148" spans="2:13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</row>
    <row r="149" spans="2:13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</row>
    <row r="150" spans="2:13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</row>
    <row r="151" spans="2:13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</row>
    <row r="152" spans="2:13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</row>
    <row r="153" spans="2:13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</row>
    <row r="154" spans="2:13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</row>
    <row r="155" spans="2:13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</row>
    <row r="156" spans="2:13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</row>
    <row r="157" spans="2:13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</row>
    <row r="158" spans="2:13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</row>
    <row r="159" spans="2:13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</row>
    <row r="160" spans="2:13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</row>
    <row r="161" spans="2:13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</row>
    <row r="162" spans="2:13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</row>
    <row r="163" spans="2:13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</row>
    <row r="164" spans="2:13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</row>
    <row r="165" spans="2:13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</row>
    <row r="166" spans="2:13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</row>
    <row r="167" spans="2:13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</row>
    <row r="168" spans="2:13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</row>
    <row r="169" spans="2:13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</row>
    <row r="170" spans="2:13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</row>
    <row r="171" spans="2:13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</row>
    <row r="172" spans="2:13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</row>
    <row r="173" spans="2:13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</row>
    <row r="174" spans="2:13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</row>
    <row r="175" spans="2:13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</row>
    <row r="176" spans="2:13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</row>
    <row r="177" spans="2:13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</row>
    <row r="178" spans="2:13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</row>
    <row r="179" spans="2:13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</row>
    <row r="180" spans="2:13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</row>
    <row r="181" spans="2:13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</row>
    <row r="182" spans="2:13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</row>
    <row r="183" spans="2:13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</row>
    <row r="184" spans="2:13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</row>
    <row r="185" spans="2:13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</row>
    <row r="186" spans="2:13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</row>
    <row r="187" spans="2:13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</row>
    <row r="188" spans="2:13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</row>
    <row r="189" spans="2:13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</row>
    <row r="190" spans="2:13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</row>
    <row r="191" spans="2:13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</row>
    <row r="192" spans="2:13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</row>
    <row r="193" spans="2:13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</row>
    <row r="194" spans="2:13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</row>
    <row r="195" spans="2:13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</row>
    <row r="196" spans="2:13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</row>
    <row r="197" spans="2:13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</row>
    <row r="198" spans="2:13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</row>
    <row r="199" spans="2:13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</row>
    <row r="200" spans="2:13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</row>
    <row r="201" spans="2:13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</row>
    <row r="202" spans="2:13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</row>
    <row r="203" spans="2:13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</row>
    <row r="204" spans="2:13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</row>
    <row r="205" spans="2:13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</row>
    <row r="206" spans="2:13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</row>
    <row r="207" spans="2:13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</row>
    <row r="208" spans="2:13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</row>
    <row r="209" spans="2:13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</row>
    <row r="210" spans="2:13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</row>
    <row r="211" spans="2:13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</row>
    <row r="212" spans="2:13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</row>
    <row r="213" spans="2:13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</row>
    <row r="214" spans="2:13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</row>
    <row r="215" spans="2:13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</row>
    <row r="216" spans="2:13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</row>
    <row r="217" spans="2:13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</row>
    <row r="218" spans="2:13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</row>
    <row r="219" spans="2:13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</row>
    <row r="220" spans="2:13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</row>
    <row r="221" spans="2:13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</row>
    <row r="222" spans="2:13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</row>
    <row r="223" spans="2:13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</row>
    <row r="224" spans="2:13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</row>
    <row r="225" spans="2:13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</row>
    <row r="226" spans="2:13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</row>
    <row r="227" spans="2:13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</row>
    <row r="228" spans="2:13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</row>
    <row r="229" spans="2:13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</row>
    <row r="230" spans="2:13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</row>
    <row r="231" spans="2:13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</row>
    <row r="232" spans="2:13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</row>
    <row r="233" spans="2:13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</row>
    <row r="234" spans="2:13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</row>
    <row r="235" spans="2:13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</row>
    <row r="236" spans="2:13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</row>
    <row r="237" spans="2:13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</row>
    <row r="238" spans="2:13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</row>
    <row r="239" spans="2:13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</row>
    <row r="240" spans="2:13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</row>
    <row r="241" spans="2:13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</row>
    <row r="242" spans="2:13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</row>
    <row r="243" spans="2:13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</row>
    <row r="244" spans="2:13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</row>
    <row r="245" spans="2:13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</row>
    <row r="246" spans="2:13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</row>
    <row r="247" spans="2:13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</row>
    <row r="248" spans="2:13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</row>
    <row r="249" spans="2:13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</row>
    <row r="250" spans="2:13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</row>
    <row r="251" spans="2:13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</row>
    <row r="252" spans="2:13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</row>
    <row r="253" spans="2:13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</row>
    <row r="254" spans="2:13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</row>
    <row r="255" spans="2:13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</row>
    <row r="256" spans="2:13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</row>
    <row r="257" spans="2:13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</row>
    <row r="258" spans="2:13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</row>
    <row r="259" spans="2:13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</row>
    <row r="260" spans="2:13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</row>
    <row r="261" spans="2:13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</row>
    <row r="262" spans="2:13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</row>
    <row r="263" spans="2:13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</row>
    <row r="264" spans="2:13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</row>
    <row r="265" spans="2:13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</row>
    <row r="266" spans="2:13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</row>
    <row r="267" spans="2:13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</row>
    <row r="268" spans="2:13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</row>
    <row r="269" spans="2:13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</row>
    <row r="270" spans="2:13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</row>
    <row r="271" spans="2:13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</row>
    <row r="272" spans="2:13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</row>
    <row r="273" spans="2:13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</row>
    <row r="274" spans="2:13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</row>
    <row r="275" spans="2:13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</row>
    <row r="276" spans="2:13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</row>
    <row r="277" spans="2:13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</row>
    <row r="278" spans="2:13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</row>
    <row r="279" spans="2:13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</row>
    <row r="280" spans="2:13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</row>
    <row r="281" spans="2:13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</row>
    <row r="282" spans="2:13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</row>
    <row r="283" spans="2:13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</row>
    <row r="284" spans="2:13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</row>
    <row r="285" spans="2:13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</row>
    <row r="286" spans="2:13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</row>
    <row r="287" spans="2:13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</row>
    <row r="288" spans="2:13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</row>
    <row r="289" spans="2:13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</row>
    <row r="290" spans="2:13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</row>
    <row r="291" spans="2:13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</row>
    <row r="292" spans="2:13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</row>
    <row r="293" spans="2:13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</row>
    <row r="294" spans="2:13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</row>
    <row r="295" spans="2:13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</row>
    <row r="296" spans="2:13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</row>
    <row r="297" spans="2:13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</row>
    <row r="298" spans="2:13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</row>
    <row r="299" spans="2:13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</row>
    <row r="300" spans="2:13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</row>
    <row r="301" spans="2:13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</row>
    <row r="302" spans="2:13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37.7109375" style="2" customWidth="1"/>
    <col min="3" max="3" width="32.7109375" style="2" customWidth="1"/>
    <col min="4" max="4" width="12" style="1" bestFit="1" customWidth="1"/>
    <col min="5" max="5" width="11.28515625" style="1" bestFit="1" customWidth="1"/>
    <col min="6" max="6" width="7" style="1" bestFit="1" customWidth="1"/>
    <col min="7" max="7" width="9.5703125" style="1" bestFit="1" customWidth="1"/>
    <col min="8" max="8" width="8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136</v>
      </c>
      <c r="C1" s="67" t="s" vm="1">
        <v>214</v>
      </c>
    </row>
    <row r="2" spans="2:11">
      <c r="B2" s="46" t="s">
        <v>135</v>
      </c>
      <c r="C2" s="67" t="s">
        <v>215</v>
      </c>
    </row>
    <row r="3" spans="2:11">
      <c r="B3" s="46" t="s">
        <v>137</v>
      </c>
      <c r="C3" s="67" t="s">
        <v>2659</v>
      </c>
    </row>
    <row r="4" spans="2:11">
      <c r="B4" s="46" t="s">
        <v>138</v>
      </c>
      <c r="C4" s="67">
        <v>14242</v>
      </c>
    </row>
    <row r="6" spans="2:11" ht="26.25" customHeight="1">
      <c r="B6" s="135" t="s">
        <v>164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11" ht="26.25" customHeight="1">
      <c r="B7" s="135" t="s">
        <v>88</v>
      </c>
      <c r="C7" s="136"/>
      <c r="D7" s="136"/>
      <c r="E7" s="136"/>
      <c r="F7" s="136"/>
      <c r="G7" s="136"/>
      <c r="H7" s="136"/>
      <c r="I7" s="136"/>
      <c r="J7" s="136"/>
      <c r="K7" s="137"/>
    </row>
    <row r="8" spans="2:11" s="3" customFormat="1" ht="78.75">
      <c r="B8" s="21" t="s">
        <v>106</v>
      </c>
      <c r="C8" s="29" t="s">
        <v>41</v>
      </c>
      <c r="D8" s="29" t="s">
        <v>93</v>
      </c>
      <c r="E8" s="29" t="s">
        <v>94</v>
      </c>
      <c r="F8" s="29" t="s">
        <v>190</v>
      </c>
      <c r="G8" s="29" t="s">
        <v>189</v>
      </c>
      <c r="H8" s="29" t="s">
        <v>101</v>
      </c>
      <c r="I8" s="29" t="s">
        <v>54</v>
      </c>
      <c r="J8" s="29" t="s">
        <v>139</v>
      </c>
      <c r="K8" s="30" t="s">
        <v>141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197</v>
      </c>
      <c r="G9" s="31"/>
      <c r="H9" s="31" t="s">
        <v>193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88" t="s">
        <v>2000</v>
      </c>
      <c r="C11" s="73"/>
      <c r="D11" s="73"/>
      <c r="E11" s="73"/>
      <c r="F11" s="83"/>
      <c r="G11" s="85"/>
      <c r="H11" s="83">
        <v>0.22539822799999998</v>
      </c>
      <c r="I11" s="73"/>
      <c r="J11" s="84">
        <f>IFERROR(H11/$H$11,0)</f>
        <v>1</v>
      </c>
      <c r="K11" s="84">
        <f>H11/'סכום נכסי הקרן'!$C$42</f>
        <v>1.8514924966835187E-4</v>
      </c>
    </row>
    <row r="12" spans="2:11" ht="21" customHeight="1">
      <c r="B12" s="92" t="s">
        <v>2001</v>
      </c>
      <c r="C12" s="73"/>
      <c r="D12" s="73"/>
      <c r="E12" s="73"/>
      <c r="F12" s="83"/>
      <c r="G12" s="85"/>
      <c r="H12" s="83">
        <v>0.22539822799999998</v>
      </c>
      <c r="I12" s="73"/>
      <c r="J12" s="84">
        <f t="shared" ref="J12:J14" si="0">IFERROR(H12/$H$11,0)</f>
        <v>1</v>
      </c>
      <c r="K12" s="84">
        <f>H12/'סכום נכסי הקרן'!$C$42</f>
        <v>1.8514924966835187E-4</v>
      </c>
    </row>
    <row r="13" spans="2:11">
      <c r="B13" s="89" t="s">
        <v>2002</v>
      </c>
      <c r="C13" s="73"/>
      <c r="D13" s="73"/>
      <c r="E13" s="73"/>
      <c r="F13" s="83"/>
      <c r="G13" s="85"/>
      <c r="H13" s="83">
        <v>0.22539822799999998</v>
      </c>
      <c r="I13" s="73"/>
      <c r="J13" s="84">
        <f t="shared" si="0"/>
        <v>1</v>
      </c>
      <c r="K13" s="84">
        <f>H13/'סכום נכסי הקרן'!$C$42</f>
        <v>1.8514924966835187E-4</v>
      </c>
    </row>
    <row r="14" spans="2:11">
      <c r="B14" s="76" t="s">
        <v>2003</v>
      </c>
      <c r="C14" s="73" t="s">
        <v>2004</v>
      </c>
      <c r="D14" s="86" t="s">
        <v>122</v>
      </c>
      <c r="E14" s="94">
        <v>44616</v>
      </c>
      <c r="F14" s="83">
        <v>6.2700000000000006E-2</v>
      </c>
      <c r="G14" s="85">
        <v>99443.1</v>
      </c>
      <c r="H14" s="83">
        <v>0.22539822799999998</v>
      </c>
      <c r="I14" s="84">
        <v>7.9928449645390071E-8</v>
      </c>
      <c r="J14" s="84">
        <f t="shared" si="0"/>
        <v>1</v>
      </c>
      <c r="K14" s="84">
        <f>H14/'סכום נכסי הקרן'!$C$42</f>
        <v>1.8514924966835187E-4</v>
      </c>
    </row>
    <row r="15" spans="2:11">
      <c r="B15" s="72"/>
      <c r="C15" s="73"/>
      <c r="D15" s="73"/>
      <c r="E15" s="73"/>
      <c r="F15" s="83"/>
      <c r="G15" s="85"/>
      <c r="H15" s="73"/>
      <c r="I15" s="73"/>
      <c r="J15" s="84"/>
      <c r="K15" s="73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119" t="s">
        <v>102</v>
      </c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119" t="s">
        <v>188</v>
      </c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119" t="s">
        <v>196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6.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6.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6.5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</row>
    <row r="116" spans="2:11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</row>
    <row r="117" spans="2:11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</row>
    <row r="118" spans="2:11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</row>
    <row r="119" spans="2:11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</row>
    <row r="120" spans="2:11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</row>
    <row r="121" spans="2:11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</row>
    <row r="122" spans="2:11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</row>
    <row r="123" spans="2:11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</row>
    <row r="124" spans="2:11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</row>
    <row r="125" spans="2:11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</row>
    <row r="126" spans="2:11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</row>
    <row r="127" spans="2:11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</row>
    <row r="128" spans="2:11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</row>
    <row r="129" spans="2:11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</row>
    <row r="130" spans="2:11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</row>
    <row r="131" spans="2:11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</row>
    <row r="132" spans="2:11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</row>
    <row r="133" spans="2:11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</row>
    <row r="134" spans="2:11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</row>
    <row r="135" spans="2:11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</row>
    <row r="136" spans="2:11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</row>
    <row r="137" spans="2:11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</row>
    <row r="138" spans="2:11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</row>
    <row r="139" spans="2:11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</row>
    <row r="140" spans="2:11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</row>
    <row r="141" spans="2:11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</row>
    <row r="142" spans="2:11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</row>
    <row r="143" spans="2:11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</row>
    <row r="144" spans="2:11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</row>
    <row r="145" spans="2:11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</row>
    <row r="146" spans="2:11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</row>
    <row r="147" spans="2:11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</row>
    <row r="148" spans="2:11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</row>
    <row r="149" spans="2:11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</row>
    <row r="150" spans="2:11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</row>
    <row r="151" spans="2:11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</row>
    <row r="152" spans="2:11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</row>
    <row r="153" spans="2:11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</row>
    <row r="154" spans="2:11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</row>
    <row r="155" spans="2:11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</row>
    <row r="156" spans="2:11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</row>
    <row r="157" spans="2:11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</row>
    <row r="158" spans="2:11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</row>
    <row r="159" spans="2:11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</row>
    <row r="160" spans="2:11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</row>
    <row r="161" spans="2:11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</row>
    <row r="162" spans="2:11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</row>
    <row r="163" spans="2:11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</row>
    <row r="164" spans="2:11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</row>
    <row r="165" spans="2:11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</row>
    <row r="166" spans="2:11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</row>
    <row r="167" spans="2:11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</row>
    <row r="168" spans="2:11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</row>
    <row r="169" spans="2:11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</row>
    <row r="170" spans="2:11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</row>
    <row r="171" spans="2:11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</row>
    <row r="172" spans="2:11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</row>
    <row r="173" spans="2:11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</row>
    <row r="174" spans="2:11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</row>
    <row r="175" spans="2:11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</row>
    <row r="176" spans="2:11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</row>
    <row r="177" spans="2:11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</row>
    <row r="178" spans="2:11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</row>
    <row r="179" spans="2:11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</row>
    <row r="180" spans="2:11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</row>
    <row r="181" spans="2:11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</row>
    <row r="182" spans="2:11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</row>
    <row r="183" spans="2:11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</row>
    <row r="184" spans="2:11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</row>
    <row r="185" spans="2:11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</row>
    <row r="186" spans="2:11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</row>
    <row r="187" spans="2:11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</row>
    <row r="188" spans="2:11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</row>
    <row r="189" spans="2:11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</row>
    <row r="190" spans="2:11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</row>
    <row r="191" spans="2:11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</row>
    <row r="192" spans="2:11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</row>
    <row r="193" spans="2:11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</row>
    <row r="194" spans="2:11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</row>
    <row r="195" spans="2:11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</row>
    <row r="196" spans="2:11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</row>
    <row r="197" spans="2:11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</row>
    <row r="198" spans="2:11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</row>
    <row r="199" spans="2:11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</row>
    <row r="200" spans="2:11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</row>
    <row r="201" spans="2:11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</row>
    <row r="202" spans="2:11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</row>
    <row r="203" spans="2:11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</row>
    <row r="204" spans="2:11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</row>
    <row r="205" spans="2:11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</row>
    <row r="206" spans="2:11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</row>
    <row r="207" spans="2:11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</row>
    <row r="208" spans="2:11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</row>
    <row r="209" spans="2:11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</row>
    <row r="210" spans="2:11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</row>
    <row r="211" spans="2:11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</row>
    <row r="212" spans="2:11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</row>
    <row r="213" spans="2:11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</row>
    <row r="214" spans="2:11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</row>
    <row r="215" spans="2:11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</row>
    <row r="216" spans="2:11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</row>
    <row r="217" spans="2:11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</row>
    <row r="218" spans="2:11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</row>
    <row r="219" spans="2:11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</row>
    <row r="220" spans="2:11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</row>
    <row r="221" spans="2:11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</row>
    <row r="222" spans="2:11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</row>
    <row r="223" spans="2:11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</row>
    <row r="224" spans="2:11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</row>
    <row r="225" spans="2:11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</row>
    <row r="226" spans="2:11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</row>
    <row r="227" spans="2:11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</row>
    <row r="228" spans="2:11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</row>
    <row r="229" spans="2:11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</row>
    <row r="230" spans="2:11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</row>
    <row r="231" spans="2:11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</row>
    <row r="232" spans="2:11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</row>
    <row r="233" spans="2:11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</row>
    <row r="234" spans="2:11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</row>
    <row r="235" spans="2:11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</row>
    <row r="236" spans="2:11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</row>
    <row r="237" spans="2:11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</row>
    <row r="238" spans="2:11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</row>
    <row r="239" spans="2:11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</row>
    <row r="240" spans="2:11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</row>
    <row r="241" spans="2:11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</row>
    <row r="242" spans="2:11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</row>
    <row r="243" spans="2:11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</row>
    <row r="244" spans="2:11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</row>
    <row r="245" spans="2:11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</row>
    <row r="246" spans="2:11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</row>
    <row r="247" spans="2:11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</row>
    <row r="248" spans="2:11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</row>
    <row r="249" spans="2:11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</row>
    <row r="250" spans="2:11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</row>
    <row r="251" spans="2:11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</row>
    <row r="252" spans="2:11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</row>
    <row r="253" spans="2:11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</row>
    <row r="254" spans="2:11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</row>
    <row r="255" spans="2:11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</row>
    <row r="256" spans="2:11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</row>
    <row r="257" spans="2:11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</row>
    <row r="258" spans="2:11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</row>
    <row r="259" spans="2:11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</row>
    <row r="260" spans="2:11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</row>
    <row r="261" spans="2:11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</row>
    <row r="262" spans="2:11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</row>
    <row r="263" spans="2:11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</row>
    <row r="264" spans="2:11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</row>
    <row r="265" spans="2:11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</row>
    <row r="266" spans="2:11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</row>
    <row r="267" spans="2:11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</row>
    <row r="268" spans="2:11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</row>
    <row r="269" spans="2:11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</row>
    <row r="270" spans="2:11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</row>
    <row r="271" spans="2:11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</row>
    <row r="272" spans="2:11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</row>
    <row r="273" spans="2:11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</row>
    <row r="274" spans="2:11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</row>
    <row r="275" spans="2:11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</row>
    <row r="276" spans="2:11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</row>
    <row r="277" spans="2:11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</row>
    <row r="278" spans="2:11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</row>
    <row r="279" spans="2:11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</row>
    <row r="280" spans="2:11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</row>
    <row r="281" spans="2:11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</row>
    <row r="282" spans="2:11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</row>
    <row r="283" spans="2:11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</row>
    <row r="284" spans="2:11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</row>
    <row r="285" spans="2:11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</row>
    <row r="286" spans="2:11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</row>
    <row r="287" spans="2:11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</row>
    <row r="288" spans="2:11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</row>
    <row r="289" spans="2:11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</row>
    <row r="290" spans="2:11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</row>
    <row r="291" spans="2:11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</row>
    <row r="292" spans="2:11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</row>
    <row r="293" spans="2:11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</row>
    <row r="294" spans="2:11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</row>
    <row r="295" spans="2:11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</row>
    <row r="296" spans="2:11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</row>
    <row r="297" spans="2:11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</row>
    <row r="298" spans="2:11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</row>
    <row r="299" spans="2:11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</row>
    <row r="300" spans="2:11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</row>
    <row r="301" spans="2:11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</row>
    <row r="302" spans="2:11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</row>
    <row r="303" spans="2:11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</row>
    <row r="304" spans="2:11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</row>
    <row r="305" spans="2:11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</row>
    <row r="306" spans="2:11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</row>
    <row r="307" spans="2:11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</row>
    <row r="308" spans="2:11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</row>
    <row r="309" spans="2:11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</row>
    <row r="310" spans="2:11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</row>
    <row r="311" spans="2:11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</row>
    <row r="312" spans="2:11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</row>
    <row r="313" spans="2:11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</row>
    <row r="314" spans="2:11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</row>
    <row r="315" spans="2:11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</row>
    <row r="316" spans="2:11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</row>
    <row r="317" spans="2:11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</row>
    <row r="318" spans="2:11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</row>
    <row r="319" spans="2:11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</row>
    <row r="320" spans="2:11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</row>
    <row r="321" spans="2:11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</row>
    <row r="322" spans="2:11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</row>
    <row r="323" spans="2:11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</row>
    <row r="324" spans="2:11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</row>
    <row r="325" spans="2:11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</row>
    <row r="326" spans="2:11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</row>
    <row r="327" spans="2:11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</row>
    <row r="328" spans="2:11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</row>
    <row r="329" spans="2:11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</row>
    <row r="330" spans="2:11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</row>
    <row r="331" spans="2:11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</row>
    <row r="332" spans="2:11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</row>
    <row r="333" spans="2:11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</row>
    <row r="334" spans="2:11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</row>
    <row r="335" spans="2:11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</row>
    <row r="336" spans="2:11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</row>
    <row r="337" spans="2:11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</row>
    <row r="338" spans="2:11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</row>
    <row r="339" spans="2:11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</row>
    <row r="340" spans="2:11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</row>
    <row r="341" spans="2:11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</row>
    <row r="342" spans="2:11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</row>
    <row r="343" spans="2:11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</row>
    <row r="344" spans="2:11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</row>
    <row r="345" spans="2:11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</row>
    <row r="346" spans="2:11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</row>
    <row r="347" spans="2:11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</row>
    <row r="348" spans="2:11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</row>
    <row r="349" spans="2:11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</row>
    <row r="350" spans="2:11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</row>
    <row r="351" spans="2:11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</row>
    <row r="352" spans="2:11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</row>
    <row r="353" spans="2:11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</row>
    <row r="354" spans="2:11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</row>
    <row r="355" spans="2:11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</row>
    <row r="356" spans="2:11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</row>
    <row r="357" spans="2:11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</row>
    <row r="358" spans="2:11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</row>
    <row r="359" spans="2:11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</row>
    <row r="360" spans="2:11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</row>
    <row r="361" spans="2:11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</row>
    <row r="362" spans="2:11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</row>
    <row r="363" spans="2:11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</row>
    <row r="364" spans="2:11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</row>
    <row r="365" spans="2:11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</row>
    <row r="366" spans="2:11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</row>
    <row r="367" spans="2:11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</row>
    <row r="368" spans="2:11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</row>
    <row r="369" spans="2:11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</row>
    <row r="370" spans="2:11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</row>
    <row r="371" spans="2:11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</row>
    <row r="372" spans="2:11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</row>
    <row r="373" spans="2:11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</row>
    <row r="374" spans="2:11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</row>
    <row r="375" spans="2:11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</row>
    <row r="376" spans="2:11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</row>
    <row r="377" spans="2:11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</row>
    <row r="378" spans="2:11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</row>
    <row r="379" spans="2:11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</row>
    <row r="380" spans="2:11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</row>
    <row r="381" spans="2:11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</row>
    <row r="382" spans="2:11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</row>
    <row r="383" spans="2:11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</row>
    <row r="384" spans="2:11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</row>
    <row r="385" spans="2:11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</row>
    <row r="386" spans="2:11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</row>
    <row r="387" spans="2:11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</row>
    <row r="388" spans="2:11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</row>
    <row r="389" spans="2:11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</row>
    <row r="390" spans="2:11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</row>
    <row r="391" spans="2:11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</row>
    <row r="392" spans="2:11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</row>
    <row r="393" spans="2:11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</row>
    <row r="394" spans="2:11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</row>
    <row r="395" spans="2:11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</row>
    <row r="396" spans="2:11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</row>
    <row r="397" spans="2:11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</row>
    <row r="398" spans="2:11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</row>
    <row r="399" spans="2:11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</row>
    <row r="400" spans="2:11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</row>
    <row r="401" spans="2:11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</row>
    <row r="402" spans="2:11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</row>
    <row r="403" spans="2:11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</row>
    <row r="404" spans="2:11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</row>
    <row r="405" spans="2:11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</row>
    <row r="406" spans="2:11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</row>
    <row r="407" spans="2:11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</row>
    <row r="408" spans="2:11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</row>
    <row r="409" spans="2:11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</row>
    <row r="410" spans="2:11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</row>
    <row r="411" spans="2:11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</row>
    <row r="412" spans="2:11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</row>
    <row r="413" spans="2:11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</row>
    <row r="414" spans="2:11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</row>
    <row r="415" spans="2:11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</row>
    <row r="416" spans="2:11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</row>
    <row r="417" spans="2:11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</row>
    <row r="418" spans="2:11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</row>
    <row r="419" spans="2:11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</row>
    <row r="420" spans="2:11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</row>
    <row r="421" spans="2:11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</row>
    <row r="422" spans="2:11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</row>
    <row r="423" spans="2:11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</row>
    <row r="424" spans="2:11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</row>
    <row r="425" spans="2:11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</row>
    <row r="426" spans="2:11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</row>
    <row r="427" spans="2:11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</row>
    <row r="428" spans="2:11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</row>
    <row r="429" spans="2:11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</row>
    <row r="430" spans="2:11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</row>
    <row r="431" spans="2:11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</row>
    <row r="432" spans="2:11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</row>
    <row r="433" spans="2:11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</row>
    <row r="434" spans="2:11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</row>
    <row r="435" spans="2:11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</row>
    <row r="436" spans="2:11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</row>
    <row r="437" spans="2:11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</row>
    <row r="438" spans="2:11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</row>
    <row r="439" spans="2:11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</row>
    <row r="440" spans="2:11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</row>
    <row r="441" spans="2:11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</row>
    <row r="442" spans="2:11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</row>
    <row r="443" spans="2:11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</row>
    <row r="444" spans="2:11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</row>
    <row r="445" spans="2:11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</row>
    <row r="446" spans="2:11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</row>
    <row r="447" spans="2:11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</row>
    <row r="448" spans="2:11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</row>
    <row r="449" spans="2:11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</row>
    <row r="450" spans="2:11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</row>
    <row r="451" spans="2:11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</row>
    <row r="452" spans="2:11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</row>
    <row r="453" spans="2:11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</row>
    <row r="454" spans="2:11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</row>
    <row r="455" spans="2:11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</row>
    <row r="456" spans="2:11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</row>
    <row r="457" spans="2:11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</row>
    <row r="458" spans="2:11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</row>
    <row r="459" spans="2:11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</row>
    <row r="460" spans="2:11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</row>
    <row r="461" spans="2:11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</row>
    <row r="462" spans="2:11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</row>
    <row r="463" spans="2:11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</row>
    <row r="464" spans="2:11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</row>
    <row r="465" spans="2:11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</row>
    <row r="466" spans="2:11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</row>
    <row r="467" spans="2:11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</row>
    <row r="468" spans="2:11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</row>
    <row r="469" spans="2:11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</row>
    <row r="470" spans="2:11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</row>
    <row r="471" spans="2:11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</row>
    <row r="472" spans="2:11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</row>
    <row r="473" spans="2:11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</row>
    <row r="474" spans="2:11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</row>
    <row r="475" spans="2:11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</row>
    <row r="476" spans="2:11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</row>
    <row r="477" spans="2:11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</row>
    <row r="478" spans="2:11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</row>
    <row r="479" spans="2:11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</row>
    <row r="480" spans="2:11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</row>
    <row r="481" spans="2:11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</row>
    <row r="482" spans="2:11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</row>
    <row r="483" spans="2:11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</row>
    <row r="484" spans="2:11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</row>
    <row r="485" spans="2:11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</row>
    <row r="486" spans="2:11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</row>
    <row r="487" spans="2:11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</row>
    <row r="488" spans="2:11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</row>
    <row r="489" spans="2:11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</row>
    <row r="490" spans="2:11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</row>
    <row r="491" spans="2:11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</row>
    <row r="492" spans="2:11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</row>
    <row r="493" spans="2:11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</row>
    <row r="494" spans="2:11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</row>
    <row r="495" spans="2:11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</row>
    <row r="496" spans="2:11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</row>
    <row r="497" spans="2:11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</row>
    <row r="498" spans="2:11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</row>
    <row r="499" spans="2:11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</row>
    <row r="500" spans="2:11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36.5703125" style="2" customWidth="1"/>
    <col min="4" max="4" width="18.140625" style="2" bestFit="1" customWidth="1"/>
    <col min="5" max="5" width="9" style="1" bestFit="1" customWidth="1"/>
    <col min="6" max="6" width="11.28515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136</v>
      </c>
      <c r="C1" s="67" t="s" vm="1">
        <v>214</v>
      </c>
    </row>
    <row r="2" spans="2:12">
      <c r="B2" s="46" t="s">
        <v>135</v>
      </c>
      <c r="C2" s="67" t="s">
        <v>215</v>
      </c>
    </row>
    <row r="3" spans="2:12">
      <c r="B3" s="46" t="s">
        <v>137</v>
      </c>
      <c r="C3" s="67" t="s">
        <v>2659</v>
      </c>
    </row>
    <row r="4" spans="2:12">
      <c r="B4" s="46" t="s">
        <v>138</v>
      </c>
      <c r="C4" s="67">
        <v>14242</v>
      </c>
    </row>
    <row r="6" spans="2:12" ht="26.25" customHeight="1">
      <c r="B6" s="135" t="s">
        <v>164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12" ht="26.25" customHeight="1">
      <c r="B7" s="135" t="s">
        <v>89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</row>
    <row r="8" spans="2:12" s="3" customFormat="1" ht="78.75">
      <c r="B8" s="21" t="s">
        <v>106</v>
      </c>
      <c r="C8" s="29" t="s">
        <v>41</v>
      </c>
      <c r="D8" s="29" t="s">
        <v>59</v>
      </c>
      <c r="E8" s="29" t="s">
        <v>93</v>
      </c>
      <c r="F8" s="29" t="s">
        <v>94</v>
      </c>
      <c r="G8" s="29" t="s">
        <v>190</v>
      </c>
      <c r="H8" s="29" t="s">
        <v>189</v>
      </c>
      <c r="I8" s="29" t="s">
        <v>101</v>
      </c>
      <c r="J8" s="29" t="s">
        <v>54</v>
      </c>
      <c r="K8" s="29" t="s">
        <v>139</v>
      </c>
      <c r="L8" s="30" t="s">
        <v>141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197</v>
      </c>
      <c r="H9" s="15"/>
      <c r="I9" s="15" t="s">
        <v>193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44</v>
      </c>
      <c r="C11" s="73"/>
      <c r="D11" s="73"/>
      <c r="E11" s="73"/>
      <c r="F11" s="73"/>
      <c r="G11" s="83"/>
      <c r="H11" s="85"/>
      <c r="I11" s="83">
        <v>1.37754E-3</v>
      </c>
      <c r="J11" s="73"/>
      <c r="K11" s="84">
        <f>IFERROR(I11/$I$11,0)</f>
        <v>1</v>
      </c>
      <c r="L11" s="84">
        <f>I11/'סכום נכסי הקרן'!$C$42</f>
        <v>1.1315550244172349E-6</v>
      </c>
    </row>
    <row r="12" spans="2:12" ht="21" customHeight="1">
      <c r="B12" s="92" t="s">
        <v>2005</v>
      </c>
      <c r="C12" s="73"/>
      <c r="D12" s="73"/>
      <c r="E12" s="73"/>
      <c r="F12" s="73"/>
      <c r="G12" s="83"/>
      <c r="H12" s="85"/>
      <c r="I12" s="83">
        <v>1.37754E-3</v>
      </c>
      <c r="J12" s="73"/>
      <c r="K12" s="84">
        <f t="shared" ref="K12:K15" si="0">IFERROR(I12/$I$11,0)</f>
        <v>1</v>
      </c>
      <c r="L12" s="84">
        <f>I12/'סכום נכסי הקרן'!$C$42</f>
        <v>1.1315550244172349E-6</v>
      </c>
    </row>
    <row r="13" spans="2:12">
      <c r="B13" s="72" t="s">
        <v>2006</v>
      </c>
      <c r="C13" s="73">
        <v>8944</v>
      </c>
      <c r="D13" s="86" t="s">
        <v>493</v>
      </c>
      <c r="E13" s="86" t="s">
        <v>123</v>
      </c>
      <c r="F13" s="94">
        <v>44607</v>
      </c>
      <c r="G13" s="83">
        <v>8.0987500000000008</v>
      </c>
      <c r="H13" s="85">
        <v>17.0045</v>
      </c>
      <c r="I13" s="83">
        <v>1.3771519999999998E-3</v>
      </c>
      <c r="J13" s="84">
        <v>4.8619709631537619E-8</v>
      </c>
      <c r="K13" s="84">
        <f t="shared" si="0"/>
        <v>0.99971833848744851</v>
      </c>
      <c r="L13" s="84">
        <f>I13/'סכום נכסי הקרן'!$C$42</f>
        <v>1.1312363089175222E-6</v>
      </c>
    </row>
    <row r="14" spans="2:12">
      <c r="B14" s="72" t="s">
        <v>2007</v>
      </c>
      <c r="C14" s="73" t="s">
        <v>2008</v>
      </c>
      <c r="D14" s="86" t="s">
        <v>1098</v>
      </c>
      <c r="E14" s="86" t="s">
        <v>123</v>
      </c>
      <c r="F14" s="94">
        <v>44628</v>
      </c>
      <c r="G14" s="83">
        <v>14.36875</v>
      </c>
      <c r="H14" s="85">
        <v>1E-4</v>
      </c>
      <c r="I14" s="83">
        <v>1.4E-8</v>
      </c>
      <c r="J14" s="84">
        <v>1.5797552877013773E-7</v>
      </c>
      <c r="K14" s="84">
        <f t="shared" si="0"/>
        <v>1.0163044267317101E-5</v>
      </c>
      <c r="L14" s="84">
        <f>I14/'סכום נכסי הקרן'!$C$42</f>
        <v>1.1500043804057441E-11</v>
      </c>
    </row>
    <row r="15" spans="2:12">
      <c r="B15" s="72" t="s">
        <v>2009</v>
      </c>
      <c r="C15" s="73">
        <v>8731</v>
      </c>
      <c r="D15" s="86" t="s">
        <v>145</v>
      </c>
      <c r="E15" s="86" t="s">
        <v>123</v>
      </c>
      <c r="F15" s="94">
        <v>44537</v>
      </c>
      <c r="G15" s="83">
        <v>1.7242500000000001</v>
      </c>
      <c r="H15" s="85">
        <v>2.1700000000000001E-2</v>
      </c>
      <c r="I15" s="83">
        <v>3.7399999999999999E-7</v>
      </c>
      <c r="J15" s="84">
        <v>2.6351197078681151E-7</v>
      </c>
      <c r="K15" s="84">
        <f t="shared" si="0"/>
        <v>2.7149846828404257E-4</v>
      </c>
      <c r="L15" s="84">
        <f>I15/'סכום נכסי הקרן'!$C$42</f>
        <v>3.0721545590839162E-10</v>
      </c>
    </row>
    <row r="16" spans="2:12">
      <c r="B16" s="88"/>
      <c r="C16" s="73"/>
      <c r="D16" s="73"/>
      <c r="E16" s="73"/>
      <c r="F16" s="73"/>
      <c r="G16" s="83"/>
      <c r="H16" s="85"/>
      <c r="I16" s="73"/>
      <c r="J16" s="73"/>
      <c r="K16" s="84"/>
      <c r="L16" s="73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114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114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14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</row>
    <row r="117" spans="2:12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2:12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</row>
    <row r="119" spans="2:12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</row>
    <row r="120" spans="2:12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2:12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</row>
    <row r="122" spans="2:12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2:12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2:12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2:12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2:12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2:12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2:12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2:12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2:12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2:12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2:12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2:12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2:12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2:12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2:12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2:12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2:12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2:12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2:12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2:12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2:12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2:12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2:12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2:12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2:12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2:12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2:12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2:12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2:12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2:12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2:12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2:12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2:12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2:12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2:12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2:12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2:12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2:12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2:12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2:12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2:12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2:12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2:12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2:12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2:12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2:12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2:12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2:12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2:12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2:12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2:12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2:12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2:12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2:12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2:12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2:12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2:12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2:12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2:12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2:12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2:12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2:12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2:12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2:12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2:12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2:12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2:12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2:12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2:12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2:12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2:12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2:12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2:12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2:12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2:12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2:12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2:12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2:12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2:12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2:12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2:12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2:12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2:12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2:12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2:12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2:12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2:12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2:12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2:12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2:12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2:12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2:12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2:12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2:12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2:12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2:12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2:12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2:12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2:12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2:12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2:12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2:12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2:12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2:12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2:12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2:12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2:12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2:12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2:12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2:12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2:12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2:12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2:12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2:12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2:12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2:12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2:12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2:12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2:12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2:12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2:12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2:12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2:12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2:12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2:12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2:12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2:12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2:12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2:12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2:12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2:12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2:12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2:12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2:12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2:12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2:12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2:12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2:12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2:12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2:12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2:12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2:12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2:12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12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12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12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2:12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2:12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2:12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2:12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2:12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2:12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2:12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2:12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</row>
    <row r="276" spans="2:12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</row>
    <row r="277" spans="2:12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</row>
    <row r="278" spans="2:12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</row>
    <row r="279" spans="2:12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2:12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2:12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</row>
    <row r="282" spans="2:12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2:12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</row>
    <row r="284" spans="2:12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</row>
    <row r="285" spans="2:12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</row>
    <row r="286" spans="2:12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</row>
    <row r="287" spans="2:12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</row>
    <row r="288" spans="2:12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</row>
    <row r="289" spans="2:12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</row>
    <row r="290" spans="2:12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</row>
    <row r="291" spans="2:12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</row>
    <row r="292" spans="2:12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</row>
    <row r="293" spans="2:12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2:12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</row>
    <row r="295" spans="2:12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2:12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</row>
    <row r="297" spans="2:12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</row>
    <row r="298" spans="2:12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</row>
    <row r="299" spans="2:12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</row>
    <row r="300" spans="2:12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</row>
    <row r="301" spans="2:12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2:12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</row>
    <row r="303" spans="2:12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</row>
    <row r="304" spans="2:12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2:12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</row>
    <row r="306" spans="2:12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</row>
    <row r="307" spans="2:12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</row>
    <row r="308" spans="2:12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</row>
    <row r="309" spans="2:12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</row>
    <row r="310" spans="2:12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</row>
    <row r="311" spans="2:12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</row>
    <row r="312" spans="2:12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</row>
    <row r="313" spans="2:12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</row>
    <row r="314" spans="2:12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</row>
    <row r="315" spans="2:12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2:12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</row>
    <row r="317" spans="2:12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</row>
    <row r="318" spans="2:12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</row>
    <row r="319" spans="2:12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</row>
    <row r="320" spans="2:12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</row>
    <row r="321" spans="2:12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</row>
    <row r="322" spans="2:12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</row>
    <row r="323" spans="2:12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</row>
    <row r="324" spans="2:12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</row>
    <row r="325" spans="2:12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</row>
    <row r="326" spans="2:12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2:12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</row>
    <row r="328" spans="2:12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</row>
    <row r="329" spans="2:12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</row>
    <row r="330" spans="2:12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2:12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2:12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</row>
    <row r="333" spans="2:12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</row>
    <row r="334" spans="2:12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</row>
    <row r="335" spans="2:12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</row>
    <row r="336" spans="2:12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</row>
    <row r="337" spans="2:12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2:12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</row>
    <row r="339" spans="2:12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</row>
    <row r="340" spans="2:12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</row>
    <row r="341" spans="2:12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</row>
    <row r="342" spans="2:12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</row>
    <row r="343" spans="2:12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</row>
    <row r="344" spans="2:12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</row>
    <row r="345" spans="2:12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</row>
    <row r="346" spans="2:12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</row>
    <row r="347" spans="2:12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</row>
    <row r="348" spans="2:12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2:12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</row>
    <row r="350" spans="2:12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</row>
    <row r="351" spans="2:12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</row>
    <row r="352" spans="2:12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</row>
    <row r="353" spans="2:12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</row>
    <row r="354" spans="2:12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2:12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</row>
    <row r="356" spans="2:12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</row>
    <row r="357" spans="2:12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</row>
    <row r="358" spans="2:12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</row>
    <row r="359" spans="2:12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2:12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</row>
    <row r="361" spans="2:12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2:12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</row>
    <row r="363" spans="2:12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</row>
    <row r="364" spans="2:12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</row>
    <row r="365" spans="2:12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</row>
    <row r="366" spans="2:12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</row>
    <row r="367" spans="2:12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</row>
    <row r="368" spans="2:12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</row>
    <row r="369" spans="2:12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</row>
    <row r="370" spans="2:12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2:12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</row>
    <row r="372" spans="2:12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</row>
    <row r="373" spans="2:12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</row>
    <row r="374" spans="2:12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</row>
    <row r="375" spans="2:12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</row>
    <row r="376" spans="2:12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</row>
    <row r="377" spans="2:12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</row>
    <row r="378" spans="2:12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</row>
    <row r="379" spans="2:12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</row>
    <row r="380" spans="2:12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</row>
    <row r="381" spans="2:12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2:12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</row>
    <row r="383" spans="2:12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</row>
    <row r="384" spans="2:12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</row>
    <row r="385" spans="2:12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</row>
    <row r="386" spans="2:12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2:12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</row>
    <row r="388" spans="2:12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</row>
    <row r="389" spans="2:12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</row>
    <row r="390" spans="2:12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</row>
    <row r="391" spans="2:12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</row>
    <row r="392" spans="2:12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2:12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</row>
    <row r="394" spans="2:12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</row>
    <row r="395" spans="2:12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</row>
    <row r="396" spans="2:12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</row>
    <row r="397" spans="2:12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</row>
    <row r="398" spans="2:12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</row>
    <row r="399" spans="2:12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</row>
    <row r="400" spans="2:12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</row>
    <row r="401" spans="2:12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</row>
    <row r="402" spans="2:12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</row>
    <row r="403" spans="2:12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2:12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</row>
    <row r="405" spans="2:12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</row>
    <row r="406" spans="2:12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</row>
    <row r="407" spans="2:12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</row>
    <row r="408" spans="2:12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2:12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</row>
    <row r="410" spans="2:12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2:12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2:12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</row>
    <row r="413" spans="2:12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</row>
    <row r="414" spans="2:12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2:12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</row>
    <row r="416" spans="2:12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</row>
    <row r="417" spans="2:12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</row>
    <row r="418" spans="2:12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</row>
    <row r="419" spans="2:12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2:12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2:12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2:12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2:12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2:12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2:12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</row>
    <row r="426" spans="2:12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</row>
    <row r="427" spans="2:12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</row>
    <row r="428" spans="2:12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</row>
    <row r="429" spans="2:12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</row>
    <row r="430" spans="2:12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</row>
    <row r="431" spans="2:12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</row>
    <row r="432" spans="2:12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</row>
    <row r="433" spans="2:12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</row>
    <row r="434" spans="2:12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</row>
    <row r="435" spans="2:12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</row>
    <row r="436" spans="2:12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</row>
    <row r="437" spans="2:12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</row>
    <row r="438" spans="2:12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</row>
    <row r="439" spans="2:12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</row>
    <row r="440" spans="2:12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</row>
    <row r="441" spans="2:12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</row>
    <row r="442" spans="2:12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</row>
    <row r="443" spans="2:12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</row>
    <row r="444" spans="2:12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</row>
    <row r="445" spans="2:12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</row>
    <row r="446" spans="2:12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</row>
    <row r="447" spans="2:12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</row>
    <row r="448" spans="2:12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</row>
    <row r="449" spans="2:12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</row>
    <row r="450" spans="2:12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</row>
    <row r="451" spans="2:12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</row>
    <row r="452" spans="2:12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</row>
    <row r="453" spans="2:12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</row>
    <row r="454" spans="2:12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</row>
    <row r="455" spans="2:12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</row>
    <row r="456" spans="2:12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</row>
    <row r="457" spans="2:12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</row>
    <row r="458" spans="2:12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</row>
    <row r="459" spans="2:12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</row>
    <row r="460" spans="2:12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</row>
    <row r="461" spans="2:12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</row>
    <row r="462" spans="2:12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</row>
    <row r="463" spans="2:12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</row>
    <row r="464" spans="2:12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</row>
    <row r="465" spans="2:12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</row>
    <row r="466" spans="2:12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</row>
    <row r="467" spans="2:12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</row>
    <row r="468" spans="2:12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</row>
    <row r="469" spans="2:12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</row>
    <row r="470" spans="2:12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</row>
    <row r="471" spans="2:12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</row>
    <row r="472" spans="2:12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</row>
    <row r="473" spans="2:12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</row>
    <row r="474" spans="2:12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</row>
    <row r="475" spans="2:12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</row>
    <row r="476" spans="2:12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</row>
    <row r="477" spans="2:12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</row>
    <row r="478" spans="2:12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</row>
    <row r="479" spans="2:12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</row>
    <row r="480" spans="2:12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</row>
    <row r="481" spans="2:12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</row>
    <row r="482" spans="2:12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</row>
    <row r="483" spans="2:12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</row>
    <row r="484" spans="2:12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</row>
    <row r="485" spans="2:12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</row>
    <row r="486" spans="2:12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</row>
    <row r="487" spans="2:12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</row>
    <row r="488" spans="2:12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</row>
    <row r="489" spans="2:12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</row>
    <row r="490" spans="2:12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</row>
    <row r="491" spans="2:12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</row>
    <row r="492" spans="2:12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</row>
    <row r="493" spans="2:12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</row>
    <row r="494" spans="2:12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</row>
    <row r="495" spans="2:12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</row>
    <row r="496" spans="2:12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</row>
    <row r="497" spans="2:12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</row>
    <row r="498" spans="2:12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</row>
    <row r="499" spans="2:12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</row>
    <row r="500" spans="2:12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</row>
    <row r="501" spans="2:12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</row>
    <row r="502" spans="2:12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</row>
    <row r="503" spans="2:12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</row>
    <row r="504" spans="2:12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</row>
    <row r="505" spans="2:12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</row>
    <row r="506" spans="2:12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</row>
    <row r="507" spans="2:12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</row>
    <row r="508" spans="2:12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</row>
    <row r="509" spans="2:12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</row>
    <row r="510" spans="2:12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</row>
    <row r="511" spans="2:12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</row>
    <row r="512" spans="2:12">
      <c r="B512" s="110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</row>
    <row r="513" spans="2:12">
      <c r="B513" s="110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</row>
    <row r="514" spans="2:12">
      <c r="B514" s="110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</row>
    <row r="515" spans="2:12">
      <c r="B515" s="110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</row>
    <row r="516" spans="2:12">
      <c r="B516" s="110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</row>
    <row r="517" spans="2:12">
      <c r="B517" s="110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</row>
    <row r="518" spans="2:12">
      <c r="B518" s="110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</row>
    <row r="519" spans="2:12">
      <c r="B519" s="110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</row>
    <row r="520" spans="2:12">
      <c r="B520" s="110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</row>
    <row r="521" spans="2:12">
      <c r="B521" s="110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</row>
    <row r="522" spans="2:12">
      <c r="B522" s="110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</row>
    <row r="523" spans="2:12">
      <c r="B523" s="110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</row>
    <row r="524" spans="2:12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</row>
    <row r="525" spans="2:12">
      <c r="B525" s="110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</row>
    <row r="526" spans="2:12">
      <c r="B526" s="110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</row>
    <row r="527" spans="2:12">
      <c r="B527" s="110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</row>
    <row r="528" spans="2:12">
      <c r="B528" s="110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</row>
    <row r="529" spans="2:12">
      <c r="B529" s="110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</row>
    <row r="530" spans="2:12">
      <c r="B530" s="110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</row>
    <row r="531" spans="2:12">
      <c r="B531" s="110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</row>
    <row r="532" spans="2:12">
      <c r="B532" s="110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</row>
    <row r="533" spans="2:12">
      <c r="B533" s="110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</row>
    <row r="534" spans="2:12">
      <c r="B534" s="110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</row>
    <row r="535" spans="2:12">
      <c r="B535" s="110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</row>
    <row r="536" spans="2:12">
      <c r="B536" s="110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</row>
    <row r="537" spans="2:12">
      <c r="B537" s="110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</row>
    <row r="538" spans="2:12">
      <c r="B538" s="110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</row>
    <row r="539" spans="2:12">
      <c r="B539" s="110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</row>
    <row r="540" spans="2:12">
      <c r="B540" s="110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</row>
    <row r="541" spans="2:12">
      <c r="B541" s="110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</row>
    <row r="542" spans="2:12">
      <c r="B542" s="110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</row>
    <row r="543" spans="2:12">
      <c r="B543" s="110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</row>
    <row r="544" spans="2:12">
      <c r="B544" s="110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</row>
    <row r="545" spans="2:12">
      <c r="B545" s="110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</row>
    <row r="546" spans="2:12">
      <c r="B546" s="110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</row>
    <row r="547" spans="2:12">
      <c r="B547" s="110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</row>
    <row r="548" spans="2:12">
      <c r="B548" s="110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</row>
    <row r="549" spans="2:12">
      <c r="B549" s="110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</row>
    <row r="550" spans="2:12">
      <c r="B550" s="110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</row>
    <row r="551" spans="2:12">
      <c r="B551" s="110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</row>
    <row r="552" spans="2:12">
      <c r="B552" s="110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</row>
    <row r="553" spans="2:12">
      <c r="B553" s="110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</row>
    <row r="554" spans="2:12">
      <c r="B554" s="110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</row>
    <row r="555" spans="2:12">
      <c r="B555" s="110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</row>
    <row r="556" spans="2:12">
      <c r="B556" s="110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</row>
    <row r="557" spans="2:12">
      <c r="B557" s="110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</row>
    <row r="558" spans="2:12">
      <c r="B558" s="110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</row>
    <row r="559" spans="2:12">
      <c r="B559" s="110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</row>
    <row r="560" spans="2:12">
      <c r="B560" s="110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</row>
    <row r="561" spans="2:12">
      <c r="B561" s="110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</row>
    <row r="562" spans="2:12">
      <c r="B562" s="110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</row>
    <row r="563" spans="2:12">
      <c r="B563" s="110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</row>
    <row r="564" spans="2:12">
      <c r="B564" s="110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</row>
    <row r="565" spans="2:12">
      <c r="B565" s="110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</row>
    <row r="566" spans="2:12">
      <c r="B566" s="110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</row>
    <row r="567" spans="2:12">
      <c r="B567" s="110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</row>
    <row r="568" spans="2:12">
      <c r="B568" s="110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</row>
    <row r="569" spans="2:12">
      <c r="B569" s="110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</row>
    <row r="570" spans="2:12">
      <c r="B570" s="110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136</v>
      </c>
      <c r="C1" s="67" t="s" vm="1">
        <v>214</v>
      </c>
    </row>
    <row r="2" spans="2:12">
      <c r="B2" s="46" t="s">
        <v>135</v>
      </c>
      <c r="C2" s="67" t="s">
        <v>215</v>
      </c>
    </row>
    <row r="3" spans="2:12">
      <c r="B3" s="46" t="s">
        <v>137</v>
      </c>
      <c r="C3" s="67" t="s">
        <v>2659</v>
      </c>
    </row>
    <row r="4" spans="2:12">
      <c r="B4" s="46" t="s">
        <v>138</v>
      </c>
      <c r="C4" s="67">
        <v>14242</v>
      </c>
    </row>
    <row r="6" spans="2:12" ht="26.25" customHeight="1">
      <c r="B6" s="135" t="s">
        <v>164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12" ht="26.25" customHeight="1">
      <c r="B7" s="135" t="s">
        <v>90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</row>
    <row r="8" spans="2:12" s="3" customFormat="1" ht="78.75">
      <c r="B8" s="21" t="s">
        <v>106</v>
      </c>
      <c r="C8" s="29" t="s">
        <v>41</v>
      </c>
      <c r="D8" s="29" t="s">
        <v>59</v>
      </c>
      <c r="E8" s="29" t="s">
        <v>93</v>
      </c>
      <c r="F8" s="29" t="s">
        <v>94</v>
      </c>
      <c r="G8" s="29" t="s">
        <v>190</v>
      </c>
      <c r="H8" s="29" t="s">
        <v>189</v>
      </c>
      <c r="I8" s="29" t="s">
        <v>101</v>
      </c>
      <c r="J8" s="29" t="s">
        <v>54</v>
      </c>
      <c r="K8" s="29" t="s">
        <v>139</v>
      </c>
      <c r="L8" s="30" t="s">
        <v>141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197</v>
      </c>
      <c r="H9" s="15"/>
      <c r="I9" s="15" t="s">
        <v>193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6" t="s">
        <v>46</v>
      </c>
      <c r="C11" s="88"/>
      <c r="D11" s="88"/>
      <c r="E11" s="88"/>
      <c r="F11" s="88"/>
      <c r="G11" s="88"/>
      <c r="H11" s="88"/>
      <c r="I11" s="117">
        <v>0</v>
      </c>
      <c r="J11" s="88"/>
      <c r="K11" s="118">
        <v>0</v>
      </c>
      <c r="L11" s="118">
        <v>0</v>
      </c>
    </row>
    <row r="12" spans="2:12" ht="19.5" customHeight="1">
      <c r="B12" s="119" t="s">
        <v>205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19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19" t="s">
        <v>188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19" t="s">
        <v>196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</row>
    <row r="112" spans="2:12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</row>
    <row r="113" spans="2:12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</row>
    <row r="114" spans="2:12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</row>
    <row r="115" spans="2:12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</row>
    <row r="116" spans="2:12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</row>
    <row r="117" spans="2:12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2:12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</row>
    <row r="119" spans="2:12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</row>
    <row r="120" spans="2:12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2:12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</row>
    <row r="122" spans="2:12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2:12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2:12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2:12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2:12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2:12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2:12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2:12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2:12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2:12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2:12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2:12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2:12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2:12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2:12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2:12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2:12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2:12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2:12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2:12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2:12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2:12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2:12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2:12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2:12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2:12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2:12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2:12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2:12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2:12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2:12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2:12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2:12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2:12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2:12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2:12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2:12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2:12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2:12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2:12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2:12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2:12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2:12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2:12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2:12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2:12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2:12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2:12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2:12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2:12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2:12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2:12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2:12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2:12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2:12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2:12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2:12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2:12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2:12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2:12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2:12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2:12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2:12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2:12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2:12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2:12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2:12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2:12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2:12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2:12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2:12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2:12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2:12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2:12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2:12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2:12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2:12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2:12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2:12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2:12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2:12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2:12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2:12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2:12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2:12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2:12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2:12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2:12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2:12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2:12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2:12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2:12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2:12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2:12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2:12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2:12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2:12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2:12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2:12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2:12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2:12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2:12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2:12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2:12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2:12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2:12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2:12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2:12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2:12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2:12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2:12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2:12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2:12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2:12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2:12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2:12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2:12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2:12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2:12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2:12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2:12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2:12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2:12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2:12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2:12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2:12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2:12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2:12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2:12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2:12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2:12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2:12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2:12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2:12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2:12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2:12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2:12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2:12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2:12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2:12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2:12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2:12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2:12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12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12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12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2:12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2:12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2:12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2:12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2:12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2:12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2:12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2:12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</row>
    <row r="276" spans="2:12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</row>
    <row r="277" spans="2:12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</row>
    <row r="278" spans="2:12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</row>
    <row r="279" spans="2:12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2:12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2:12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</row>
    <row r="282" spans="2:12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2:12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</row>
    <row r="284" spans="2:12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</row>
    <row r="285" spans="2:12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</row>
    <row r="286" spans="2:12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</row>
    <row r="287" spans="2:12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</row>
    <row r="288" spans="2:12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</row>
    <row r="289" spans="2:12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</row>
    <row r="290" spans="2:12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</row>
    <row r="291" spans="2:12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</row>
    <row r="292" spans="2:12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</row>
    <row r="293" spans="2:12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2:12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</row>
    <row r="295" spans="2:12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2:12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</row>
    <row r="297" spans="2:12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</row>
    <row r="298" spans="2:12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</row>
    <row r="299" spans="2:12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</row>
    <row r="300" spans="2:12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</row>
    <row r="301" spans="2:12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2:12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</row>
    <row r="303" spans="2:12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</row>
    <row r="304" spans="2:12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2:12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</row>
    <row r="306" spans="2:12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</row>
    <row r="307" spans="2:12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</row>
    <row r="308" spans="2:12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</row>
    <row r="309" spans="2:12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</row>
    <row r="310" spans="2:12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</row>
    <row r="311" spans="2:12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</row>
    <row r="312" spans="2:12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</row>
    <row r="313" spans="2:12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</row>
    <row r="314" spans="2:12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</row>
    <row r="315" spans="2:12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2:12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</row>
    <row r="317" spans="2:12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</row>
    <row r="318" spans="2:12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</row>
    <row r="319" spans="2:12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</row>
    <row r="320" spans="2:12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</row>
    <row r="321" spans="2:12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</row>
    <row r="322" spans="2:12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</row>
    <row r="323" spans="2:12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</row>
    <row r="324" spans="2:12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</row>
    <row r="325" spans="2:12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</row>
    <row r="326" spans="2:12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2:12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</row>
    <row r="328" spans="2:12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</row>
    <row r="329" spans="2:12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</row>
    <row r="330" spans="2:12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2:12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2:12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</row>
    <row r="333" spans="2:12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</row>
    <row r="334" spans="2:12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</row>
    <row r="335" spans="2:12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</row>
    <row r="336" spans="2:12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</row>
    <row r="337" spans="2:12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2:12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</row>
    <row r="339" spans="2:12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</row>
    <row r="340" spans="2:12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</row>
    <row r="341" spans="2:12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</row>
    <row r="342" spans="2:12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</row>
    <row r="343" spans="2:12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</row>
    <row r="344" spans="2:12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</row>
    <row r="345" spans="2:12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</row>
    <row r="346" spans="2:12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</row>
    <row r="347" spans="2:12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</row>
    <row r="348" spans="2:12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2:12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</row>
    <row r="350" spans="2:12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</row>
    <row r="351" spans="2:12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</row>
    <row r="352" spans="2:12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</row>
    <row r="353" spans="2:12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</row>
    <row r="354" spans="2:12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2:12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</row>
    <row r="356" spans="2:12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</row>
    <row r="357" spans="2:12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</row>
    <row r="358" spans="2:12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</row>
    <row r="359" spans="2:12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2:12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</row>
    <row r="361" spans="2:12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2:12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</row>
    <row r="363" spans="2:12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</row>
    <row r="364" spans="2:12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</row>
    <row r="365" spans="2:12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</row>
    <row r="366" spans="2:12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</row>
    <row r="367" spans="2:12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</row>
    <row r="368" spans="2:12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</row>
    <row r="369" spans="2:12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</row>
    <row r="370" spans="2:12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2:12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</row>
    <row r="372" spans="2:12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</row>
    <row r="373" spans="2:12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</row>
    <row r="374" spans="2:12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</row>
    <row r="375" spans="2:12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</row>
    <row r="376" spans="2:12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</row>
    <row r="377" spans="2:12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</row>
    <row r="378" spans="2:12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</row>
    <row r="379" spans="2:12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</row>
    <row r="380" spans="2:12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</row>
    <row r="381" spans="2:12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2:12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</row>
    <row r="383" spans="2:12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</row>
    <row r="384" spans="2:12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</row>
    <row r="385" spans="2:12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</row>
    <row r="386" spans="2:12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2:12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</row>
    <row r="388" spans="2:12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</row>
    <row r="389" spans="2:12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</row>
    <row r="390" spans="2:12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</row>
    <row r="391" spans="2:12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</row>
    <row r="392" spans="2:12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2:12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</row>
    <row r="394" spans="2:12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</row>
    <row r="395" spans="2:12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</row>
    <row r="396" spans="2:12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</row>
    <row r="397" spans="2:12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</row>
    <row r="398" spans="2:12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</row>
    <row r="399" spans="2:12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</row>
    <row r="400" spans="2:12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</row>
    <row r="401" spans="2:12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</row>
    <row r="402" spans="2:12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</row>
    <row r="403" spans="2:12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2:12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</row>
    <row r="405" spans="2:12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</row>
    <row r="406" spans="2:12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</row>
    <row r="407" spans="2:12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</row>
    <row r="408" spans="2:12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2:12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</row>
    <row r="410" spans="2:12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2:12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2:12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</row>
    <row r="413" spans="2:12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</row>
    <row r="414" spans="2:12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2:12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</row>
    <row r="416" spans="2:12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</row>
    <row r="417" spans="2:12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</row>
    <row r="418" spans="2:12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</row>
    <row r="419" spans="2:12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2:12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2:12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2:12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2:12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2:12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2:12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</row>
    <row r="426" spans="2:12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</row>
    <row r="427" spans="2:12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</row>
    <row r="428" spans="2:12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</row>
    <row r="429" spans="2:12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</row>
    <row r="430" spans="2:12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</row>
    <row r="431" spans="2:12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</row>
    <row r="432" spans="2:12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</row>
    <row r="433" spans="2:12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</row>
    <row r="434" spans="2:12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</row>
    <row r="435" spans="2:12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</row>
    <row r="436" spans="2:12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</row>
    <row r="437" spans="2:12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</row>
    <row r="438" spans="2:12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</row>
    <row r="439" spans="2:12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</row>
    <row r="440" spans="2:12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</row>
    <row r="441" spans="2:12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</row>
    <row r="442" spans="2:12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</row>
    <row r="443" spans="2:12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</row>
    <row r="444" spans="2:12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</row>
    <row r="445" spans="2:12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</row>
    <row r="446" spans="2:12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</row>
    <row r="447" spans="2:12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</row>
    <row r="448" spans="2:12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</row>
    <row r="449" spans="2:12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</row>
    <row r="450" spans="2:12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</row>
    <row r="451" spans="2:12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</row>
    <row r="452" spans="2:12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</row>
    <row r="453" spans="2:12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</row>
    <row r="454" spans="2:12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</row>
    <row r="455" spans="2:12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</row>
    <row r="456" spans="2:12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</row>
    <row r="457" spans="2:12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</row>
    <row r="458" spans="2:12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</row>
    <row r="459" spans="2:12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</row>
    <row r="460" spans="2:12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</row>
    <row r="461" spans="2:12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</row>
    <row r="462" spans="2:12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</row>
    <row r="463" spans="2:12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</row>
    <row r="464" spans="2:12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</row>
    <row r="465" spans="2:12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</row>
    <row r="466" spans="2:12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</row>
    <row r="467" spans="2:12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</row>
    <row r="468" spans="2:12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</row>
    <row r="469" spans="2:12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</row>
    <row r="470" spans="2:12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</row>
    <row r="471" spans="2:12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</row>
    <row r="472" spans="2:12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</row>
    <row r="473" spans="2:12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</row>
    <row r="474" spans="2:12">
      <c r="B474" s="110"/>
      <c r="C474" s="110"/>
      <c r="D474" s="110"/>
      <c r="E474" s="111"/>
      <c r="F474" s="111"/>
      <c r="G474" s="111"/>
      <c r="H474" s="111"/>
      <c r="I474" s="111"/>
      <c r="J474" s="111"/>
      <c r="K474" s="111"/>
      <c r="L474" s="111"/>
    </row>
    <row r="475" spans="2:12">
      <c r="B475" s="110"/>
      <c r="C475" s="110"/>
      <c r="D475" s="110"/>
      <c r="E475" s="111"/>
      <c r="F475" s="111"/>
      <c r="G475" s="111"/>
      <c r="H475" s="111"/>
      <c r="I475" s="111"/>
      <c r="J475" s="111"/>
      <c r="K475" s="111"/>
      <c r="L475" s="111"/>
    </row>
    <row r="476" spans="2:12">
      <c r="B476" s="110"/>
      <c r="C476" s="110"/>
      <c r="D476" s="110"/>
      <c r="E476" s="111"/>
      <c r="F476" s="111"/>
      <c r="G476" s="111"/>
      <c r="H476" s="111"/>
      <c r="I476" s="111"/>
      <c r="J476" s="111"/>
      <c r="K476" s="111"/>
      <c r="L476" s="111"/>
    </row>
    <row r="477" spans="2:12">
      <c r="B477" s="110"/>
      <c r="C477" s="110"/>
      <c r="D477" s="110"/>
      <c r="E477" s="111"/>
      <c r="F477" s="111"/>
      <c r="G477" s="111"/>
      <c r="H477" s="111"/>
      <c r="I477" s="111"/>
      <c r="J477" s="111"/>
      <c r="K477" s="111"/>
      <c r="L477" s="111"/>
    </row>
    <row r="478" spans="2:12">
      <c r="B478" s="110"/>
      <c r="C478" s="110"/>
      <c r="D478" s="110"/>
      <c r="E478" s="111"/>
      <c r="F478" s="111"/>
      <c r="G478" s="111"/>
      <c r="H478" s="111"/>
      <c r="I478" s="111"/>
      <c r="J478" s="111"/>
      <c r="K478" s="111"/>
      <c r="L478" s="111"/>
    </row>
    <row r="479" spans="2:12">
      <c r="B479" s="110"/>
      <c r="C479" s="110"/>
      <c r="D479" s="110"/>
      <c r="E479" s="111"/>
      <c r="F479" s="111"/>
      <c r="G479" s="111"/>
      <c r="H479" s="111"/>
      <c r="I479" s="111"/>
      <c r="J479" s="111"/>
      <c r="K479" s="111"/>
      <c r="L479" s="111"/>
    </row>
    <row r="480" spans="2:12">
      <c r="B480" s="110"/>
      <c r="C480" s="110"/>
      <c r="D480" s="110"/>
      <c r="E480" s="111"/>
      <c r="F480" s="111"/>
      <c r="G480" s="111"/>
      <c r="H480" s="111"/>
      <c r="I480" s="111"/>
      <c r="J480" s="111"/>
      <c r="K480" s="111"/>
      <c r="L480" s="111"/>
    </row>
    <row r="481" spans="2:12">
      <c r="B481" s="110"/>
      <c r="C481" s="110"/>
      <c r="D481" s="110"/>
      <c r="E481" s="111"/>
      <c r="F481" s="111"/>
      <c r="G481" s="111"/>
      <c r="H481" s="111"/>
      <c r="I481" s="111"/>
      <c r="J481" s="111"/>
      <c r="K481" s="111"/>
      <c r="L481" s="111"/>
    </row>
    <row r="482" spans="2:12">
      <c r="B482" s="110"/>
      <c r="C482" s="110"/>
      <c r="D482" s="110"/>
      <c r="E482" s="111"/>
      <c r="F482" s="111"/>
      <c r="G482" s="111"/>
      <c r="H482" s="111"/>
      <c r="I482" s="111"/>
      <c r="J482" s="111"/>
      <c r="K482" s="111"/>
      <c r="L482" s="111"/>
    </row>
    <row r="483" spans="2:12">
      <c r="B483" s="110"/>
      <c r="C483" s="110"/>
      <c r="D483" s="110"/>
      <c r="E483" s="111"/>
      <c r="F483" s="111"/>
      <c r="G483" s="111"/>
      <c r="H483" s="111"/>
      <c r="I483" s="111"/>
      <c r="J483" s="111"/>
      <c r="K483" s="111"/>
      <c r="L483" s="111"/>
    </row>
    <row r="484" spans="2:12">
      <c r="B484" s="110"/>
      <c r="C484" s="110"/>
      <c r="D484" s="110"/>
      <c r="E484" s="111"/>
      <c r="F484" s="111"/>
      <c r="G484" s="111"/>
      <c r="H484" s="111"/>
      <c r="I484" s="111"/>
      <c r="J484" s="111"/>
      <c r="K484" s="111"/>
      <c r="L484" s="111"/>
    </row>
    <row r="485" spans="2:12">
      <c r="B485" s="110"/>
      <c r="C485" s="110"/>
      <c r="D485" s="110"/>
      <c r="E485" s="111"/>
      <c r="F485" s="111"/>
      <c r="G485" s="111"/>
      <c r="H485" s="111"/>
      <c r="I485" s="111"/>
      <c r="J485" s="111"/>
      <c r="K485" s="111"/>
      <c r="L485" s="111"/>
    </row>
    <row r="486" spans="2:12">
      <c r="B486" s="110"/>
      <c r="C486" s="110"/>
      <c r="D486" s="110"/>
      <c r="E486" s="111"/>
      <c r="F486" s="111"/>
      <c r="G486" s="111"/>
      <c r="H486" s="111"/>
      <c r="I486" s="111"/>
      <c r="J486" s="111"/>
      <c r="K486" s="111"/>
      <c r="L486" s="111"/>
    </row>
    <row r="487" spans="2:12">
      <c r="B487" s="110"/>
      <c r="C487" s="110"/>
      <c r="D487" s="110"/>
      <c r="E487" s="111"/>
      <c r="F487" s="111"/>
      <c r="G487" s="111"/>
      <c r="H487" s="111"/>
      <c r="I487" s="111"/>
      <c r="J487" s="111"/>
      <c r="K487" s="111"/>
      <c r="L487" s="111"/>
    </row>
    <row r="488" spans="2:12">
      <c r="B488" s="110"/>
      <c r="C488" s="110"/>
      <c r="D488" s="110"/>
      <c r="E488" s="111"/>
      <c r="F488" s="111"/>
      <c r="G488" s="111"/>
      <c r="H488" s="111"/>
      <c r="I488" s="111"/>
      <c r="J488" s="111"/>
      <c r="K488" s="111"/>
      <c r="L488" s="111"/>
    </row>
    <row r="489" spans="2:12">
      <c r="B489" s="110"/>
      <c r="C489" s="110"/>
      <c r="D489" s="110"/>
      <c r="E489" s="111"/>
      <c r="F489" s="111"/>
      <c r="G489" s="111"/>
      <c r="H489" s="111"/>
      <c r="I489" s="111"/>
      <c r="J489" s="111"/>
      <c r="K489" s="111"/>
      <c r="L489" s="111"/>
    </row>
    <row r="490" spans="2:12">
      <c r="B490" s="110"/>
      <c r="C490" s="110"/>
      <c r="D490" s="110"/>
      <c r="E490" s="111"/>
      <c r="F490" s="111"/>
      <c r="G490" s="111"/>
      <c r="H490" s="111"/>
      <c r="I490" s="111"/>
      <c r="J490" s="111"/>
      <c r="K490" s="111"/>
      <c r="L490" s="111"/>
    </row>
    <row r="491" spans="2:12">
      <c r="B491" s="110"/>
      <c r="C491" s="110"/>
      <c r="D491" s="110"/>
      <c r="E491" s="111"/>
      <c r="F491" s="111"/>
      <c r="G491" s="111"/>
      <c r="H491" s="111"/>
      <c r="I491" s="111"/>
      <c r="J491" s="111"/>
      <c r="K491" s="111"/>
      <c r="L491" s="111"/>
    </row>
    <row r="492" spans="2:12">
      <c r="B492" s="110"/>
      <c r="C492" s="110"/>
      <c r="D492" s="110"/>
      <c r="E492" s="111"/>
      <c r="F492" s="111"/>
      <c r="G492" s="111"/>
      <c r="H492" s="111"/>
      <c r="I492" s="111"/>
      <c r="J492" s="111"/>
      <c r="K492" s="111"/>
      <c r="L492" s="111"/>
    </row>
    <row r="493" spans="2:12">
      <c r="B493" s="110"/>
      <c r="C493" s="110"/>
      <c r="D493" s="110"/>
      <c r="E493" s="111"/>
      <c r="F493" s="111"/>
      <c r="G493" s="111"/>
      <c r="H493" s="111"/>
      <c r="I493" s="111"/>
      <c r="J493" s="111"/>
      <c r="K493" s="111"/>
      <c r="L493" s="111"/>
    </row>
    <row r="494" spans="2:12">
      <c r="B494" s="110"/>
      <c r="C494" s="110"/>
      <c r="D494" s="110"/>
      <c r="E494" s="111"/>
      <c r="F494" s="111"/>
      <c r="G494" s="111"/>
      <c r="H494" s="111"/>
      <c r="I494" s="111"/>
      <c r="J494" s="111"/>
      <c r="K494" s="111"/>
      <c r="L494" s="111"/>
    </row>
    <row r="495" spans="2:12">
      <c r="B495" s="110"/>
      <c r="C495" s="110"/>
      <c r="D495" s="110"/>
      <c r="E495" s="111"/>
      <c r="F495" s="111"/>
      <c r="G495" s="111"/>
      <c r="H495" s="111"/>
      <c r="I495" s="111"/>
      <c r="J495" s="111"/>
      <c r="K495" s="111"/>
      <c r="L495" s="111"/>
    </row>
    <row r="496" spans="2:12">
      <c r="B496" s="110"/>
      <c r="C496" s="110"/>
      <c r="D496" s="110"/>
      <c r="E496" s="111"/>
      <c r="F496" s="111"/>
      <c r="G496" s="111"/>
      <c r="H496" s="111"/>
      <c r="I496" s="111"/>
      <c r="J496" s="111"/>
      <c r="K496" s="111"/>
      <c r="L496" s="111"/>
    </row>
    <row r="497" spans="2:12">
      <c r="B497" s="110"/>
      <c r="C497" s="110"/>
      <c r="D497" s="110"/>
      <c r="E497" s="111"/>
      <c r="F497" s="111"/>
      <c r="G497" s="111"/>
      <c r="H497" s="111"/>
      <c r="I497" s="111"/>
      <c r="J497" s="111"/>
      <c r="K497" s="111"/>
      <c r="L497" s="111"/>
    </row>
    <row r="498" spans="2:12">
      <c r="B498" s="110"/>
      <c r="C498" s="110"/>
      <c r="D498" s="110"/>
      <c r="E498" s="111"/>
      <c r="F498" s="111"/>
      <c r="G498" s="111"/>
      <c r="H498" s="111"/>
      <c r="I498" s="111"/>
      <c r="J498" s="111"/>
      <c r="K498" s="111"/>
      <c r="L498" s="111"/>
    </row>
    <row r="499" spans="2:12">
      <c r="B499" s="110"/>
      <c r="C499" s="110"/>
      <c r="D499" s="110"/>
      <c r="E499" s="111"/>
      <c r="F499" s="111"/>
      <c r="G499" s="111"/>
      <c r="H499" s="111"/>
      <c r="I499" s="111"/>
      <c r="J499" s="111"/>
      <c r="K499" s="111"/>
      <c r="L499" s="111"/>
    </row>
    <row r="500" spans="2:12">
      <c r="B500" s="110"/>
      <c r="C500" s="110"/>
      <c r="D500" s="110"/>
      <c r="E500" s="111"/>
      <c r="F500" s="111"/>
      <c r="G500" s="111"/>
      <c r="H500" s="111"/>
      <c r="I500" s="111"/>
      <c r="J500" s="111"/>
      <c r="K500" s="111"/>
      <c r="L500" s="111"/>
    </row>
    <row r="501" spans="2:12">
      <c r="B501" s="110"/>
      <c r="C501" s="110"/>
      <c r="D501" s="110"/>
      <c r="E501" s="111"/>
      <c r="F501" s="111"/>
      <c r="G501" s="111"/>
      <c r="H501" s="111"/>
      <c r="I501" s="111"/>
      <c r="J501" s="111"/>
      <c r="K501" s="111"/>
      <c r="L501" s="111"/>
    </row>
    <row r="502" spans="2:12">
      <c r="B502" s="110"/>
      <c r="C502" s="110"/>
      <c r="D502" s="110"/>
      <c r="E502" s="111"/>
      <c r="F502" s="111"/>
      <c r="G502" s="111"/>
      <c r="H502" s="111"/>
      <c r="I502" s="111"/>
      <c r="J502" s="111"/>
      <c r="K502" s="111"/>
      <c r="L502" s="111"/>
    </row>
    <row r="503" spans="2:12">
      <c r="B503" s="110"/>
      <c r="C503" s="110"/>
      <c r="D503" s="110"/>
      <c r="E503" s="111"/>
      <c r="F503" s="111"/>
      <c r="G503" s="111"/>
      <c r="H503" s="111"/>
      <c r="I503" s="111"/>
      <c r="J503" s="111"/>
      <c r="K503" s="111"/>
      <c r="L503" s="111"/>
    </row>
    <row r="504" spans="2:12">
      <c r="B504" s="110"/>
      <c r="C504" s="110"/>
      <c r="D504" s="110"/>
      <c r="E504" s="111"/>
      <c r="F504" s="111"/>
      <c r="G504" s="111"/>
      <c r="H504" s="111"/>
      <c r="I504" s="111"/>
      <c r="J504" s="111"/>
      <c r="K504" s="111"/>
      <c r="L504" s="111"/>
    </row>
    <row r="505" spans="2:12">
      <c r="B505" s="110"/>
      <c r="C505" s="110"/>
      <c r="D505" s="110"/>
      <c r="E505" s="111"/>
      <c r="F505" s="111"/>
      <c r="G505" s="111"/>
      <c r="H505" s="111"/>
      <c r="I505" s="111"/>
      <c r="J505" s="111"/>
      <c r="K505" s="111"/>
      <c r="L505" s="111"/>
    </row>
    <row r="506" spans="2:12">
      <c r="B506" s="110"/>
      <c r="C506" s="110"/>
      <c r="D506" s="110"/>
      <c r="E506" s="111"/>
      <c r="F506" s="111"/>
      <c r="G506" s="111"/>
      <c r="H506" s="111"/>
      <c r="I506" s="111"/>
      <c r="J506" s="111"/>
      <c r="K506" s="111"/>
      <c r="L506" s="111"/>
    </row>
    <row r="507" spans="2:12">
      <c r="B507" s="110"/>
      <c r="C507" s="110"/>
      <c r="D507" s="110"/>
      <c r="E507" s="111"/>
      <c r="F507" s="111"/>
      <c r="G507" s="111"/>
      <c r="H507" s="111"/>
      <c r="I507" s="111"/>
      <c r="J507" s="111"/>
      <c r="K507" s="111"/>
      <c r="L507" s="111"/>
    </row>
    <row r="508" spans="2:12">
      <c r="B508" s="110"/>
      <c r="C508" s="110"/>
      <c r="D508" s="110"/>
      <c r="E508" s="111"/>
      <c r="F508" s="111"/>
      <c r="G508" s="111"/>
      <c r="H508" s="111"/>
      <c r="I508" s="111"/>
      <c r="J508" s="111"/>
      <c r="K508" s="111"/>
      <c r="L508" s="111"/>
    </row>
    <row r="509" spans="2:12">
      <c r="B509" s="110"/>
      <c r="C509" s="110"/>
      <c r="D509" s="110"/>
      <c r="E509" s="111"/>
      <c r="F509" s="111"/>
      <c r="G509" s="111"/>
      <c r="H509" s="111"/>
      <c r="I509" s="111"/>
      <c r="J509" s="111"/>
      <c r="K509" s="111"/>
      <c r="L509" s="111"/>
    </row>
    <row r="510" spans="2:12">
      <c r="B510" s="110"/>
      <c r="C510" s="110"/>
      <c r="D510" s="110"/>
      <c r="E510" s="111"/>
      <c r="F510" s="111"/>
      <c r="G510" s="111"/>
      <c r="H510" s="111"/>
      <c r="I510" s="111"/>
      <c r="J510" s="111"/>
      <c r="K510" s="111"/>
      <c r="L510" s="111"/>
    </row>
    <row r="511" spans="2:12">
      <c r="B511" s="110"/>
      <c r="C511" s="110"/>
      <c r="D511" s="110"/>
      <c r="E511" s="111"/>
      <c r="F511" s="111"/>
      <c r="G511" s="111"/>
      <c r="H511" s="111"/>
      <c r="I511" s="111"/>
      <c r="J511" s="111"/>
      <c r="K511" s="111"/>
      <c r="L511" s="111"/>
    </row>
    <row r="512" spans="2:12">
      <c r="B512" s="110"/>
      <c r="C512" s="110"/>
      <c r="D512" s="110"/>
      <c r="E512" s="111"/>
      <c r="F512" s="111"/>
      <c r="G512" s="111"/>
      <c r="H512" s="111"/>
      <c r="I512" s="111"/>
      <c r="J512" s="111"/>
      <c r="K512" s="111"/>
      <c r="L512" s="111"/>
    </row>
    <row r="513" spans="2:12">
      <c r="B513" s="110"/>
      <c r="C513" s="110"/>
      <c r="D513" s="110"/>
      <c r="E513" s="111"/>
      <c r="F513" s="111"/>
      <c r="G513" s="111"/>
      <c r="H513" s="111"/>
      <c r="I513" s="111"/>
      <c r="J513" s="111"/>
      <c r="K513" s="111"/>
      <c r="L513" s="111"/>
    </row>
    <row r="514" spans="2:12">
      <c r="B514" s="110"/>
      <c r="C514" s="110"/>
      <c r="D514" s="110"/>
      <c r="E514" s="111"/>
      <c r="F514" s="111"/>
      <c r="G514" s="111"/>
      <c r="H514" s="111"/>
      <c r="I514" s="111"/>
      <c r="J514" s="111"/>
      <c r="K514" s="111"/>
      <c r="L514" s="111"/>
    </row>
    <row r="515" spans="2:12">
      <c r="B515" s="110"/>
      <c r="C515" s="110"/>
      <c r="D515" s="110"/>
      <c r="E515" s="111"/>
      <c r="F515" s="111"/>
      <c r="G515" s="111"/>
      <c r="H515" s="111"/>
      <c r="I515" s="111"/>
      <c r="J515" s="111"/>
      <c r="K515" s="111"/>
      <c r="L515" s="111"/>
    </row>
    <row r="516" spans="2:12">
      <c r="B516" s="110"/>
      <c r="C516" s="110"/>
      <c r="D516" s="110"/>
      <c r="E516" s="111"/>
      <c r="F516" s="111"/>
      <c r="G516" s="111"/>
      <c r="H516" s="111"/>
      <c r="I516" s="111"/>
      <c r="J516" s="111"/>
      <c r="K516" s="111"/>
      <c r="L516" s="111"/>
    </row>
    <row r="517" spans="2:12">
      <c r="B517" s="110"/>
      <c r="C517" s="110"/>
      <c r="D517" s="110"/>
      <c r="E517" s="111"/>
      <c r="F517" s="111"/>
      <c r="G517" s="111"/>
      <c r="H517" s="111"/>
      <c r="I517" s="111"/>
      <c r="J517" s="111"/>
      <c r="K517" s="111"/>
      <c r="L517" s="111"/>
    </row>
    <row r="518" spans="2:12">
      <c r="B518" s="110"/>
      <c r="C518" s="110"/>
      <c r="D518" s="110"/>
      <c r="E518" s="111"/>
      <c r="F518" s="111"/>
      <c r="G518" s="111"/>
      <c r="H518" s="111"/>
      <c r="I518" s="111"/>
      <c r="J518" s="111"/>
      <c r="K518" s="111"/>
      <c r="L518" s="111"/>
    </row>
    <row r="519" spans="2:12">
      <c r="B519" s="110"/>
      <c r="C519" s="110"/>
      <c r="D519" s="110"/>
      <c r="E519" s="111"/>
      <c r="F519" s="111"/>
      <c r="G519" s="111"/>
      <c r="H519" s="111"/>
      <c r="I519" s="111"/>
      <c r="J519" s="111"/>
      <c r="K519" s="111"/>
      <c r="L519" s="111"/>
    </row>
    <row r="520" spans="2:12">
      <c r="B520" s="110"/>
      <c r="C520" s="110"/>
      <c r="D520" s="110"/>
      <c r="E520" s="111"/>
      <c r="F520" s="111"/>
      <c r="G520" s="111"/>
      <c r="H520" s="111"/>
      <c r="I520" s="111"/>
      <c r="J520" s="111"/>
      <c r="K520" s="111"/>
      <c r="L520" s="111"/>
    </row>
    <row r="521" spans="2:12">
      <c r="B521" s="110"/>
      <c r="C521" s="110"/>
      <c r="D521" s="110"/>
      <c r="E521" s="111"/>
      <c r="F521" s="111"/>
      <c r="G521" s="111"/>
      <c r="H521" s="111"/>
      <c r="I521" s="111"/>
      <c r="J521" s="111"/>
      <c r="K521" s="111"/>
      <c r="L521" s="111"/>
    </row>
    <row r="522" spans="2:12">
      <c r="B522" s="110"/>
      <c r="C522" s="110"/>
      <c r="D522" s="110"/>
      <c r="E522" s="111"/>
      <c r="F522" s="111"/>
      <c r="G522" s="111"/>
      <c r="H522" s="111"/>
      <c r="I522" s="111"/>
      <c r="J522" s="111"/>
      <c r="K522" s="111"/>
      <c r="L522" s="111"/>
    </row>
    <row r="523" spans="2:12">
      <c r="B523" s="110"/>
      <c r="C523" s="110"/>
      <c r="D523" s="110"/>
      <c r="E523" s="111"/>
      <c r="F523" s="111"/>
      <c r="G523" s="111"/>
      <c r="H523" s="111"/>
      <c r="I523" s="111"/>
      <c r="J523" s="111"/>
      <c r="K523" s="111"/>
      <c r="L523" s="111"/>
    </row>
    <row r="524" spans="2:12">
      <c r="B524" s="110"/>
      <c r="C524" s="110"/>
      <c r="D524" s="110"/>
      <c r="E524" s="111"/>
      <c r="F524" s="111"/>
      <c r="G524" s="111"/>
      <c r="H524" s="111"/>
      <c r="I524" s="111"/>
      <c r="J524" s="111"/>
      <c r="K524" s="111"/>
      <c r="L524" s="111"/>
    </row>
    <row r="525" spans="2:12">
      <c r="B525" s="110"/>
      <c r="C525" s="110"/>
      <c r="D525" s="110"/>
      <c r="E525" s="111"/>
      <c r="F525" s="111"/>
      <c r="G525" s="111"/>
      <c r="H525" s="111"/>
      <c r="I525" s="111"/>
      <c r="J525" s="111"/>
      <c r="K525" s="111"/>
      <c r="L525" s="111"/>
    </row>
    <row r="526" spans="2:12">
      <c r="B526" s="110"/>
      <c r="C526" s="110"/>
      <c r="D526" s="110"/>
      <c r="E526" s="111"/>
      <c r="F526" s="111"/>
      <c r="G526" s="111"/>
      <c r="H526" s="111"/>
      <c r="I526" s="111"/>
      <c r="J526" s="111"/>
      <c r="K526" s="111"/>
      <c r="L526" s="111"/>
    </row>
    <row r="527" spans="2:12">
      <c r="B527" s="110"/>
      <c r="C527" s="110"/>
      <c r="D527" s="110"/>
      <c r="E527" s="111"/>
      <c r="F527" s="111"/>
      <c r="G527" s="111"/>
      <c r="H527" s="111"/>
      <c r="I527" s="111"/>
      <c r="J527" s="111"/>
      <c r="K527" s="111"/>
      <c r="L527" s="111"/>
    </row>
    <row r="528" spans="2:12">
      <c r="B528" s="110"/>
      <c r="C528" s="110"/>
      <c r="D528" s="110"/>
      <c r="E528" s="111"/>
      <c r="F528" s="111"/>
      <c r="G528" s="111"/>
      <c r="H528" s="111"/>
      <c r="I528" s="111"/>
      <c r="J528" s="111"/>
      <c r="K528" s="111"/>
      <c r="L528" s="111"/>
    </row>
    <row r="529" spans="2:12">
      <c r="B529" s="110"/>
      <c r="C529" s="110"/>
      <c r="D529" s="110"/>
      <c r="E529" s="111"/>
      <c r="F529" s="111"/>
      <c r="G529" s="111"/>
      <c r="H529" s="111"/>
      <c r="I529" s="111"/>
      <c r="J529" s="111"/>
      <c r="K529" s="111"/>
      <c r="L529" s="111"/>
    </row>
    <row r="530" spans="2:12">
      <c r="B530" s="110"/>
      <c r="C530" s="110"/>
      <c r="D530" s="110"/>
      <c r="E530" s="111"/>
      <c r="F530" s="111"/>
      <c r="G530" s="111"/>
      <c r="H530" s="111"/>
      <c r="I530" s="111"/>
      <c r="J530" s="111"/>
      <c r="K530" s="111"/>
      <c r="L530" s="11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7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8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136</v>
      </c>
      <c r="C1" s="67" t="s" vm="1">
        <v>214</v>
      </c>
    </row>
    <row r="2" spans="2:12">
      <c r="B2" s="46" t="s">
        <v>135</v>
      </c>
      <c r="C2" s="67" t="s">
        <v>215</v>
      </c>
    </row>
    <row r="3" spans="2:12">
      <c r="B3" s="46" t="s">
        <v>137</v>
      </c>
      <c r="C3" s="67" t="s">
        <v>2659</v>
      </c>
    </row>
    <row r="4" spans="2:12">
      <c r="B4" s="46" t="s">
        <v>138</v>
      </c>
      <c r="C4" s="67">
        <v>14242</v>
      </c>
    </row>
    <row r="6" spans="2:12" ht="26.25" customHeight="1">
      <c r="B6" s="135" t="s">
        <v>162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12" s="3" customFormat="1" ht="63">
      <c r="B7" s="66" t="s">
        <v>105</v>
      </c>
      <c r="C7" s="49" t="s">
        <v>41</v>
      </c>
      <c r="D7" s="49" t="s">
        <v>107</v>
      </c>
      <c r="E7" s="49" t="s">
        <v>14</v>
      </c>
      <c r="F7" s="49" t="s">
        <v>60</v>
      </c>
      <c r="G7" s="49" t="s">
        <v>93</v>
      </c>
      <c r="H7" s="49" t="s">
        <v>16</v>
      </c>
      <c r="I7" s="49" t="s">
        <v>18</v>
      </c>
      <c r="J7" s="49" t="s">
        <v>55</v>
      </c>
      <c r="K7" s="49" t="s">
        <v>139</v>
      </c>
      <c r="L7" s="51" t="s">
        <v>140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193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40</v>
      </c>
      <c r="C10" s="69"/>
      <c r="D10" s="69"/>
      <c r="E10" s="69"/>
      <c r="F10" s="69"/>
      <c r="G10" s="69"/>
      <c r="H10" s="69"/>
      <c r="I10" s="69"/>
      <c r="J10" s="77">
        <f>J11+J47</f>
        <v>272.502138914</v>
      </c>
      <c r="K10" s="78">
        <f>IFERROR(J10/$J$10,0)</f>
        <v>1</v>
      </c>
      <c r="L10" s="78">
        <f>J10/'סכום נכסי הקרן'!$C$42</f>
        <v>0.22384189530073897</v>
      </c>
    </row>
    <row r="11" spans="2:12">
      <c r="B11" s="70" t="s">
        <v>185</v>
      </c>
      <c r="C11" s="71"/>
      <c r="D11" s="71"/>
      <c r="E11" s="71"/>
      <c r="F11" s="71"/>
      <c r="G11" s="71"/>
      <c r="H11" s="71"/>
      <c r="I11" s="71"/>
      <c r="J11" s="80">
        <f>J12+J20</f>
        <v>266.34180133799998</v>
      </c>
      <c r="K11" s="81">
        <f t="shared" ref="K11:K48" si="0">IFERROR(J11/$J$10,0)</f>
        <v>0.97739343404587298</v>
      </c>
      <c r="L11" s="81">
        <f>J11/'סכום נכסי הקרן'!$C$42</f>
        <v>0.21878159873132605</v>
      </c>
    </row>
    <row r="12" spans="2:12">
      <c r="B12" s="89" t="s">
        <v>38</v>
      </c>
      <c r="C12" s="71"/>
      <c r="D12" s="71"/>
      <c r="E12" s="71"/>
      <c r="F12" s="71"/>
      <c r="G12" s="71"/>
      <c r="H12" s="71"/>
      <c r="I12" s="71"/>
      <c r="J12" s="80">
        <f>SUM(J13:J18)</f>
        <v>143.80463637100002</v>
      </c>
      <c r="K12" s="81">
        <f t="shared" si="0"/>
        <v>0.52771929403601447</v>
      </c>
      <c r="L12" s="81">
        <f>J12/'סכום נכסי הקרן'!$C$42</f>
        <v>0.11812568696378943</v>
      </c>
    </row>
    <row r="13" spans="2:12">
      <c r="B13" s="76" t="s">
        <v>2621</v>
      </c>
      <c r="C13" s="73" t="s">
        <v>2622</v>
      </c>
      <c r="D13" s="73">
        <v>11</v>
      </c>
      <c r="E13" s="73" t="s">
        <v>299</v>
      </c>
      <c r="F13" s="73" t="s">
        <v>300</v>
      </c>
      <c r="G13" s="86" t="s">
        <v>123</v>
      </c>
      <c r="H13" s="87">
        <v>0</v>
      </c>
      <c r="I13" s="87">
        <v>0</v>
      </c>
      <c r="J13" s="83">
        <v>8.2141686459999974</v>
      </c>
      <c r="K13" s="84">
        <f t="shared" si="0"/>
        <v>3.0143501547312032E-2</v>
      </c>
      <c r="L13" s="84">
        <f>J13/'סכום נכסי הקרן'!$C$42</f>
        <v>6.7473785173510839E-3</v>
      </c>
    </row>
    <row r="14" spans="2:12">
      <c r="B14" s="76" t="s">
        <v>2623</v>
      </c>
      <c r="C14" s="73" t="s">
        <v>2624</v>
      </c>
      <c r="D14" s="73">
        <v>12</v>
      </c>
      <c r="E14" s="73" t="s">
        <v>299</v>
      </c>
      <c r="F14" s="73" t="s">
        <v>300</v>
      </c>
      <c r="G14" s="86" t="s">
        <v>123</v>
      </c>
      <c r="H14" s="87">
        <v>0</v>
      </c>
      <c r="I14" s="87">
        <v>0</v>
      </c>
      <c r="J14" s="83">
        <v>4.6673527029999997</v>
      </c>
      <c r="K14" s="84">
        <f t="shared" si="0"/>
        <v>1.7127765387826874E-2</v>
      </c>
      <c r="L14" s="84">
        <f>J14/'סכום נכסי הקרן'!$C$42</f>
        <v>3.833911466677564E-3</v>
      </c>
    </row>
    <row r="15" spans="2:12">
      <c r="B15" s="76" t="s">
        <v>2623</v>
      </c>
      <c r="C15" s="73" t="s">
        <v>2625</v>
      </c>
      <c r="D15" s="73">
        <v>12</v>
      </c>
      <c r="E15" s="73" t="s">
        <v>299</v>
      </c>
      <c r="F15" s="73" t="s">
        <v>300</v>
      </c>
      <c r="G15" s="86" t="s">
        <v>123</v>
      </c>
      <c r="H15" s="87">
        <v>0</v>
      </c>
      <c r="I15" s="87">
        <v>0</v>
      </c>
      <c r="J15" s="83">
        <v>0.96384000000000003</v>
      </c>
      <c r="K15" s="84">
        <f t="shared" si="0"/>
        <v>3.5369997602264034E-3</v>
      </c>
      <c r="L15" s="84">
        <f>J15/'סכום נכסי הקרן'!$C$42</f>
        <v>7.9172873000733746E-4</v>
      </c>
    </row>
    <row r="16" spans="2:12">
      <c r="B16" s="76" t="s">
        <v>2626</v>
      </c>
      <c r="C16" s="73" t="s">
        <v>2627</v>
      </c>
      <c r="D16" s="73">
        <v>10</v>
      </c>
      <c r="E16" s="73" t="s">
        <v>299</v>
      </c>
      <c r="F16" s="73" t="s">
        <v>300</v>
      </c>
      <c r="G16" s="86" t="s">
        <v>123</v>
      </c>
      <c r="H16" s="87">
        <v>0</v>
      </c>
      <c r="I16" s="87">
        <v>0</v>
      </c>
      <c r="J16" s="83">
        <v>116.10073</v>
      </c>
      <c r="K16" s="84">
        <f t="shared" si="0"/>
        <v>0.42605438057365369</v>
      </c>
      <c r="L16" s="84">
        <f>J16/'סכום נכסי הקרן'!$C$42</f>
        <v>9.5368820048788994E-2</v>
      </c>
    </row>
    <row r="17" spans="2:12">
      <c r="B17" s="76" t="s">
        <v>2626</v>
      </c>
      <c r="C17" s="73" t="s">
        <v>2628</v>
      </c>
      <c r="D17" s="73">
        <v>10</v>
      </c>
      <c r="E17" s="73" t="s">
        <v>299</v>
      </c>
      <c r="F17" s="73" t="s">
        <v>300</v>
      </c>
      <c r="G17" s="86" t="s">
        <v>123</v>
      </c>
      <c r="H17" s="87">
        <v>0</v>
      </c>
      <c r="I17" s="87">
        <v>0</v>
      </c>
      <c r="J17" s="83">
        <v>8.257473920999999</v>
      </c>
      <c r="K17" s="84">
        <f t="shared" si="0"/>
        <v>3.0302418740302099E-2</v>
      </c>
      <c r="L17" s="84">
        <f>J17/'סכום נכסי הקרן'!$C$42</f>
        <v>6.7829508430258534E-3</v>
      </c>
    </row>
    <row r="18" spans="2:12">
      <c r="B18" s="76" t="s">
        <v>2629</v>
      </c>
      <c r="C18" s="73" t="s">
        <v>2630</v>
      </c>
      <c r="D18" s="73">
        <v>20</v>
      </c>
      <c r="E18" s="73" t="s">
        <v>299</v>
      </c>
      <c r="F18" s="73" t="s">
        <v>300</v>
      </c>
      <c r="G18" s="86" t="s">
        <v>123</v>
      </c>
      <c r="H18" s="87">
        <v>0</v>
      </c>
      <c r="I18" s="87">
        <v>0</v>
      </c>
      <c r="J18" s="83">
        <v>5.6010711009999996</v>
      </c>
      <c r="K18" s="84">
        <f t="shared" si="0"/>
        <v>2.0554228026693263E-2</v>
      </c>
      <c r="L18" s="84">
        <f>J18/'סכום נכסי הקרן'!$C$42</f>
        <v>4.6008973579385881E-3</v>
      </c>
    </row>
    <row r="19" spans="2:12">
      <c r="B19" s="72"/>
      <c r="C19" s="73"/>
      <c r="D19" s="73"/>
      <c r="E19" s="73"/>
      <c r="F19" s="73"/>
      <c r="G19" s="73"/>
      <c r="H19" s="73"/>
      <c r="I19" s="73"/>
      <c r="J19" s="73"/>
      <c r="K19" s="84"/>
      <c r="L19" s="73"/>
    </row>
    <row r="20" spans="2:12">
      <c r="B20" s="89" t="s">
        <v>39</v>
      </c>
      <c r="C20" s="71"/>
      <c r="D20" s="71"/>
      <c r="E20" s="71"/>
      <c r="F20" s="71"/>
      <c r="G20" s="71"/>
      <c r="H20" s="71"/>
      <c r="I20" s="71"/>
      <c r="J20" s="80">
        <f>SUM(J21:J45)</f>
        <v>122.537164967</v>
      </c>
      <c r="K20" s="81">
        <f t="shared" si="0"/>
        <v>0.44967414000985867</v>
      </c>
      <c r="L20" s="81">
        <f>J20/'סכום נכסי הקרן'!$C$42</f>
        <v>0.10065591176753663</v>
      </c>
    </row>
    <row r="21" spans="2:12">
      <c r="B21" s="76" t="s">
        <v>2621</v>
      </c>
      <c r="C21" s="73" t="s">
        <v>2631</v>
      </c>
      <c r="D21" s="73">
        <v>11</v>
      </c>
      <c r="E21" s="73" t="s">
        <v>299</v>
      </c>
      <c r="F21" s="73" t="s">
        <v>300</v>
      </c>
      <c r="G21" s="86" t="s">
        <v>124</v>
      </c>
      <c r="H21" s="87">
        <v>0</v>
      </c>
      <c r="I21" s="87">
        <v>0</v>
      </c>
      <c r="J21" s="83">
        <v>2.8468166E-2</v>
      </c>
      <c r="K21" s="84">
        <f t="shared" si="0"/>
        <v>1.0446951394016169E-4</v>
      </c>
      <c r="L21" s="84">
        <f>J21/'סכום נכסי הקרן'!$C$42</f>
        <v>2.3384654001512764E-5</v>
      </c>
    </row>
    <row r="22" spans="2:12">
      <c r="B22" s="76" t="s">
        <v>2621</v>
      </c>
      <c r="C22" s="73" t="s">
        <v>2632</v>
      </c>
      <c r="D22" s="73">
        <v>11</v>
      </c>
      <c r="E22" s="73" t="s">
        <v>299</v>
      </c>
      <c r="F22" s="73" t="s">
        <v>300</v>
      </c>
      <c r="G22" s="86" t="s">
        <v>126</v>
      </c>
      <c r="H22" s="87">
        <v>0</v>
      </c>
      <c r="I22" s="87">
        <v>0</v>
      </c>
      <c r="J22" s="83">
        <v>1.8100000000000002E-7</v>
      </c>
      <c r="K22" s="84">
        <f t="shared" si="0"/>
        <v>6.642149699130344E-10</v>
      </c>
      <c r="L22" s="84">
        <f>J22/'סכום נכסי הקרן'!$C$42</f>
        <v>1.4867913775245693E-10</v>
      </c>
    </row>
    <row r="23" spans="2:12">
      <c r="B23" s="76" t="s">
        <v>2621</v>
      </c>
      <c r="C23" s="73" t="s">
        <v>2633</v>
      </c>
      <c r="D23" s="73">
        <v>11</v>
      </c>
      <c r="E23" s="73" t="s">
        <v>299</v>
      </c>
      <c r="F23" s="73" t="s">
        <v>300</v>
      </c>
      <c r="G23" s="86" t="s">
        <v>125</v>
      </c>
      <c r="H23" s="87">
        <v>0</v>
      </c>
      <c r="I23" s="87">
        <v>0</v>
      </c>
      <c r="J23" s="83">
        <v>4.9689999999999994E-6</v>
      </c>
      <c r="K23" s="84">
        <f t="shared" si="0"/>
        <v>1.8234719256894294E-8</v>
      </c>
      <c r="L23" s="84">
        <f>J23/'סכום נכסי הקרן'!$C$42</f>
        <v>4.0816941187401009E-9</v>
      </c>
    </row>
    <row r="24" spans="2:12">
      <c r="B24" s="76" t="s">
        <v>2621</v>
      </c>
      <c r="C24" s="73" t="s">
        <v>2634</v>
      </c>
      <c r="D24" s="73">
        <v>11</v>
      </c>
      <c r="E24" s="73" t="s">
        <v>299</v>
      </c>
      <c r="F24" s="73" t="s">
        <v>300</v>
      </c>
      <c r="G24" s="86" t="s">
        <v>122</v>
      </c>
      <c r="H24" s="87">
        <v>0</v>
      </c>
      <c r="I24" s="87">
        <v>0</v>
      </c>
      <c r="J24" s="83">
        <v>3.5629618030000003</v>
      </c>
      <c r="K24" s="84">
        <f t="shared" si="0"/>
        <v>1.307498655680075E-2</v>
      </c>
      <c r="L24" s="84">
        <f>J24/'סכום נכסי הקרן'!$C$42</f>
        <v>2.9267297719059631E-3</v>
      </c>
    </row>
    <row r="25" spans="2:12">
      <c r="B25" s="76" t="s">
        <v>2623</v>
      </c>
      <c r="C25" s="73" t="s">
        <v>2635</v>
      </c>
      <c r="D25" s="73">
        <v>12</v>
      </c>
      <c r="E25" s="73" t="s">
        <v>299</v>
      </c>
      <c r="F25" s="73" t="s">
        <v>300</v>
      </c>
      <c r="G25" s="86" t="s">
        <v>124</v>
      </c>
      <c r="H25" s="87">
        <v>0</v>
      </c>
      <c r="I25" s="87">
        <v>0</v>
      </c>
      <c r="J25" s="83">
        <v>0.66739895699999985</v>
      </c>
      <c r="K25" s="84">
        <f t="shared" si="0"/>
        <v>2.4491512604626815E-3</v>
      </c>
      <c r="L25" s="84">
        <f>J25/'סכום נכסי הקרן'!$C$42</f>
        <v>5.482226600201605E-4</v>
      </c>
    </row>
    <row r="26" spans="2:12">
      <c r="B26" s="76" t="s">
        <v>2623</v>
      </c>
      <c r="C26" s="73" t="s">
        <v>2636</v>
      </c>
      <c r="D26" s="73">
        <v>12</v>
      </c>
      <c r="E26" s="73" t="s">
        <v>299</v>
      </c>
      <c r="F26" s="73" t="s">
        <v>300</v>
      </c>
      <c r="G26" s="86" t="s">
        <v>122</v>
      </c>
      <c r="H26" s="87">
        <v>0</v>
      </c>
      <c r="I26" s="87">
        <v>0</v>
      </c>
      <c r="J26" s="83">
        <v>4.1341946500000004</v>
      </c>
      <c r="K26" s="84">
        <f t="shared" si="0"/>
        <v>1.5171237431294903E-2</v>
      </c>
      <c r="L26" s="84">
        <f>J26/'סכום נכסי הקרן'!$C$42</f>
        <v>3.3959585406785663E-3</v>
      </c>
    </row>
    <row r="27" spans="2:12">
      <c r="B27" s="76" t="s">
        <v>2623</v>
      </c>
      <c r="C27" s="73" t="s">
        <v>2637</v>
      </c>
      <c r="D27" s="73">
        <v>12</v>
      </c>
      <c r="E27" s="73" t="s">
        <v>299</v>
      </c>
      <c r="F27" s="73" t="s">
        <v>300</v>
      </c>
      <c r="G27" s="86" t="s">
        <v>125</v>
      </c>
      <c r="H27" s="87">
        <v>0</v>
      </c>
      <c r="I27" s="87">
        <v>0</v>
      </c>
      <c r="J27" s="83">
        <v>2.3216520000000004E-3</v>
      </c>
      <c r="K27" s="84">
        <f t="shared" si="0"/>
        <v>8.51975697971567E-6</v>
      </c>
      <c r="L27" s="84">
        <f>J27/'סכום נכסי הקרן'!$C$42</f>
        <v>1.907078549841255E-6</v>
      </c>
    </row>
    <row r="28" spans="2:12">
      <c r="B28" s="76" t="s">
        <v>2623</v>
      </c>
      <c r="C28" s="73" t="s">
        <v>2638</v>
      </c>
      <c r="D28" s="73">
        <v>12</v>
      </c>
      <c r="E28" s="73" t="s">
        <v>299</v>
      </c>
      <c r="F28" s="73" t="s">
        <v>300</v>
      </c>
      <c r="G28" s="86" t="s">
        <v>131</v>
      </c>
      <c r="H28" s="87">
        <v>0</v>
      </c>
      <c r="I28" s="87">
        <v>0</v>
      </c>
      <c r="J28" s="83">
        <v>1.3925300000000001E-3</v>
      </c>
      <c r="K28" s="84">
        <f t="shared" si="0"/>
        <v>5.110161724049711E-6</v>
      </c>
      <c r="L28" s="84">
        <f>J28/'סכום נכסי הקרן'!$C$42</f>
        <v>1.1438682856045793E-6</v>
      </c>
    </row>
    <row r="29" spans="2:12">
      <c r="B29" s="76" t="s">
        <v>2626</v>
      </c>
      <c r="C29" s="73" t="s">
        <v>2639</v>
      </c>
      <c r="D29" s="73">
        <v>10</v>
      </c>
      <c r="E29" s="73" t="s">
        <v>299</v>
      </c>
      <c r="F29" s="73" t="s">
        <v>300</v>
      </c>
      <c r="G29" s="86" t="s">
        <v>127</v>
      </c>
      <c r="H29" s="87">
        <v>0</v>
      </c>
      <c r="I29" s="87">
        <v>0</v>
      </c>
      <c r="J29" s="83">
        <v>1.8220000000000001E-6</v>
      </c>
      <c r="K29" s="84">
        <f t="shared" si="0"/>
        <v>6.6861860507267874E-9</v>
      </c>
      <c r="L29" s="84">
        <f>J29/'סכום נכסי הקרן'!$C$42</f>
        <v>1.496648557928047E-9</v>
      </c>
    </row>
    <row r="30" spans="2:12">
      <c r="B30" s="76" t="s">
        <v>2626</v>
      </c>
      <c r="C30" s="73" t="s">
        <v>2640</v>
      </c>
      <c r="D30" s="73">
        <v>10</v>
      </c>
      <c r="E30" s="73" t="s">
        <v>299</v>
      </c>
      <c r="F30" s="73" t="s">
        <v>300</v>
      </c>
      <c r="G30" s="86" t="s">
        <v>124</v>
      </c>
      <c r="H30" s="87">
        <v>0</v>
      </c>
      <c r="I30" s="87">
        <v>0</v>
      </c>
      <c r="J30" s="83">
        <v>3.576238042</v>
      </c>
      <c r="K30" s="84">
        <f t="shared" si="0"/>
        <v>1.3123706317507616E-2</v>
      </c>
      <c r="L30" s="84">
        <f>J30/'סכום נכסי הקרן'!$C$42</f>
        <v>2.9376352954811869E-3</v>
      </c>
    </row>
    <row r="31" spans="2:12">
      <c r="B31" s="76" t="s">
        <v>2626</v>
      </c>
      <c r="C31" s="73" t="s">
        <v>2641</v>
      </c>
      <c r="D31" s="73">
        <v>10</v>
      </c>
      <c r="E31" s="73" t="s">
        <v>299</v>
      </c>
      <c r="F31" s="73" t="s">
        <v>300</v>
      </c>
      <c r="G31" s="86" t="s">
        <v>125</v>
      </c>
      <c r="H31" s="87">
        <v>0</v>
      </c>
      <c r="I31" s="87">
        <v>0</v>
      </c>
      <c r="J31" s="83">
        <v>0.454844527</v>
      </c>
      <c r="K31" s="84">
        <f t="shared" si="0"/>
        <v>1.6691411260575321E-3</v>
      </c>
      <c r="L31" s="84">
        <f>J31/'סכום נכסי הקרן'!$C$42</f>
        <v>3.7362371318112766E-4</v>
      </c>
    </row>
    <row r="32" spans="2:12">
      <c r="B32" s="76" t="s">
        <v>2626</v>
      </c>
      <c r="C32" s="73" t="s">
        <v>2642</v>
      </c>
      <c r="D32" s="73">
        <v>10</v>
      </c>
      <c r="E32" s="73" t="s">
        <v>299</v>
      </c>
      <c r="F32" s="73" t="s">
        <v>300</v>
      </c>
      <c r="G32" s="86" t="s">
        <v>126</v>
      </c>
      <c r="H32" s="87">
        <v>0</v>
      </c>
      <c r="I32" s="87">
        <v>0</v>
      </c>
      <c r="J32" s="83">
        <v>1.6674999999999999E-5</v>
      </c>
      <c r="K32" s="84">
        <f t="shared" si="0"/>
        <v>6.1192180239225663E-8</v>
      </c>
      <c r="L32" s="84">
        <f>J32/'סכום נכסי הקרן'!$C$42</f>
        <v>1.3697373602332701E-8</v>
      </c>
    </row>
    <row r="33" spans="2:12">
      <c r="B33" s="76" t="s">
        <v>2626</v>
      </c>
      <c r="C33" s="73" t="s">
        <v>2643</v>
      </c>
      <c r="D33" s="73">
        <v>10</v>
      </c>
      <c r="E33" s="73" t="s">
        <v>299</v>
      </c>
      <c r="F33" s="73" t="s">
        <v>300</v>
      </c>
      <c r="G33" s="86" t="s">
        <v>131</v>
      </c>
      <c r="H33" s="87">
        <v>0</v>
      </c>
      <c r="I33" s="87">
        <v>0</v>
      </c>
      <c r="J33" s="83">
        <v>6.2973900000000004E-4</v>
      </c>
      <c r="K33" s="84">
        <f t="shared" si="0"/>
        <v>2.3109506681661012E-6</v>
      </c>
      <c r="L33" s="84">
        <f>J33/'סכום נכסי הקרן'!$C$42</f>
        <v>5.1728757750880924E-7</v>
      </c>
    </row>
    <row r="34" spans="2:12">
      <c r="B34" s="76" t="s">
        <v>2626</v>
      </c>
      <c r="C34" s="73" t="s">
        <v>2644</v>
      </c>
      <c r="D34" s="73">
        <v>10</v>
      </c>
      <c r="E34" s="73" t="s">
        <v>299</v>
      </c>
      <c r="F34" s="73" t="s">
        <v>300</v>
      </c>
      <c r="G34" s="86" t="s">
        <v>2616</v>
      </c>
      <c r="H34" s="87">
        <v>0</v>
      </c>
      <c r="I34" s="87">
        <v>0</v>
      </c>
      <c r="J34" s="83">
        <v>1.9106600000000002E-4</v>
      </c>
      <c r="K34" s="84">
        <f t="shared" si="0"/>
        <v>7.011541295105183E-7</v>
      </c>
      <c r="L34" s="84">
        <f>J34/'סכום נכסי הקרן'!$C$42</f>
        <v>1.5694766924757423E-7</v>
      </c>
    </row>
    <row r="35" spans="2:12">
      <c r="B35" s="76" t="s">
        <v>2626</v>
      </c>
      <c r="C35" s="73" t="s">
        <v>2645</v>
      </c>
      <c r="D35" s="73">
        <v>10</v>
      </c>
      <c r="E35" s="73" t="s">
        <v>299</v>
      </c>
      <c r="F35" s="73" t="s">
        <v>300</v>
      </c>
      <c r="G35" s="86" t="s">
        <v>130</v>
      </c>
      <c r="H35" s="87">
        <v>0</v>
      </c>
      <c r="I35" s="87">
        <v>0</v>
      </c>
      <c r="J35" s="83">
        <v>7.4990599999999995E-4</v>
      </c>
      <c r="K35" s="84">
        <f t="shared" si="0"/>
        <v>2.7519270233569276E-6</v>
      </c>
      <c r="L35" s="84">
        <f>J35/'סכום נכסי הקרן'!$C$42</f>
        <v>6.1599656063753557E-7</v>
      </c>
    </row>
    <row r="36" spans="2:12">
      <c r="B36" s="76" t="s">
        <v>2626</v>
      </c>
      <c r="C36" s="73" t="s">
        <v>2646</v>
      </c>
      <c r="D36" s="73">
        <v>10</v>
      </c>
      <c r="E36" s="73" t="s">
        <v>299</v>
      </c>
      <c r="F36" s="73" t="s">
        <v>300</v>
      </c>
      <c r="G36" s="86" t="s">
        <v>122</v>
      </c>
      <c r="H36" s="87">
        <v>0</v>
      </c>
      <c r="I36" s="87">
        <v>0</v>
      </c>
      <c r="J36" s="83">
        <v>33.155651861999999</v>
      </c>
      <c r="K36" s="84">
        <f t="shared" si="0"/>
        <v>0.12167116190036115</v>
      </c>
      <c r="L36" s="84">
        <f>J36/'סכום נכסי הקרן'!$C$42</f>
        <v>2.7235103483219905E-2</v>
      </c>
    </row>
    <row r="37" spans="2:12">
      <c r="B37" s="76" t="s">
        <v>2626</v>
      </c>
      <c r="C37" s="73" t="s">
        <v>2647</v>
      </c>
      <c r="D37" s="73">
        <v>10</v>
      </c>
      <c r="E37" s="73" t="s">
        <v>299</v>
      </c>
      <c r="F37" s="73" t="s">
        <v>300</v>
      </c>
      <c r="G37" s="86" t="s">
        <v>122</v>
      </c>
      <c r="H37" s="87">
        <v>0</v>
      </c>
      <c r="I37" s="87">
        <v>0</v>
      </c>
      <c r="J37" s="83">
        <v>66.428116025999998</v>
      </c>
      <c r="K37" s="84">
        <f t="shared" si="0"/>
        <v>0.24377098943419415</v>
      </c>
      <c r="L37" s="84">
        <f>J37/'סכום נכסי הקרן'!$C$42</f>
        <v>5.4566160294286431E-2</v>
      </c>
    </row>
    <row r="38" spans="2:12">
      <c r="B38" s="76" t="s">
        <v>2629</v>
      </c>
      <c r="C38" s="73" t="s">
        <v>2648</v>
      </c>
      <c r="D38" s="73">
        <v>20</v>
      </c>
      <c r="E38" s="73" t="s">
        <v>299</v>
      </c>
      <c r="F38" s="73" t="s">
        <v>300</v>
      </c>
      <c r="G38" s="86" t="s">
        <v>131</v>
      </c>
      <c r="H38" s="87">
        <v>0</v>
      </c>
      <c r="I38" s="87">
        <v>0</v>
      </c>
      <c r="J38" s="83">
        <v>2.3703099999999999E-4</v>
      </c>
      <c r="K38" s="84">
        <f t="shared" si="0"/>
        <v>8.6983170460473159E-7</v>
      </c>
      <c r="L38" s="84">
        <f>J38/'סכום נכסי הקרן'!$C$42</f>
        <v>1.9470477735139565E-7</v>
      </c>
    </row>
    <row r="39" spans="2:12">
      <c r="B39" s="76" t="s">
        <v>2629</v>
      </c>
      <c r="C39" s="73" t="s">
        <v>2649</v>
      </c>
      <c r="D39" s="73">
        <v>20</v>
      </c>
      <c r="E39" s="73" t="s">
        <v>299</v>
      </c>
      <c r="F39" s="73" t="s">
        <v>300</v>
      </c>
      <c r="G39" s="86" t="s">
        <v>124</v>
      </c>
      <c r="H39" s="87">
        <v>0</v>
      </c>
      <c r="I39" s="87">
        <v>0</v>
      </c>
      <c r="J39" s="83">
        <v>1.2893067000000001E-2</v>
      </c>
      <c r="K39" s="84">
        <f t="shared" si="0"/>
        <v>4.7313635964042739E-5</v>
      </c>
      <c r="L39" s="84">
        <f>J39/'סכום נכסי הקרן'!$C$42</f>
        <v>1.0590773947760533E-5</v>
      </c>
    </row>
    <row r="40" spans="2:12">
      <c r="B40" s="76" t="s">
        <v>2629</v>
      </c>
      <c r="C40" s="73" t="s">
        <v>2650</v>
      </c>
      <c r="D40" s="73">
        <v>20</v>
      </c>
      <c r="E40" s="73" t="s">
        <v>299</v>
      </c>
      <c r="F40" s="73" t="s">
        <v>300</v>
      </c>
      <c r="G40" s="86" t="s">
        <v>125</v>
      </c>
      <c r="H40" s="87">
        <v>0</v>
      </c>
      <c r="I40" s="87">
        <v>0</v>
      </c>
      <c r="J40" s="83">
        <v>8.0959400000000007E-4</v>
      </c>
      <c r="K40" s="84">
        <f t="shared" si="0"/>
        <v>2.9709638361976417E-6</v>
      </c>
      <c r="L40" s="84">
        <f>J40/'סכום נכסי הקרן'!$C$42</f>
        <v>6.6502617596443432E-7</v>
      </c>
    </row>
    <row r="41" spans="2:12">
      <c r="B41" s="76" t="s">
        <v>2629</v>
      </c>
      <c r="C41" s="73" t="s">
        <v>2651</v>
      </c>
      <c r="D41" s="73">
        <v>20</v>
      </c>
      <c r="E41" s="73" t="s">
        <v>299</v>
      </c>
      <c r="F41" s="73" t="s">
        <v>300</v>
      </c>
      <c r="G41" s="86" t="s">
        <v>122</v>
      </c>
      <c r="H41" s="87">
        <v>0</v>
      </c>
      <c r="I41" s="87">
        <v>0</v>
      </c>
      <c r="J41" s="83">
        <v>9.2069116500000021</v>
      </c>
      <c r="K41" s="84">
        <f t="shared" si="0"/>
        <v>3.3786566544733242E-2</v>
      </c>
      <c r="L41" s="84">
        <f>J41/'סכום נכסי הקרן'!$C$42</f>
        <v>7.562849091077628E-3</v>
      </c>
    </row>
    <row r="42" spans="2:12">
      <c r="B42" s="76" t="s">
        <v>2629</v>
      </c>
      <c r="C42" s="73" t="s">
        <v>2652</v>
      </c>
      <c r="D42" s="73">
        <v>20</v>
      </c>
      <c r="E42" s="73" t="s">
        <v>299</v>
      </c>
      <c r="F42" s="73" t="s">
        <v>300</v>
      </c>
      <c r="G42" s="86" t="s">
        <v>126</v>
      </c>
      <c r="H42" s="87">
        <v>0</v>
      </c>
      <c r="I42" s="87">
        <v>0</v>
      </c>
      <c r="J42" s="83">
        <v>0.6501490270000001</v>
      </c>
      <c r="K42" s="84">
        <f t="shared" si="0"/>
        <v>2.3858492619215116E-3</v>
      </c>
      <c r="L42" s="84">
        <f>J42/'סכום נכסי הקרן'!$C$42</f>
        <v>5.3405302069038034E-4</v>
      </c>
    </row>
    <row r="43" spans="2:12">
      <c r="B43" s="76" t="s">
        <v>2629</v>
      </c>
      <c r="C43" s="73" t="s">
        <v>2653</v>
      </c>
      <c r="D43" s="73">
        <v>20</v>
      </c>
      <c r="E43" s="73" t="s">
        <v>299</v>
      </c>
      <c r="F43" s="73" t="s">
        <v>300</v>
      </c>
      <c r="G43" s="86" t="s">
        <v>128</v>
      </c>
      <c r="H43" s="87">
        <v>0</v>
      </c>
      <c r="I43" s="87">
        <v>0</v>
      </c>
      <c r="J43" s="83">
        <v>5.0000000000000001E-9</v>
      </c>
      <c r="K43" s="84">
        <f t="shared" si="0"/>
        <v>1.8348479831851777E-11</v>
      </c>
      <c r="L43" s="84">
        <f>J43/'סכום נכסי הקרן'!$C$42</f>
        <v>4.1071585014490859E-12</v>
      </c>
    </row>
    <row r="44" spans="2:12">
      <c r="B44" s="76" t="s">
        <v>2629</v>
      </c>
      <c r="C44" s="73" t="s">
        <v>2654</v>
      </c>
      <c r="D44" s="73">
        <v>20</v>
      </c>
      <c r="E44" s="73" t="s">
        <v>299</v>
      </c>
      <c r="F44" s="73" t="s">
        <v>300</v>
      </c>
      <c r="G44" s="86" t="s">
        <v>124</v>
      </c>
      <c r="H44" s="87">
        <v>0</v>
      </c>
      <c r="I44" s="87">
        <v>0</v>
      </c>
      <c r="J44" s="83">
        <v>1.1659660000000001E-3</v>
      </c>
      <c r="K44" s="84">
        <f t="shared" si="0"/>
        <v>4.2787407271249774E-6</v>
      </c>
      <c r="L44" s="84">
        <f>J44/'סכום נכסי הקרן'!$C$42</f>
        <v>9.5776143386011699E-7</v>
      </c>
    </row>
    <row r="45" spans="2:12">
      <c r="B45" s="76" t="s">
        <v>2629</v>
      </c>
      <c r="C45" s="73" t="s">
        <v>2655</v>
      </c>
      <c r="D45" s="73">
        <v>20</v>
      </c>
      <c r="E45" s="73" t="s">
        <v>299</v>
      </c>
      <c r="F45" s="73" t="s">
        <v>300</v>
      </c>
      <c r="G45" s="86" t="s">
        <v>130</v>
      </c>
      <c r="H45" s="87">
        <v>0</v>
      </c>
      <c r="I45" s="87">
        <v>0</v>
      </c>
      <c r="J45" s="83">
        <v>0.65181605399999998</v>
      </c>
      <c r="K45" s="84">
        <f t="shared" si="0"/>
        <v>2.3919667441792414E-3</v>
      </c>
      <c r="L45" s="84">
        <f>J45/'סכום נכסי הקרן'!$C$42</f>
        <v>5.3542236951341934E-4</v>
      </c>
    </row>
    <row r="46" spans="2:12">
      <c r="B46" s="110"/>
      <c r="C46" s="110"/>
      <c r="D46" s="110"/>
      <c r="E46" s="111"/>
      <c r="F46" s="111"/>
      <c r="G46" s="111"/>
      <c r="H46" s="111"/>
      <c r="I46" s="111"/>
      <c r="J46" s="111"/>
      <c r="K46" s="111"/>
      <c r="L46" s="111"/>
    </row>
    <row r="47" spans="2:12">
      <c r="B47" s="70" t="s">
        <v>184</v>
      </c>
      <c r="C47" s="71"/>
      <c r="D47" s="71"/>
      <c r="E47" s="71"/>
      <c r="F47" s="71"/>
      <c r="G47" s="71"/>
      <c r="H47" s="71"/>
      <c r="I47" s="71"/>
      <c r="J47" s="80">
        <f>J48</f>
        <v>6.1603375760000008</v>
      </c>
      <c r="K47" s="81">
        <f t="shared" si="0"/>
        <v>2.2606565954126936E-2</v>
      </c>
      <c r="L47" s="81">
        <f>J47/'סכום נכסי הקרן'!$C$42</f>
        <v>5.0602965694129315E-3</v>
      </c>
    </row>
    <row r="48" spans="2:12">
      <c r="B48" s="112" t="s">
        <v>39</v>
      </c>
      <c r="C48" s="110"/>
      <c r="D48" s="111"/>
      <c r="E48" s="111"/>
      <c r="F48" s="111"/>
      <c r="G48" s="111"/>
      <c r="H48" s="111"/>
      <c r="I48" s="111"/>
      <c r="J48" s="80">
        <f>J49+J50</f>
        <v>6.1603375760000008</v>
      </c>
      <c r="K48" s="81">
        <f t="shared" si="0"/>
        <v>2.2606565954126936E-2</v>
      </c>
      <c r="L48" s="81">
        <f>J48/'סכום נכסי הקרן'!$C$42</f>
        <v>5.0602965694129315E-3</v>
      </c>
    </row>
    <row r="49" spans="2:12">
      <c r="B49" s="76" t="s">
        <v>2656</v>
      </c>
      <c r="C49" s="73" t="s">
        <v>2657</v>
      </c>
      <c r="D49" s="73">
        <v>85</v>
      </c>
      <c r="E49" s="73" t="s">
        <v>725</v>
      </c>
      <c r="F49" s="73" t="s">
        <v>683</v>
      </c>
      <c r="G49" s="86" t="s">
        <v>124</v>
      </c>
      <c r="H49" s="87">
        <v>0</v>
      </c>
      <c r="I49" s="87">
        <v>0</v>
      </c>
      <c r="J49" s="83">
        <v>0.9831076980000002</v>
      </c>
      <c r="K49" s="84">
        <f>IFERROR(J49/$J$10,0)</f>
        <v>3.6077063538582461E-3</v>
      </c>
      <c r="L49" s="84">
        <f>J49/'סכום נכסי הקרן'!$C$42</f>
        <v>8.075558279361483E-4</v>
      </c>
    </row>
    <row r="50" spans="2:12">
      <c r="B50" s="76" t="s">
        <v>2656</v>
      </c>
      <c r="C50" s="73" t="s">
        <v>2658</v>
      </c>
      <c r="D50" s="73">
        <v>85</v>
      </c>
      <c r="E50" s="73" t="s">
        <v>725</v>
      </c>
      <c r="F50" s="73" t="s">
        <v>683</v>
      </c>
      <c r="G50" s="86" t="s">
        <v>122</v>
      </c>
      <c r="H50" s="87">
        <v>0</v>
      </c>
      <c r="I50" s="87">
        <v>0</v>
      </c>
      <c r="J50" s="83">
        <v>5.1772298780000003</v>
      </c>
      <c r="K50" s="84">
        <f>IFERROR(J50/$J$10,0)</f>
        <v>1.8998859600268689E-2</v>
      </c>
      <c r="L50" s="84">
        <f>J50/'סכום נכסי הקרן'!$C$42</f>
        <v>4.2527407414767833E-3</v>
      </c>
    </row>
    <row r="51" spans="2:12">
      <c r="B51" s="76"/>
      <c r="C51" s="73"/>
      <c r="D51" s="73"/>
      <c r="E51" s="73"/>
      <c r="F51" s="73"/>
      <c r="G51" s="86"/>
      <c r="H51" s="87"/>
      <c r="I51" s="87"/>
      <c r="J51" s="83"/>
      <c r="K51" s="84"/>
      <c r="L51" s="84"/>
    </row>
    <row r="52" spans="2:12">
      <c r="B52" s="76"/>
      <c r="C52" s="73"/>
      <c r="D52" s="73"/>
      <c r="E52" s="73"/>
      <c r="F52" s="73"/>
      <c r="G52" s="86"/>
      <c r="H52" s="87"/>
      <c r="I52" s="87"/>
      <c r="J52" s="83"/>
      <c r="K52" s="84"/>
      <c r="L52" s="84"/>
    </row>
    <row r="53" spans="2:12">
      <c r="B53" s="76"/>
      <c r="C53" s="73"/>
      <c r="D53" s="73"/>
      <c r="E53" s="73"/>
      <c r="F53" s="73"/>
      <c r="G53" s="86"/>
      <c r="H53" s="87"/>
      <c r="I53" s="87"/>
      <c r="J53" s="83"/>
      <c r="K53" s="84"/>
      <c r="L53" s="84"/>
    </row>
    <row r="54" spans="2:12">
      <c r="B54" s="113" t="s">
        <v>205</v>
      </c>
      <c r="C54" s="110"/>
      <c r="D54" s="111"/>
      <c r="E54" s="111"/>
      <c r="F54" s="111"/>
      <c r="G54" s="111"/>
      <c r="H54" s="111"/>
      <c r="I54" s="111"/>
      <c r="J54" s="111"/>
      <c r="K54" s="111"/>
      <c r="L54" s="111"/>
    </row>
    <row r="55" spans="2:12">
      <c r="B55" s="114"/>
      <c r="C55" s="110"/>
      <c r="D55" s="111"/>
      <c r="E55" s="111"/>
      <c r="F55" s="111"/>
      <c r="G55" s="111"/>
      <c r="H55" s="111"/>
      <c r="I55" s="111"/>
      <c r="J55" s="111"/>
      <c r="K55" s="111"/>
      <c r="L55" s="111"/>
    </row>
    <row r="56" spans="2:12">
      <c r="B56" s="110"/>
      <c r="C56" s="110"/>
      <c r="D56" s="111"/>
      <c r="E56" s="111"/>
      <c r="F56" s="111"/>
      <c r="G56" s="111"/>
      <c r="H56" s="111"/>
      <c r="I56" s="111"/>
      <c r="J56" s="111"/>
      <c r="K56" s="111"/>
      <c r="L56" s="111"/>
    </row>
    <row r="57" spans="2:12">
      <c r="B57" s="110"/>
      <c r="C57" s="110"/>
      <c r="D57" s="111"/>
      <c r="E57" s="111"/>
      <c r="F57" s="111"/>
      <c r="G57" s="111"/>
      <c r="H57" s="111"/>
      <c r="I57" s="111"/>
      <c r="J57" s="111"/>
      <c r="K57" s="111"/>
      <c r="L57" s="111"/>
    </row>
    <row r="58" spans="2:12">
      <c r="B58" s="110"/>
      <c r="C58" s="110"/>
      <c r="D58" s="111"/>
      <c r="E58" s="111"/>
      <c r="F58" s="111"/>
      <c r="G58" s="111"/>
      <c r="H58" s="111"/>
      <c r="I58" s="111"/>
      <c r="J58" s="111"/>
      <c r="K58" s="111"/>
      <c r="L58" s="111"/>
    </row>
    <row r="59" spans="2:12">
      <c r="B59" s="110"/>
      <c r="C59" s="110"/>
      <c r="D59" s="111"/>
      <c r="E59" s="111"/>
      <c r="F59" s="111"/>
      <c r="G59" s="111"/>
      <c r="H59" s="111"/>
      <c r="I59" s="111"/>
      <c r="J59" s="111"/>
      <c r="K59" s="111"/>
      <c r="L59" s="111"/>
    </row>
    <row r="60" spans="2:12">
      <c r="B60" s="110"/>
      <c r="C60" s="110"/>
      <c r="D60" s="111"/>
      <c r="E60" s="111"/>
      <c r="F60" s="111"/>
      <c r="G60" s="111"/>
      <c r="H60" s="111"/>
      <c r="I60" s="111"/>
      <c r="J60" s="111"/>
      <c r="K60" s="111"/>
      <c r="L60" s="111"/>
    </row>
    <row r="61" spans="2:12">
      <c r="B61" s="110"/>
      <c r="C61" s="110"/>
      <c r="D61" s="111"/>
      <c r="E61" s="111"/>
      <c r="F61" s="111"/>
      <c r="G61" s="111"/>
      <c r="H61" s="111"/>
      <c r="I61" s="111"/>
      <c r="J61" s="111"/>
      <c r="K61" s="111"/>
      <c r="L61" s="111"/>
    </row>
    <row r="62" spans="2:12">
      <c r="B62" s="110"/>
      <c r="C62" s="110"/>
      <c r="D62" s="111"/>
      <c r="E62" s="111"/>
      <c r="F62" s="111"/>
      <c r="G62" s="111"/>
      <c r="H62" s="111"/>
      <c r="I62" s="111"/>
      <c r="J62" s="111"/>
      <c r="K62" s="111"/>
      <c r="L62" s="111"/>
    </row>
    <row r="63" spans="2:12">
      <c r="B63" s="110"/>
      <c r="C63" s="110"/>
      <c r="D63" s="111"/>
      <c r="E63" s="111"/>
      <c r="F63" s="111"/>
      <c r="G63" s="111"/>
      <c r="H63" s="111"/>
      <c r="I63" s="111"/>
      <c r="J63" s="111"/>
      <c r="K63" s="111"/>
      <c r="L63" s="111"/>
    </row>
    <row r="64" spans="2:12">
      <c r="B64" s="110"/>
      <c r="C64" s="110"/>
      <c r="D64" s="111"/>
      <c r="E64" s="111"/>
      <c r="F64" s="111"/>
      <c r="G64" s="111"/>
      <c r="H64" s="111"/>
      <c r="I64" s="111"/>
      <c r="J64" s="111"/>
      <c r="K64" s="111"/>
      <c r="L64" s="111"/>
    </row>
    <row r="65" spans="2:12">
      <c r="B65" s="110"/>
      <c r="C65" s="110"/>
      <c r="D65" s="111"/>
      <c r="E65" s="111"/>
      <c r="F65" s="111"/>
      <c r="G65" s="111"/>
      <c r="H65" s="111"/>
      <c r="I65" s="111"/>
      <c r="J65" s="111"/>
      <c r="K65" s="111"/>
      <c r="L65" s="111"/>
    </row>
    <row r="66" spans="2:12">
      <c r="B66" s="110"/>
      <c r="C66" s="110"/>
      <c r="D66" s="111"/>
      <c r="E66" s="111"/>
      <c r="F66" s="111"/>
      <c r="G66" s="111"/>
      <c r="H66" s="111"/>
      <c r="I66" s="111"/>
      <c r="J66" s="111"/>
      <c r="K66" s="111"/>
      <c r="L66" s="111"/>
    </row>
    <row r="67" spans="2:12">
      <c r="B67" s="110"/>
      <c r="C67" s="110"/>
      <c r="D67" s="111"/>
      <c r="E67" s="111"/>
      <c r="F67" s="111"/>
      <c r="G67" s="111"/>
      <c r="H67" s="111"/>
      <c r="I67" s="111"/>
      <c r="J67" s="111"/>
      <c r="K67" s="111"/>
      <c r="L67" s="111"/>
    </row>
    <row r="68" spans="2:12">
      <c r="B68" s="110"/>
      <c r="C68" s="110"/>
      <c r="D68" s="111"/>
      <c r="E68" s="111"/>
      <c r="F68" s="111"/>
      <c r="G68" s="111"/>
      <c r="H68" s="111"/>
      <c r="I68" s="111"/>
      <c r="J68" s="111"/>
      <c r="K68" s="111"/>
      <c r="L68" s="111"/>
    </row>
    <row r="69" spans="2:12">
      <c r="B69" s="110"/>
      <c r="C69" s="110"/>
      <c r="D69" s="111"/>
      <c r="E69" s="111"/>
      <c r="F69" s="111"/>
      <c r="G69" s="111"/>
      <c r="H69" s="111"/>
      <c r="I69" s="111"/>
      <c r="J69" s="111"/>
      <c r="K69" s="111"/>
      <c r="L69" s="111"/>
    </row>
    <row r="70" spans="2:12">
      <c r="B70" s="110"/>
      <c r="C70" s="110"/>
      <c r="D70" s="111"/>
      <c r="E70" s="111"/>
      <c r="F70" s="111"/>
      <c r="G70" s="111"/>
      <c r="H70" s="111"/>
      <c r="I70" s="111"/>
      <c r="J70" s="111"/>
      <c r="K70" s="111"/>
      <c r="L70" s="111"/>
    </row>
    <row r="71" spans="2:12">
      <c r="B71" s="110"/>
      <c r="C71" s="110"/>
      <c r="D71" s="111"/>
      <c r="E71" s="111"/>
      <c r="F71" s="111"/>
      <c r="G71" s="111"/>
      <c r="H71" s="111"/>
      <c r="I71" s="111"/>
      <c r="J71" s="111"/>
      <c r="K71" s="111"/>
      <c r="L71" s="111"/>
    </row>
    <row r="72" spans="2:12">
      <c r="B72" s="110"/>
      <c r="C72" s="110"/>
      <c r="D72" s="111"/>
      <c r="E72" s="111"/>
      <c r="F72" s="111"/>
      <c r="G72" s="111"/>
      <c r="H72" s="111"/>
      <c r="I72" s="111"/>
      <c r="J72" s="111"/>
      <c r="K72" s="111"/>
      <c r="L72" s="111"/>
    </row>
    <row r="73" spans="2:12">
      <c r="B73" s="110"/>
      <c r="C73" s="110"/>
      <c r="D73" s="111"/>
      <c r="E73" s="111"/>
      <c r="F73" s="111"/>
      <c r="G73" s="111"/>
      <c r="H73" s="111"/>
      <c r="I73" s="111"/>
      <c r="J73" s="111"/>
      <c r="K73" s="111"/>
      <c r="L73" s="111"/>
    </row>
    <row r="74" spans="2:12">
      <c r="B74" s="110"/>
      <c r="C74" s="110"/>
      <c r="D74" s="111"/>
      <c r="E74" s="111"/>
      <c r="F74" s="111"/>
      <c r="G74" s="111"/>
      <c r="H74" s="111"/>
      <c r="I74" s="111"/>
      <c r="J74" s="111"/>
      <c r="K74" s="111"/>
      <c r="L74" s="111"/>
    </row>
    <row r="75" spans="2:12">
      <c r="B75" s="110"/>
      <c r="C75" s="110"/>
      <c r="D75" s="111"/>
      <c r="E75" s="111"/>
      <c r="F75" s="111"/>
      <c r="G75" s="111"/>
      <c r="H75" s="111"/>
      <c r="I75" s="111"/>
      <c r="J75" s="111"/>
      <c r="K75" s="111"/>
      <c r="L75" s="111"/>
    </row>
    <row r="76" spans="2:12">
      <c r="B76" s="110"/>
      <c r="C76" s="110"/>
      <c r="D76" s="111"/>
      <c r="E76" s="111"/>
      <c r="F76" s="111"/>
      <c r="G76" s="111"/>
      <c r="H76" s="111"/>
      <c r="I76" s="111"/>
      <c r="J76" s="111"/>
      <c r="K76" s="111"/>
      <c r="L76" s="111"/>
    </row>
    <row r="77" spans="2:12">
      <c r="B77" s="110"/>
      <c r="C77" s="110"/>
      <c r="D77" s="111"/>
      <c r="E77" s="111"/>
      <c r="F77" s="111"/>
      <c r="G77" s="111"/>
      <c r="H77" s="111"/>
      <c r="I77" s="111"/>
      <c r="J77" s="111"/>
      <c r="K77" s="111"/>
      <c r="L77" s="111"/>
    </row>
    <row r="78" spans="2:12">
      <c r="B78" s="110"/>
      <c r="C78" s="110"/>
      <c r="D78" s="111"/>
      <c r="E78" s="111"/>
      <c r="F78" s="111"/>
      <c r="G78" s="111"/>
      <c r="H78" s="111"/>
      <c r="I78" s="111"/>
      <c r="J78" s="111"/>
      <c r="K78" s="111"/>
      <c r="L78" s="111"/>
    </row>
    <row r="79" spans="2:12">
      <c r="B79" s="110"/>
      <c r="C79" s="110"/>
      <c r="D79" s="111"/>
      <c r="E79" s="111"/>
      <c r="F79" s="111"/>
      <c r="G79" s="111"/>
      <c r="H79" s="111"/>
      <c r="I79" s="111"/>
      <c r="J79" s="111"/>
      <c r="K79" s="111"/>
      <c r="L79" s="111"/>
    </row>
    <row r="80" spans="2:12">
      <c r="B80" s="110"/>
      <c r="C80" s="110"/>
      <c r="D80" s="111"/>
      <c r="E80" s="111"/>
      <c r="F80" s="111"/>
      <c r="G80" s="111"/>
      <c r="H80" s="111"/>
      <c r="I80" s="111"/>
      <c r="J80" s="111"/>
      <c r="K80" s="111"/>
      <c r="L80" s="111"/>
    </row>
    <row r="81" spans="2:12">
      <c r="B81" s="110"/>
      <c r="C81" s="110"/>
      <c r="D81" s="111"/>
      <c r="E81" s="111"/>
      <c r="F81" s="111"/>
      <c r="G81" s="111"/>
      <c r="H81" s="111"/>
      <c r="I81" s="111"/>
      <c r="J81" s="111"/>
      <c r="K81" s="111"/>
      <c r="L81" s="111"/>
    </row>
    <row r="82" spans="2:12">
      <c r="B82" s="110"/>
      <c r="C82" s="110"/>
      <c r="D82" s="111"/>
      <c r="E82" s="111"/>
      <c r="F82" s="111"/>
      <c r="G82" s="111"/>
      <c r="H82" s="111"/>
      <c r="I82" s="111"/>
      <c r="J82" s="111"/>
      <c r="K82" s="111"/>
      <c r="L82" s="111"/>
    </row>
    <row r="83" spans="2:12">
      <c r="B83" s="110"/>
      <c r="C83" s="110"/>
      <c r="D83" s="111"/>
      <c r="E83" s="111"/>
      <c r="F83" s="111"/>
      <c r="G83" s="111"/>
      <c r="H83" s="111"/>
      <c r="I83" s="111"/>
      <c r="J83" s="111"/>
      <c r="K83" s="111"/>
      <c r="L83" s="111"/>
    </row>
    <row r="84" spans="2:12">
      <c r="B84" s="110"/>
      <c r="C84" s="110"/>
      <c r="D84" s="111"/>
      <c r="E84" s="111"/>
      <c r="F84" s="111"/>
      <c r="G84" s="111"/>
      <c r="H84" s="111"/>
      <c r="I84" s="111"/>
      <c r="J84" s="111"/>
      <c r="K84" s="111"/>
      <c r="L84" s="111"/>
    </row>
    <row r="85" spans="2:12">
      <c r="B85" s="110"/>
      <c r="C85" s="110"/>
      <c r="D85" s="111"/>
      <c r="E85" s="111"/>
      <c r="F85" s="111"/>
      <c r="G85" s="111"/>
      <c r="H85" s="111"/>
      <c r="I85" s="111"/>
      <c r="J85" s="111"/>
      <c r="K85" s="111"/>
      <c r="L85" s="111"/>
    </row>
    <row r="86" spans="2:12">
      <c r="B86" s="110"/>
      <c r="C86" s="110"/>
      <c r="D86" s="111"/>
      <c r="E86" s="111"/>
      <c r="F86" s="111"/>
      <c r="G86" s="111"/>
      <c r="H86" s="111"/>
      <c r="I86" s="111"/>
      <c r="J86" s="111"/>
      <c r="K86" s="111"/>
      <c r="L86" s="111"/>
    </row>
    <row r="87" spans="2:12">
      <c r="B87" s="110"/>
      <c r="C87" s="110"/>
      <c r="D87" s="111"/>
      <c r="E87" s="111"/>
      <c r="F87" s="111"/>
      <c r="G87" s="111"/>
      <c r="H87" s="111"/>
      <c r="I87" s="111"/>
      <c r="J87" s="111"/>
      <c r="K87" s="111"/>
      <c r="L87" s="111"/>
    </row>
    <row r="88" spans="2:12">
      <c r="B88" s="110"/>
      <c r="C88" s="110"/>
      <c r="D88" s="111"/>
      <c r="E88" s="111"/>
      <c r="F88" s="111"/>
      <c r="G88" s="111"/>
      <c r="H88" s="111"/>
      <c r="I88" s="111"/>
      <c r="J88" s="111"/>
      <c r="K88" s="111"/>
      <c r="L88" s="111"/>
    </row>
    <row r="89" spans="2:12">
      <c r="B89" s="110"/>
      <c r="C89" s="110"/>
      <c r="D89" s="111"/>
      <c r="E89" s="111"/>
      <c r="F89" s="111"/>
      <c r="G89" s="111"/>
      <c r="H89" s="111"/>
      <c r="I89" s="111"/>
      <c r="J89" s="111"/>
      <c r="K89" s="111"/>
      <c r="L89" s="111"/>
    </row>
    <row r="90" spans="2:12">
      <c r="B90" s="110"/>
      <c r="C90" s="110"/>
      <c r="D90" s="111"/>
      <c r="E90" s="111"/>
      <c r="F90" s="111"/>
      <c r="G90" s="111"/>
      <c r="H90" s="111"/>
      <c r="I90" s="111"/>
      <c r="J90" s="111"/>
      <c r="K90" s="111"/>
      <c r="L90" s="111"/>
    </row>
    <row r="91" spans="2:12">
      <c r="B91" s="110"/>
      <c r="C91" s="110"/>
      <c r="D91" s="111"/>
      <c r="E91" s="111"/>
      <c r="F91" s="111"/>
      <c r="G91" s="111"/>
      <c r="H91" s="111"/>
      <c r="I91" s="111"/>
      <c r="J91" s="111"/>
      <c r="K91" s="111"/>
      <c r="L91" s="111"/>
    </row>
    <row r="92" spans="2:12">
      <c r="B92" s="110"/>
      <c r="C92" s="110"/>
      <c r="D92" s="111"/>
      <c r="E92" s="111"/>
      <c r="F92" s="111"/>
      <c r="G92" s="111"/>
      <c r="H92" s="111"/>
      <c r="I92" s="111"/>
      <c r="J92" s="111"/>
      <c r="K92" s="111"/>
      <c r="L92" s="111"/>
    </row>
    <row r="93" spans="2:12">
      <c r="B93" s="110"/>
      <c r="C93" s="110"/>
      <c r="D93" s="111"/>
      <c r="E93" s="111"/>
      <c r="F93" s="111"/>
      <c r="G93" s="111"/>
      <c r="H93" s="111"/>
      <c r="I93" s="111"/>
      <c r="J93" s="111"/>
      <c r="K93" s="111"/>
      <c r="L93" s="111"/>
    </row>
    <row r="94" spans="2:12">
      <c r="B94" s="110"/>
      <c r="C94" s="110"/>
      <c r="D94" s="111"/>
      <c r="E94" s="111"/>
      <c r="F94" s="111"/>
      <c r="G94" s="111"/>
      <c r="H94" s="111"/>
      <c r="I94" s="111"/>
      <c r="J94" s="111"/>
      <c r="K94" s="111"/>
      <c r="L94" s="111"/>
    </row>
    <row r="95" spans="2:12">
      <c r="B95" s="110"/>
      <c r="C95" s="110"/>
      <c r="D95" s="111"/>
      <c r="E95" s="111"/>
      <c r="F95" s="111"/>
      <c r="G95" s="111"/>
      <c r="H95" s="111"/>
      <c r="I95" s="111"/>
      <c r="J95" s="111"/>
      <c r="K95" s="111"/>
      <c r="L95" s="111"/>
    </row>
    <row r="96" spans="2:12">
      <c r="B96" s="110"/>
      <c r="C96" s="110"/>
      <c r="D96" s="111"/>
      <c r="E96" s="111"/>
      <c r="F96" s="111"/>
      <c r="G96" s="111"/>
      <c r="H96" s="111"/>
      <c r="I96" s="111"/>
      <c r="J96" s="111"/>
      <c r="K96" s="111"/>
      <c r="L96" s="111"/>
    </row>
    <row r="97" spans="2:12">
      <c r="B97" s="110"/>
      <c r="C97" s="110"/>
      <c r="D97" s="111"/>
      <c r="E97" s="111"/>
      <c r="F97" s="111"/>
      <c r="G97" s="111"/>
      <c r="H97" s="111"/>
      <c r="I97" s="111"/>
      <c r="J97" s="111"/>
      <c r="K97" s="111"/>
      <c r="L97" s="111"/>
    </row>
    <row r="98" spans="2:12">
      <c r="B98" s="110"/>
      <c r="C98" s="110"/>
      <c r="D98" s="111"/>
      <c r="E98" s="111"/>
      <c r="F98" s="111"/>
      <c r="G98" s="111"/>
      <c r="H98" s="111"/>
      <c r="I98" s="111"/>
      <c r="J98" s="111"/>
      <c r="K98" s="111"/>
      <c r="L98" s="111"/>
    </row>
    <row r="99" spans="2:12">
      <c r="B99" s="110"/>
      <c r="C99" s="110"/>
      <c r="D99" s="111"/>
      <c r="E99" s="111"/>
      <c r="F99" s="111"/>
      <c r="G99" s="111"/>
      <c r="H99" s="111"/>
      <c r="I99" s="111"/>
      <c r="J99" s="111"/>
      <c r="K99" s="111"/>
      <c r="L99" s="111"/>
    </row>
    <row r="100" spans="2:12">
      <c r="B100" s="110"/>
      <c r="C100" s="110"/>
      <c r="D100" s="111"/>
      <c r="E100" s="111"/>
      <c r="F100" s="111"/>
      <c r="G100" s="111"/>
      <c r="H100" s="111"/>
      <c r="I100" s="111"/>
      <c r="J100" s="111"/>
      <c r="K100" s="111"/>
      <c r="L100" s="111"/>
    </row>
    <row r="101" spans="2:12">
      <c r="B101" s="110"/>
      <c r="C101" s="110"/>
      <c r="D101" s="111"/>
      <c r="E101" s="111"/>
      <c r="F101" s="111"/>
      <c r="G101" s="111"/>
      <c r="H101" s="111"/>
      <c r="I101" s="111"/>
      <c r="J101" s="111"/>
      <c r="K101" s="111"/>
      <c r="L101" s="111"/>
    </row>
    <row r="102" spans="2:12">
      <c r="B102" s="110"/>
      <c r="C102" s="110"/>
      <c r="D102" s="111"/>
      <c r="E102" s="111"/>
      <c r="F102" s="111"/>
      <c r="G102" s="111"/>
      <c r="H102" s="111"/>
      <c r="I102" s="111"/>
      <c r="J102" s="111"/>
      <c r="K102" s="111"/>
      <c r="L102" s="111"/>
    </row>
    <row r="103" spans="2:12">
      <c r="B103" s="110"/>
      <c r="C103" s="110"/>
      <c r="D103" s="111"/>
      <c r="E103" s="111"/>
      <c r="F103" s="111"/>
      <c r="G103" s="111"/>
      <c r="H103" s="111"/>
      <c r="I103" s="111"/>
      <c r="J103" s="111"/>
      <c r="K103" s="111"/>
      <c r="L103" s="111"/>
    </row>
    <row r="104" spans="2:12">
      <c r="B104" s="110"/>
      <c r="C104" s="110"/>
      <c r="D104" s="111"/>
      <c r="E104" s="111"/>
      <c r="F104" s="111"/>
      <c r="G104" s="111"/>
      <c r="H104" s="111"/>
      <c r="I104" s="111"/>
      <c r="J104" s="111"/>
      <c r="K104" s="111"/>
      <c r="L104" s="111"/>
    </row>
    <row r="105" spans="2:12">
      <c r="B105" s="110"/>
      <c r="C105" s="110"/>
      <c r="D105" s="111"/>
      <c r="E105" s="111"/>
      <c r="F105" s="111"/>
      <c r="G105" s="111"/>
      <c r="H105" s="111"/>
      <c r="I105" s="111"/>
      <c r="J105" s="111"/>
      <c r="K105" s="111"/>
      <c r="L105" s="111"/>
    </row>
    <row r="106" spans="2:12">
      <c r="B106" s="110"/>
      <c r="C106" s="110"/>
      <c r="D106" s="111"/>
      <c r="E106" s="111"/>
      <c r="F106" s="111"/>
      <c r="G106" s="111"/>
      <c r="H106" s="111"/>
      <c r="I106" s="111"/>
      <c r="J106" s="111"/>
      <c r="K106" s="111"/>
      <c r="L106" s="111"/>
    </row>
    <row r="107" spans="2:12">
      <c r="B107" s="110"/>
      <c r="C107" s="110"/>
      <c r="D107" s="111"/>
      <c r="E107" s="111"/>
      <c r="F107" s="111"/>
      <c r="G107" s="111"/>
      <c r="H107" s="111"/>
      <c r="I107" s="111"/>
      <c r="J107" s="111"/>
      <c r="K107" s="111"/>
      <c r="L107" s="111"/>
    </row>
    <row r="108" spans="2:12">
      <c r="B108" s="110"/>
      <c r="C108" s="110"/>
      <c r="D108" s="111"/>
      <c r="E108" s="111"/>
      <c r="F108" s="111"/>
      <c r="G108" s="111"/>
      <c r="H108" s="111"/>
      <c r="I108" s="111"/>
      <c r="J108" s="111"/>
      <c r="K108" s="111"/>
      <c r="L108" s="111"/>
    </row>
    <row r="109" spans="2:12">
      <c r="B109" s="110"/>
      <c r="C109" s="110"/>
      <c r="D109" s="111"/>
      <c r="E109" s="111"/>
      <c r="F109" s="111"/>
      <c r="G109" s="111"/>
      <c r="H109" s="111"/>
      <c r="I109" s="111"/>
      <c r="J109" s="111"/>
      <c r="K109" s="111"/>
      <c r="L109" s="111"/>
    </row>
    <row r="110" spans="2:12">
      <c r="B110" s="110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</row>
    <row r="111" spans="2:12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</row>
    <row r="112" spans="2:12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</row>
    <row r="113" spans="2:12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</row>
    <row r="114" spans="2:12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</row>
    <row r="115" spans="2:12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</row>
    <row r="116" spans="2:12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</row>
    <row r="117" spans="2:12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2:12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</row>
    <row r="119" spans="2:12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</row>
    <row r="120" spans="2:12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2:12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</row>
    <row r="122" spans="2:12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2:12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2:12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2:12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2:12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2:12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2:12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2:12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2:12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2:12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2:12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2:12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2:12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2:12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2:12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2:12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2:12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2:12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2:12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2:12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2:12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2:12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2:12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2:12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2:12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2:12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2:12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2:12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2:12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2:12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2:12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2:12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2:12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2:12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2:12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2:12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2:12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2:12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2:12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2:12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2:12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2:12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2:12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2:12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2:12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2:12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2:12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2:12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2:12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2:12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2:12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2:12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2:12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2:12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2:12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2:12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2:12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2:12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2:12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2:12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2:12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2:12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2:12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2:12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2:12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2:12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2:12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2:12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2:12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2:12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2:12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2:12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2:12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2:12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2:12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2:12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2:12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2:12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2:12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2:12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2:12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2:12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2:12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2:12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2:12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2:12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2:12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2:12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2:12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2:12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2:12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2:12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2:12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2:12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2:12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2:12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2:12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2:12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2:12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2:12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2:12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2:12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2:12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2:12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2:12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2:12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2:12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2:12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2:12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2:12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2:12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2:12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2:12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2:12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2:12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2:12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2:12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2:12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2:12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2:12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2:12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2:12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2:12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2:12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2:12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2:12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2:12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2:12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2:12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2:12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2:12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2:12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2:12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2:12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2:12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2:12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2:12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2:12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2:12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2:12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2:12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2:12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2:12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12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12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12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2:12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2:12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2:12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2:12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2:12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2:12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2:12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2:12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</row>
    <row r="276" spans="2:12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</row>
    <row r="277" spans="2:12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</row>
    <row r="278" spans="2:12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</row>
    <row r="279" spans="2:12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2:12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2:12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</row>
    <row r="282" spans="2:12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2:12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</row>
    <row r="284" spans="2:12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</row>
    <row r="285" spans="2:12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</row>
    <row r="286" spans="2:12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</row>
    <row r="287" spans="2:12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</row>
    <row r="288" spans="2:12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</row>
    <row r="289" spans="2:12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</row>
    <row r="290" spans="2:12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</row>
    <row r="291" spans="2:12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</row>
    <row r="292" spans="2:12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</row>
    <row r="293" spans="2:12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2:12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</row>
    <row r="295" spans="2:12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2:12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</row>
    <row r="297" spans="2:12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</row>
    <row r="298" spans="2:12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</row>
    <row r="299" spans="2:12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</row>
    <row r="300" spans="2:12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</row>
    <row r="301" spans="2:12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2:12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</row>
    <row r="303" spans="2:12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</row>
    <row r="304" spans="2:12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2:12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</row>
    <row r="306" spans="2:12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</row>
    <row r="307" spans="2:12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</row>
    <row r="308" spans="2:12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</row>
    <row r="309" spans="2:12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</row>
    <row r="310" spans="2:12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</row>
    <row r="311" spans="2:12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</row>
    <row r="312" spans="2:12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</row>
    <row r="313" spans="2:12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</row>
    <row r="314" spans="2:12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</row>
    <row r="315" spans="2:12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2:12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</row>
    <row r="317" spans="2:12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</row>
    <row r="318" spans="2:12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</row>
    <row r="319" spans="2:12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</row>
    <row r="320" spans="2:12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</row>
    <row r="321" spans="2:12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</row>
    <row r="322" spans="2:12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</row>
    <row r="323" spans="2:12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</row>
    <row r="324" spans="2:12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</row>
    <row r="325" spans="2:12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</row>
    <row r="326" spans="2:12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2:12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</row>
    <row r="328" spans="2:12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</row>
    <row r="329" spans="2:12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</row>
    <row r="330" spans="2:12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2:12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2:12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</row>
    <row r="333" spans="2:12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</row>
    <row r="334" spans="2:12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</row>
    <row r="335" spans="2:12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</row>
    <row r="336" spans="2:12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</row>
    <row r="337" spans="2:12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2:12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</row>
    <row r="339" spans="2:12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</row>
    <row r="340" spans="2:12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</row>
    <row r="341" spans="2:12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</row>
    <row r="342" spans="2:12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</row>
    <row r="343" spans="2:12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</row>
    <row r="344" spans="2:12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</row>
    <row r="345" spans="2:12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</row>
    <row r="346" spans="2:12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</row>
    <row r="347" spans="2:12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</row>
    <row r="348" spans="2:12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2:12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</row>
    <row r="350" spans="2:12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</row>
    <row r="351" spans="2:12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</row>
    <row r="352" spans="2:12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</row>
    <row r="353" spans="2:12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</row>
    <row r="354" spans="2:12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2:12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</row>
    <row r="356" spans="2:12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</row>
    <row r="357" spans="2:12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</row>
    <row r="358" spans="2:12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</row>
    <row r="359" spans="2:12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2:12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</row>
    <row r="361" spans="2:12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2:12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</row>
    <row r="363" spans="2:12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</row>
    <row r="364" spans="2:12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</row>
    <row r="365" spans="2:12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</row>
    <row r="366" spans="2:12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</row>
    <row r="367" spans="2:12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</row>
    <row r="368" spans="2:12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</row>
    <row r="369" spans="2:12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</row>
    <row r="370" spans="2:12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2:12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</row>
    <row r="372" spans="2:12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</row>
    <row r="373" spans="2:12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</row>
    <row r="374" spans="2:12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</row>
    <row r="375" spans="2:12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</row>
    <row r="376" spans="2:12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</row>
    <row r="377" spans="2:12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</row>
    <row r="378" spans="2:12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</row>
    <row r="379" spans="2:12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</row>
    <row r="380" spans="2:12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</row>
    <row r="381" spans="2:12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2:12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</row>
    <row r="383" spans="2:12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</row>
    <row r="384" spans="2:12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</row>
    <row r="385" spans="2:12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</row>
    <row r="386" spans="2:12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2:12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</row>
    <row r="388" spans="2:12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</row>
    <row r="389" spans="2:12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</row>
    <row r="390" spans="2:12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</row>
    <row r="391" spans="2:12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</row>
    <row r="392" spans="2:12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2:12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</row>
    <row r="394" spans="2:12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</row>
    <row r="395" spans="2:12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</row>
    <row r="396" spans="2:12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</row>
    <row r="397" spans="2:12">
      <c r="B397" s="110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</row>
    <row r="398" spans="2:12">
      <c r="B398" s="110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</row>
    <row r="399" spans="2:12">
      <c r="B399" s="110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</row>
    <row r="400" spans="2:12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</row>
    <row r="401" spans="2:12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</row>
    <row r="402" spans="2:12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</row>
    <row r="403" spans="2:12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2:12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</row>
    <row r="405" spans="2:12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</row>
    <row r="406" spans="2:12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</row>
    <row r="407" spans="2:12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</row>
    <row r="408" spans="2:12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2:12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</row>
    <row r="410" spans="2:12">
      <c r="B410" s="110"/>
      <c r="C410" s="110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2:12">
      <c r="B411" s="110"/>
      <c r="C411" s="110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2:12">
      <c r="B412" s="110"/>
      <c r="C412" s="110"/>
      <c r="D412" s="111"/>
      <c r="E412" s="111"/>
      <c r="F412" s="111"/>
      <c r="G412" s="111"/>
      <c r="H412" s="111"/>
      <c r="I412" s="111"/>
      <c r="J412" s="111"/>
      <c r="K412" s="111"/>
      <c r="L412" s="111"/>
    </row>
    <row r="413" spans="2:12">
      <c r="B413" s="110"/>
      <c r="C413" s="110"/>
      <c r="D413" s="111"/>
      <c r="E413" s="111"/>
      <c r="F413" s="111"/>
      <c r="G413" s="111"/>
      <c r="H413" s="111"/>
      <c r="I413" s="111"/>
      <c r="J413" s="111"/>
      <c r="K413" s="111"/>
      <c r="L413" s="111"/>
    </row>
    <row r="414" spans="2:12">
      <c r="B414" s="110"/>
      <c r="C414" s="110"/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2:12">
      <c r="B415" s="110"/>
      <c r="C415" s="110"/>
      <c r="D415" s="111"/>
      <c r="E415" s="111"/>
      <c r="F415" s="111"/>
      <c r="G415" s="111"/>
      <c r="H415" s="111"/>
      <c r="I415" s="111"/>
      <c r="J415" s="111"/>
      <c r="K415" s="111"/>
      <c r="L415" s="111"/>
    </row>
    <row r="416" spans="2:12">
      <c r="B416" s="110"/>
      <c r="C416" s="110"/>
      <c r="D416" s="111"/>
      <c r="E416" s="111"/>
      <c r="F416" s="111"/>
      <c r="G416" s="111"/>
      <c r="H416" s="111"/>
      <c r="I416" s="111"/>
      <c r="J416" s="111"/>
      <c r="K416" s="111"/>
      <c r="L416" s="111"/>
    </row>
    <row r="417" spans="2:12">
      <c r="B417" s="110"/>
      <c r="C417" s="110"/>
      <c r="D417" s="111"/>
      <c r="E417" s="111"/>
      <c r="F417" s="111"/>
      <c r="G417" s="111"/>
      <c r="H417" s="111"/>
      <c r="I417" s="111"/>
      <c r="J417" s="111"/>
      <c r="K417" s="111"/>
      <c r="L417" s="111"/>
    </row>
    <row r="418" spans="2:12">
      <c r="B418" s="110"/>
      <c r="C418" s="110"/>
      <c r="D418" s="111"/>
      <c r="E418" s="111"/>
      <c r="F418" s="111"/>
      <c r="G418" s="111"/>
      <c r="H418" s="111"/>
      <c r="I418" s="111"/>
      <c r="J418" s="111"/>
      <c r="K418" s="111"/>
      <c r="L418" s="111"/>
    </row>
    <row r="419" spans="2:12">
      <c r="B419" s="110"/>
      <c r="C419" s="110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2:12">
      <c r="B420" s="110"/>
      <c r="C420" s="110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2:12">
      <c r="B421" s="110"/>
      <c r="C421" s="110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2:12">
      <c r="B422" s="110"/>
      <c r="C422" s="110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2:12">
      <c r="B423" s="110"/>
      <c r="C423" s="110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2:12">
      <c r="B424" s="110"/>
      <c r="C424" s="110"/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2:12">
      <c r="B425" s="110"/>
      <c r="C425" s="110"/>
      <c r="D425" s="111"/>
      <c r="E425" s="111"/>
      <c r="F425" s="111"/>
      <c r="G425" s="111"/>
      <c r="H425" s="111"/>
      <c r="I425" s="111"/>
      <c r="J425" s="111"/>
      <c r="K425" s="111"/>
      <c r="L425" s="111"/>
    </row>
    <row r="426" spans="2:12">
      <c r="B426" s="110"/>
      <c r="C426" s="110"/>
      <c r="D426" s="111"/>
      <c r="E426" s="111"/>
      <c r="F426" s="111"/>
      <c r="G426" s="111"/>
      <c r="H426" s="111"/>
      <c r="I426" s="111"/>
      <c r="J426" s="111"/>
      <c r="K426" s="111"/>
      <c r="L426" s="111"/>
    </row>
    <row r="427" spans="2:12">
      <c r="B427" s="110"/>
      <c r="C427" s="110"/>
      <c r="D427" s="111"/>
      <c r="E427" s="111"/>
      <c r="F427" s="111"/>
      <c r="G427" s="111"/>
      <c r="H427" s="111"/>
      <c r="I427" s="111"/>
      <c r="J427" s="111"/>
      <c r="K427" s="111"/>
      <c r="L427" s="111"/>
    </row>
    <row r="428" spans="2:12">
      <c r="B428" s="110"/>
      <c r="C428" s="110"/>
      <c r="D428" s="111"/>
      <c r="E428" s="111"/>
      <c r="F428" s="111"/>
      <c r="G428" s="111"/>
      <c r="H428" s="111"/>
      <c r="I428" s="111"/>
      <c r="J428" s="111"/>
      <c r="K428" s="111"/>
      <c r="L428" s="111"/>
    </row>
    <row r="429" spans="2:12">
      <c r="B429" s="110"/>
      <c r="C429" s="110"/>
      <c r="D429" s="111"/>
      <c r="E429" s="111"/>
      <c r="F429" s="111"/>
      <c r="G429" s="111"/>
      <c r="H429" s="111"/>
      <c r="I429" s="111"/>
      <c r="J429" s="111"/>
      <c r="K429" s="111"/>
      <c r="L429" s="111"/>
    </row>
    <row r="430" spans="2:12">
      <c r="B430" s="110"/>
      <c r="C430" s="110"/>
      <c r="D430" s="111"/>
      <c r="E430" s="111"/>
      <c r="F430" s="111"/>
      <c r="G430" s="111"/>
      <c r="H430" s="111"/>
      <c r="I430" s="111"/>
      <c r="J430" s="111"/>
      <c r="K430" s="111"/>
      <c r="L430" s="111"/>
    </row>
    <row r="431" spans="2:12">
      <c r="B431" s="110"/>
      <c r="C431" s="110"/>
      <c r="D431" s="111"/>
      <c r="E431" s="111"/>
      <c r="F431" s="111"/>
      <c r="G431" s="111"/>
      <c r="H431" s="111"/>
      <c r="I431" s="111"/>
      <c r="J431" s="111"/>
      <c r="K431" s="111"/>
      <c r="L431" s="111"/>
    </row>
    <row r="432" spans="2:12">
      <c r="B432" s="110"/>
      <c r="C432" s="110"/>
      <c r="D432" s="111"/>
      <c r="E432" s="111"/>
      <c r="F432" s="111"/>
      <c r="G432" s="111"/>
      <c r="H432" s="111"/>
      <c r="I432" s="111"/>
      <c r="J432" s="111"/>
      <c r="K432" s="111"/>
      <c r="L432" s="111"/>
    </row>
    <row r="433" spans="2:12">
      <c r="B433" s="110"/>
      <c r="C433" s="110"/>
      <c r="D433" s="111"/>
      <c r="E433" s="111"/>
      <c r="F433" s="111"/>
      <c r="G433" s="111"/>
      <c r="H433" s="111"/>
      <c r="I433" s="111"/>
      <c r="J433" s="111"/>
      <c r="K433" s="111"/>
      <c r="L433" s="111"/>
    </row>
    <row r="434" spans="2:12">
      <c r="B434" s="110"/>
      <c r="C434" s="110"/>
      <c r="D434" s="111"/>
      <c r="E434" s="111"/>
      <c r="F434" s="111"/>
      <c r="G434" s="111"/>
      <c r="H434" s="111"/>
      <c r="I434" s="111"/>
      <c r="J434" s="111"/>
      <c r="K434" s="111"/>
      <c r="L434" s="111"/>
    </row>
    <row r="435" spans="2:12">
      <c r="B435" s="110"/>
      <c r="C435" s="110"/>
      <c r="D435" s="111"/>
      <c r="E435" s="111"/>
      <c r="F435" s="111"/>
      <c r="G435" s="111"/>
      <c r="H435" s="111"/>
      <c r="I435" s="111"/>
      <c r="J435" s="111"/>
      <c r="K435" s="111"/>
      <c r="L435" s="111"/>
    </row>
    <row r="436" spans="2:12">
      <c r="B436" s="110"/>
      <c r="C436" s="110"/>
      <c r="D436" s="111"/>
      <c r="E436" s="111"/>
      <c r="F436" s="111"/>
      <c r="G436" s="111"/>
      <c r="H436" s="111"/>
      <c r="I436" s="111"/>
      <c r="J436" s="111"/>
      <c r="K436" s="111"/>
      <c r="L436" s="111"/>
    </row>
    <row r="437" spans="2:12">
      <c r="B437" s="110"/>
      <c r="C437" s="110"/>
      <c r="D437" s="111"/>
      <c r="E437" s="111"/>
      <c r="F437" s="111"/>
      <c r="G437" s="111"/>
      <c r="H437" s="111"/>
      <c r="I437" s="111"/>
      <c r="J437" s="111"/>
      <c r="K437" s="111"/>
      <c r="L437" s="111"/>
    </row>
    <row r="438" spans="2:12">
      <c r="B438" s="110"/>
      <c r="C438" s="110"/>
      <c r="D438" s="111"/>
      <c r="E438" s="111"/>
      <c r="F438" s="111"/>
      <c r="G438" s="111"/>
      <c r="H438" s="111"/>
      <c r="I438" s="111"/>
      <c r="J438" s="111"/>
      <c r="K438" s="111"/>
      <c r="L438" s="111"/>
    </row>
    <row r="439" spans="2:12">
      <c r="B439" s="110"/>
      <c r="C439" s="110"/>
      <c r="D439" s="111"/>
      <c r="E439" s="111"/>
      <c r="F439" s="111"/>
      <c r="G439" s="111"/>
      <c r="H439" s="111"/>
      <c r="I439" s="111"/>
      <c r="J439" s="111"/>
      <c r="K439" s="111"/>
      <c r="L439" s="111"/>
    </row>
    <row r="440" spans="2:12">
      <c r="B440" s="110"/>
      <c r="C440" s="110"/>
      <c r="D440" s="111"/>
      <c r="E440" s="111"/>
      <c r="F440" s="111"/>
      <c r="G440" s="111"/>
      <c r="H440" s="111"/>
      <c r="I440" s="111"/>
      <c r="J440" s="111"/>
      <c r="K440" s="111"/>
      <c r="L440" s="111"/>
    </row>
    <row r="441" spans="2:12">
      <c r="B441" s="110"/>
      <c r="C441" s="110"/>
      <c r="D441" s="111"/>
      <c r="E441" s="111"/>
      <c r="F441" s="111"/>
      <c r="G441" s="111"/>
      <c r="H441" s="111"/>
      <c r="I441" s="111"/>
      <c r="J441" s="111"/>
      <c r="K441" s="111"/>
      <c r="L441" s="111"/>
    </row>
    <row r="442" spans="2:12">
      <c r="B442" s="110"/>
      <c r="C442" s="110"/>
      <c r="D442" s="111"/>
      <c r="E442" s="111"/>
      <c r="F442" s="111"/>
      <c r="G442" s="111"/>
      <c r="H442" s="111"/>
      <c r="I442" s="111"/>
      <c r="J442" s="111"/>
      <c r="K442" s="111"/>
      <c r="L442" s="111"/>
    </row>
    <row r="443" spans="2:12">
      <c r="B443" s="110"/>
      <c r="C443" s="110"/>
      <c r="D443" s="111"/>
      <c r="E443" s="111"/>
      <c r="F443" s="111"/>
      <c r="G443" s="111"/>
      <c r="H443" s="111"/>
      <c r="I443" s="111"/>
      <c r="J443" s="111"/>
      <c r="K443" s="111"/>
      <c r="L443" s="111"/>
    </row>
    <row r="444" spans="2:12">
      <c r="B444" s="110"/>
      <c r="C444" s="110"/>
      <c r="D444" s="111"/>
      <c r="E444" s="111"/>
      <c r="F444" s="111"/>
      <c r="G444" s="111"/>
      <c r="H444" s="111"/>
      <c r="I444" s="111"/>
      <c r="J444" s="111"/>
      <c r="K444" s="111"/>
      <c r="L444" s="111"/>
    </row>
    <row r="445" spans="2:12">
      <c r="B445" s="110"/>
      <c r="C445" s="110"/>
      <c r="D445" s="111"/>
      <c r="E445" s="111"/>
      <c r="F445" s="111"/>
      <c r="G445" s="111"/>
      <c r="H445" s="111"/>
      <c r="I445" s="111"/>
      <c r="J445" s="111"/>
      <c r="K445" s="111"/>
      <c r="L445" s="111"/>
    </row>
    <row r="446" spans="2:12">
      <c r="B446" s="110"/>
      <c r="C446" s="110"/>
      <c r="D446" s="111"/>
      <c r="E446" s="111"/>
      <c r="F446" s="111"/>
      <c r="G446" s="111"/>
      <c r="H446" s="111"/>
      <c r="I446" s="111"/>
      <c r="J446" s="111"/>
      <c r="K446" s="111"/>
      <c r="L446" s="111"/>
    </row>
    <row r="447" spans="2:12">
      <c r="B447" s="110"/>
      <c r="C447" s="110"/>
      <c r="D447" s="111"/>
      <c r="E447" s="111"/>
      <c r="F447" s="111"/>
      <c r="G447" s="111"/>
      <c r="H447" s="111"/>
      <c r="I447" s="111"/>
      <c r="J447" s="111"/>
      <c r="K447" s="111"/>
      <c r="L447" s="111"/>
    </row>
    <row r="448" spans="2:12">
      <c r="B448" s="110"/>
      <c r="C448" s="110"/>
      <c r="D448" s="111"/>
      <c r="E448" s="111"/>
      <c r="F448" s="111"/>
      <c r="G448" s="111"/>
      <c r="H448" s="111"/>
      <c r="I448" s="111"/>
      <c r="J448" s="111"/>
      <c r="K448" s="111"/>
      <c r="L448" s="111"/>
    </row>
    <row r="449" spans="2:12">
      <c r="B449" s="110"/>
      <c r="C449" s="110"/>
      <c r="D449" s="111"/>
      <c r="E449" s="111"/>
      <c r="F449" s="111"/>
      <c r="G449" s="111"/>
      <c r="H449" s="111"/>
      <c r="I449" s="111"/>
      <c r="J449" s="111"/>
      <c r="K449" s="111"/>
      <c r="L449" s="111"/>
    </row>
    <row r="450" spans="2:12">
      <c r="B450" s="110"/>
      <c r="C450" s="110"/>
      <c r="D450" s="111"/>
      <c r="E450" s="111"/>
      <c r="F450" s="111"/>
      <c r="G450" s="111"/>
      <c r="H450" s="111"/>
      <c r="I450" s="111"/>
      <c r="J450" s="111"/>
      <c r="K450" s="111"/>
      <c r="L450" s="111"/>
    </row>
    <row r="451" spans="2:12">
      <c r="B451" s="110"/>
      <c r="C451" s="110"/>
      <c r="D451" s="111"/>
      <c r="E451" s="111"/>
      <c r="F451" s="111"/>
      <c r="G451" s="111"/>
      <c r="H451" s="111"/>
      <c r="I451" s="111"/>
      <c r="J451" s="111"/>
      <c r="K451" s="111"/>
      <c r="L451" s="111"/>
    </row>
    <row r="452" spans="2:12">
      <c r="B452" s="110"/>
      <c r="C452" s="110"/>
      <c r="D452" s="111"/>
      <c r="E452" s="111"/>
      <c r="F452" s="111"/>
      <c r="G452" s="111"/>
      <c r="H452" s="111"/>
      <c r="I452" s="111"/>
      <c r="J452" s="111"/>
      <c r="K452" s="111"/>
      <c r="L452" s="111"/>
    </row>
    <row r="453" spans="2:12">
      <c r="B453" s="110"/>
      <c r="C453" s="110"/>
      <c r="D453" s="111"/>
      <c r="E453" s="111"/>
      <c r="F453" s="111"/>
      <c r="G453" s="111"/>
      <c r="H453" s="111"/>
      <c r="I453" s="111"/>
      <c r="J453" s="111"/>
      <c r="K453" s="111"/>
      <c r="L453" s="111"/>
    </row>
    <row r="454" spans="2:12">
      <c r="B454" s="110"/>
      <c r="C454" s="110"/>
      <c r="D454" s="111"/>
      <c r="E454" s="111"/>
      <c r="F454" s="111"/>
      <c r="G454" s="111"/>
      <c r="H454" s="111"/>
      <c r="I454" s="111"/>
      <c r="J454" s="111"/>
      <c r="K454" s="111"/>
      <c r="L454" s="111"/>
    </row>
    <row r="455" spans="2:12">
      <c r="B455" s="110"/>
      <c r="C455" s="110"/>
      <c r="D455" s="111"/>
      <c r="E455" s="111"/>
      <c r="F455" s="111"/>
      <c r="G455" s="111"/>
      <c r="H455" s="111"/>
      <c r="I455" s="111"/>
      <c r="J455" s="111"/>
      <c r="K455" s="111"/>
      <c r="L455" s="111"/>
    </row>
    <row r="456" spans="2:12">
      <c r="B456" s="110"/>
      <c r="C456" s="110"/>
      <c r="D456" s="111"/>
      <c r="E456" s="111"/>
      <c r="F456" s="111"/>
      <c r="G456" s="111"/>
      <c r="H456" s="111"/>
      <c r="I456" s="111"/>
      <c r="J456" s="111"/>
      <c r="K456" s="111"/>
      <c r="L456" s="111"/>
    </row>
    <row r="457" spans="2:12">
      <c r="B457" s="110"/>
      <c r="C457" s="110"/>
      <c r="D457" s="111"/>
      <c r="E457" s="111"/>
      <c r="F457" s="111"/>
      <c r="G457" s="111"/>
      <c r="H457" s="111"/>
      <c r="I457" s="111"/>
      <c r="J457" s="111"/>
      <c r="K457" s="111"/>
      <c r="L457" s="111"/>
    </row>
    <row r="458" spans="2:12">
      <c r="B458" s="110"/>
      <c r="C458" s="110"/>
      <c r="D458" s="111"/>
      <c r="E458" s="111"/>
      <c r="F458" s="111"/>
      <c r="G458" s="111"/>
      <c r="H458" s="111"/>
      <c r="I458" s="111"/>
      <c r="J458" s="111"/>
      <c r="K458" s="111"/>
      <c r="L458" s="111"/>
    </row>
    <row r="459" spans="2:12">
      <c r="B459" s="110"/>
      <c r="C459" s="110"/>
      <c r="D459" s="111"/>
      <c r="E459" s="111"/>
      <c r="F459" s="111"/>
      <c r="G459" s="111"/>
      <c r="H459" s="111"/>
      <c r="I459" s="111"/>
      <c r="J459" s="111"/>
      <c r="K459" s="111"/>
      <c r="L459" s="111"/>
    </row>
    <row r="460" spans="2:12">
      <c r="B460" s="110"/>
      <c r="C460" s="110"/>
      <c r="D460" s="111"/>
      <c r="E460" s="111"/>
      <c r="F460" s="111"/>
      <c r="G460" s="111"/>
      <c r="H460" s="111"/>
      <c r="I460" s="111"/>
      <c r="J460" s="111"/>
      <c r="K460" s="111"/>
      <c r="L460" s="111"/>
    </row>
    <row r="461" spans="2:12">
      <c r="B461" s="110"/>
      <c r="C461" s="110"/>
      <c r="D461" s="111"/>
      <c r="E461" s="111"/>
      <c r="F461" s="111"/>
      <c r="G461" s="111"/>
      <c r="H461" s="111"/>
      <c r="I461" s="111"/>
      <c r="J461" s="111"/>
      <c r="K461" s="111"/>
      <c r="L461" s="111"/>
    </row>
    <row r="462" spans="2:12">
      <c r="B462" s="110"/>
      <c r="C462" s="110"/>
      <c r="D462" s="111"/>
      <c r="E462" s="111"/>
      <c r="F462" s="111"/>
      <c r="G462" s="111"/>
      <c r="H462" s="111"/>
      <c r="I462" s="111"/>
      <c r="J462" s="111"/>
      <c r="K462" s="111"/>
      <c r="L462" s="111"/>
    </row>
    <row r="463" spans="2:12">
      <c r="B463" s="110"/>
      <c r="C463" s="110"/>
      <c r="D463" s="111"/>
      <c r="E463" s="111"/>
      <c r="F463" s="111"/>
      <c r="G463" s="111"/>
      <c r="H463" s="111"/>
      <c r="I463" s="111"/>
      <c r="J463" s="111"/>
      <c r="K463" s="111"/>
      <c r="L463" s="111"/>
    </row>
    <row r="464" spans="2:12">
      <c r="B464" s="110"/>
      <c r="C464" s="110"/>
      <c r="D464" s="111"/>
      <c r="E464" s="111"/>
      <c r="F464" s="111"/>
      <c r="G464" s="111"/>
      <c r="H464" s="111"/>
      <c r="I464" s="111"/>
      <c r="J464" s="111"/>
      <c r="K464" s="111"/>
      <c r="L464" s="111"/>
    </row>
    <row r="465" spans="2:12">
      <c r="B465" s="110"/>
      <c r="C465" s="110"/>
      <c r="D465" s="111"/>
      <c r="E465" s="111"/>
      <c r="F465" s="111"/>
      <c r="G465" s="111"/>
      <c r="H465" s="111"/>
      <c r="I465" s="111"/>
      <c r="J465" s="111"/>
      <c r="K465" s="111"/>
      <c r="L465" s="111"/>
    </row>
    <row r="466" spans="2:12">
      <c r="B466" s="110"/>
      <c r="C466" s="110"/>
      <c r="D466" s="111"/>
      <c r="E466" s="111"/>
      <c r="F466" s="111"/>
      <c r="G466" s="111"/>
      <c r="H466" s="111"/>
      <c r="I466" s="111"/>
      <c r="J466" s="111"/>
      <c r="K466" s="111"/>
      <c r="L466" s="111"/>
    </row>
    <row r="467" spans="2:12">
      <c r="B467" s="110"/>
      <c r="C467" s="110"/>
      <c r="D467" s="111"/>
      <c r="E467" s="111"/>
      <c r="F467" s="111"/>
      <c r="G467" s="111"/>
      <c r="H467" s="111"/>
      <c r="I467" s="111"/>
      <c r="J467" s="111"/>
      <c r="K467" s="111"/>
      <c r="L467" s="111"/>
    </row>
    <row r="468" spans="2:12">
      <c r="B468" s="110"/>
      <c r="C468" s="110"/>
      <c r="D468" s="111"/>
      <c r="E468" s="111"/>
      <c r="F468" s="111"/>
      <c r="G468" s="111"/>
      <c r="H468" s="111"/>
      <c r="I468" s="111"/>
      <c r="J468" s="111"/>
      <c r="K468" s="111"/>
      <c r="L468" s="111"/>
    </row>
    <row r="469" spans="2:12">
      <c r="B469" s="110"/>
      <c r="C469" s="110"/>
      <c r="D469" s="111"/>
      <c r="E469" s="111"/>
      <c r="F469" s="111"/>
      <c r="G469" s="111"/>
      <c r="H469" s="111"/>
      <c r="I469" s="111"/>
      <c r="J469" s="111"/>
      <c r="K469" s="111"/>
      <c r="L469" s="111"/>
    </row>
    <row r="470" spans="2:12">
      <c r="B470" s="110"/>
      <c r="C470" s="110"/>
      <c r="D470" s="111"/>
      <c r="E470" s="111"/>
      <c r="F470" s="111"/>
      <c r="G470" s="111"/>
      <c r="H470" s="111"/>
      <c r="I470" s="111"/>
      <c r="J470" s="111"/>
      <c r="K470" s="111"/>
      <c r="L470" s="111"/>
    </row>
    <row r="471" spans="2:12">
      <c r="B471" s="110"/>
      <c r="C471" s="110"/>
      <c r="D471" s="111"/>
      <c r="E471" s="111"/>
      <c r="F471" s="111"/>
      <c r="G471" s="111"/>
      <c r="H471" s="111"/>
      <c r="I471" s="111"/>
      <c r="J471" s="111"/>
      <c r="K471" s="111"/>
      <c r="L471" s="111"/>
    </row>
    <row r="472" spans="2:12">
      <c r="B472" s="110"/>
      <c r="C472" s="110"/>
      <c r="D472" s="111"/>
      <c r="E472" s="111"/>
      <c r="F472" s="111"/>
      <c r="G472" s="111"/>
      <c r="H472" s="111"/>
      <c r="I472" s="111"/>
      <c r="J472" s="111"/>
      <c r="K472" s="111"/>
      <c r="L472" s="111"/>
    </row>
    <row r="473" spans="2:12">
      <c r="B473" s="110"/>
      <c r="C473" s="110"/>
      <c r="D473" s="111"/>
      <c r="E473" s="111"/>
      <c r="F473" s="111"/>
      <c r="G473" s="111"/>
      <c r="H473" s="111"/>
      <c r="I473" s="111"/>
      <c r="J473" s="111"/>
      <c r="K473" s="111"/>
      <c r="L473" s="111"/>
    </row>
    <row r="474" spans="2:12">
      <c r="B474" s="110"/>
      <c r="C474" s="110"/>
      <c r="D474" s="111"/>
      <c r="E474" s="111"/>
      <c r="F474" s="111"/>
      <c r="G474" s="111"/>
      <c r="H474" s="111"/>
      <c r="I474" s="111"/>
      <c r="J474" s="111"/>
      <c r="K474" s="111"/>
      <c r="L474" s="111"/>
    </row>
    <row r="475" spans="2:12">
      <c r="B475" s="110"/>
      <c r="C475" s="110"/>
      <c r="D475" s="111"/>
      <c r="E475" s="111"/>
      <c r="F475" s="111"/>
      <c r="G475" s="111"/>
      <c r="H475" s="111"/>
      <c r="I475" s="111"/>
      <c r="J475" s="111"/>
      <c r="K475" s="111"/>
      <c r="L475" s="111"/>
    </row>
    <row r="476" spans="2:12">
      <c r="B476" s="110"/>
      <c r="C476" s="110"/>
      <c r="D476" s="111"/>
      <c r="E476" s="111"/>
      <c r="F476" s="111"/>
      <c r="G476" s="111"/>
      <c r="H476" s="111"/>
      <c r="I476" s="111"/>
      <c r="J476" s="111"/>
      <c r="K476" s="111"/>
      <c r="L476" s="111"/>
    </row>
    <row r="477" spans="2:12">
      <c r="B477" s="110"/>
      <c r="C477" s="110"/>
      <c r="D477" s="111"/>
      <c r="E477" s="111"/>
      <c r="F477" s="111"/>
      <c r="G477" s="111"/>
      <c r="H477" s="111"/>
      <c r="I477" s="111"/>
      <c r="J477" s="111"/>
      <c r="K477" s="111"/>
      <c r="L477" s="111"/>
    </row>
    <row r="478" spans="2:12">
      <c r="B478" s="110"/>
      <c r="C478" s="110"/>
      <c r="D478" s="111"/>
      <c r="E478" s="111"/>
      <c r="F478" s="111"/>
      <c r="G478" s="111"/>
      <c r="H478" s="111"/>
      <c r="I478" s="111"/>
      <c r="J478" s="111"/>
      <c r="K478" s="111"/>
      <c r="L478" s="111"/>
    </row>
    <row r="479" spans="2:12">
      <c r="B479" s="110"/>
      <c r="C479" s="110"/>
      <c r="D479" s="111"/>
      <c r="E479" s="111"/>
      <c r="F479" s="111"/>
      <c r="G479" s="111"/>
      <c r="H479" s="111"/>
      <c r="I479" s="111"/>
      <c r="J479" s="111"/>
      <c r="K479" s="111"/>
      <c r="L479" s="111"/>
    </row>
    <row r="480" spans="2:12">
      <c r="B480" s="110"/>
      <c r="C480" s="110"/>
      <c r="D480" s="111"/>
      <c r="E480" s="111"/>
      <c r="F480" s="111"/>
      <c r="G480" s="111"/>
      <c r="H480" s="111"/>
      <c r="I480" s="111"/>
      <c r="J480" s="111"/>
      <c r="K480" s="111"/>
      <c r="L480" s="111"/>
    </row>
    <row r="481" spans="2:12">
      <c r="B481" s="110"/>
      <c r="C481" s="110"/>
      <c r="D481" s="111"/>
      <c r="E481" s="111"/>
      <c r="F481" s="111"/>
      <c r="G481" s="111"/>
      <c r="H481" s="111"/>
      <c r="I481" s="111"/>
      <c r="J481" s="111"/>
      <c r="K481" s="111"/>
      <c r="L481" s="111"/>
    </row>
    <row r="482" spans="2:12">
      <c r="B482" s="110"/>
      <c r="C482" s="110"/>
      <c r="D482" s="111"/>
      <c r="E482" s="111"/>
      <c r="F482" s="111"/>
      <c r="G482" s="111"/>
      <c r="H482" s="111"/>
      <c r="I482" s="111"/>
      <c r="J482" s="111"/>
      <c r="K482" s="111"/>
      <c r="L482" s="111"/>
    </row>
    <row r="483" spans="2:12">
      <c r="B483" s="110"/>
      <c r="C483" s="110"/>
      <c r="D483" s="111"/>
      <c r="E483" s="111"/>
      <c r="F483" s="111"/>
      <c r="G483" s="111"/>
      <c r="H483" s="111"/>
      <c r="I483" s="111"/>
      <c r="J483" s="111"/>
      <c r="K483" s="111"/>
      <c r="L483" s="111"/>
    </row>
    <row r="484" spans="2:12">
      <c r="B484" s="110"/>
      <c r="C484" s="110"/>
      <c r="D484" s="111"/>
      <c r="E484" s="111"/>
      <c r="F484" s="111"/>
      <c r="G484" s="111"/>
      <c r="H484" s="111"/>
      <c r="I484" s="111"/>
      <c r="J484" s="111"/>
      <c r="K484" s="111"/>
      <c r="L484" s="111"/>
    </row>
    <row r="485" spans="2:12">
      <c r="B485" s="110"/>
      <c r="C485" s="110"/>
      <c r="D485" s="111"/>
      <c r="E485" s="111"/>
      <c r="F485" s="111"/>
      <c r="G485" s="111"/>
      <c r="H485" s="111"/>
      <c r="I485" s="111"/>
      <c r="J485" s="111"/>
      <c r="K485" s="111"/>
      <c r="L485" s="111"/>
    </row>
    <row r="486" spans="2:12">
      <c r="B486" s="110"/>
      <c r="C486" s="110"/>
      <c r="D486" s="111"/>
      <c r="E486" s="111"/>
      <c r="F486" s="111"/>
      <c r="G486" s="111"/>
      <c r="H486" s="111"/>
      <c r="I486" s="111"/>
      <c r="J486" s="111"/>
      <c r="K486" s="111"/>
      <c r="L486" s="111"/>
    </row>
    <row r="487" spans="2:12">
      <c r="B487" s="110"/>
      <c r="C487" s="110"/>
      <c r="D487" s="111"/>
      <c r="E487" s="111"/>
      <c r="F487" s="111"/>
      <c r="G487" s="111"/>
      <c r="H487" s="111"/>
      <c r="I487" s="111"/>
      <c r="J487" s="111"/>
      <c r="K487" s="111"/>
      <c r="L487" s="111"/>
    </row>
    <row r="488" spans="2:12">
      <c r="B488" s="110"/>
      <c r="C488" s="110"/>
      <c r="D488" s="111"/>
      <c r="E488" s="111"/>
      <c r="F488" s="111"/>
      <c r="G488" s="111"/>
      <c r="H488" s="111"/>
      <c r="I488" s="111"/>
      <c r="J488" s="111"/>
      <c r="K488" s="111"/>
      <c r="L488" s="111"/>
    </row>
    <row r="489" spans="2:12">
      <c r="B489" s="110"/>
      <c r="C489" s="110"/>
      <c r="D489" s="111"/>
      <c r="E489" s="111"/>
      <c r="F489" s="111"/>
      <c r="G489" s="111"/>
      <c r="H489" s="111"/>
      <c r="I489" s="111"/>
      <c r="J489" s="111"/>
      <c r="K489" s="111"/>
      <c r="L489" s="111"/>
    </row>
    <row r="490" spans="2:12">
      <c r="B490" s="110"/>
      <c r="C490" s="110"/>
      <c r="D490" s="111"/>
      <c r="E490" s="111"/>
      <c r="F490" s="111"/>
      <c r="G490" s="111"/>
      <c r="H490" s="111"/>
      <c r="I490" s="111"/>
      <c r="J490" s="111"/>
      <c r="K490" s="111"/>
      <c r="L490" s="111"/>
    </row>
    <row r="491" spans="2:12">
      <c r="B491" s="110"/>
      <c r="C491" s="110"/>
      <c r="D491" s="111"/>
      <c r="E491" s="111"/>
      <c r="F491" s="111"/>
      <c r="G491" s="111"/>
      <c r="H491" s="111"/>
      <c r="I491" s="111"/>
      <c r="J491" s="111"/>
      <c r="K491" s="111"/>
      <c r="L491" s="111"/>
    </row>
    <row r="492" spans="2:12">
      <c r="B492" s="110"/>
      <c r="C492" s="110"/>
      <c r="D492" s="111"/>
      <c r="E492" s="111"/>
      <c r="F492" s="111"/>
      <c r="G492" s="111"/>
      <c r="H492" s="111"/>
      <c r="I492" s="111"/>
      <c r="J492" s="111"/>
      <c r="K492" s="111"/>
      <c r="L492" s="111"/>
    </row>
    <row r="493" spans="2:12">
      <c r="B493" s="110"/>
      <c r="C493" s="110"/>
      <c r="D493" s="111"/>
      <c r="E493" s="111"/>
      <c r="F493" s="111"/>
      <c r="G493" s="111"/>
      <c r="H493" s="111"/>
      <c r="I493" s="111"/>
      <c r="J493" s="111"/>
      <c r="K493" s="111"/>
      <c r="L493" s="111"/>
    </row>
    <row r="494" spans="2:12">
      <c r="B494" s="110"/>
      <c r="C494" s="110"/>
      <c r="D494" s="111"/>
      <c r="E494" s="111"/>
      <c r="F494" s="111"/>
      <c r="G494" s="111"/>
      <c r="H494" s="111"/>
      <c r="I494" s="111"/>
      <c r="J494" s="111"/>
      <c r="K494" s="111"/>
      <c r="L494" s="111"/>
    </row>
    <row r="495" spans="2:12">
      <c r="B495" s="110"/>
      <c r="C495" s="110"/>
      <c r="D495" s="111"/>
      <c r="E495" s="111"/>
      <c r="F495" s="111"/>
      <c r="G495" s="111"/>
      <c r="H495" s="111"/>
      <c r="I495" s="111"/>
      <c r="J495" s="111"/>
      <c r="K495" s="111"/>
      <c r="L495" s="111"/>
    </row>
    <row r="496" spans="2:12">
      <c r="B496" s="110"/>
      <c r="C496" s="110"/>
      <c r="D496" s="111"/>
      <c r="E496" s="111"/>
      <c r="F496" s="111"/>
      <c r="G496" s="111"/>
      <c r="H496" s="111"/>
      <c r="I496" s="111"/>
      <c r="J496" s="111"/>
      <c r="K496" s="111"/>
      <c r="L496" s="111"/>
    </row>
    <row r="497" spans="2:12">
      <c r="B497" s="110"/>
      <c r="C497" s="110"/>
      <c r="D497" s="111"/>
      <c r="E497" s="111"/>
      <c r="F497" s="111"/>
      <c r="G497" s="111"/>
      <c r="H497" s="111"/>
      <c r="I497" s="111"/>
      <c r="J497" s="111"/>
      <c r="K497" s="111"/>
      <c r="L497" s="111"/>
    </row>
    <row r="498" spans="2:12">
      <c r="B498" s="110"/>
      <c r="C498" s="110"/>
      <c r="D498" s="111"/>
      <c r="E498" s="111"/>
      <c r="F498" s="111"/>
      <c r="G498" s="111"/>
      <c r="H498" s="111"/>
      <c r="I498" s="111"/>
      <c r="J498" s="111"/>
      <c r="K498" s="111"/>
      <c r="L498" s="111"/>
    </row>
    <row r="499" spans="2:12">
      <c r="B499" s="110"/>
      <c r="C499" s="110"/>
      <c r="D499" s="111"/>
      <c r="E499" s="111"/>
      <c r="F499" s="111"/>
      <c r="G499" s="111"/>
      <c r="H499" s="111"/>
      <c r="I499" s="111"/>
      <c r="J499" s="111"/>
      <c r="K499" s="111"/>
      <c r="L499" s="111"/>
    </row>
    <row r="500" spans="2:12">
      <c r="B500" s="110"/>
      <c r="C500" s="110"/>
      <c r="D500" s="111"/>
      <c r="E500" s="111"/>
      <c r="F500" s="111"/>
      <c r="G500" s="111"/>
      <c r="H500" s="111"/>
      <c r="I500" s="111"/>
      <c r="J500" s="111"/>
      <c r="K500" s="111"/>
      <c r="L500" s="111"/>
    </row>
    <row r="501" spans="2:12">
      <c r="B501" s="110"/>
      <c r="C501" s="110"/>
      <c r="D501" s="111"/>
      <c r="E501" s="111"/>
      <c r="F501" s="111"/>
      <c r="G501" s="111"/>
      <c r="H501" s="111"/>
      <c r="I501" s="111"/>
      <c r="J501" s="111"/>
      <c r="K501" s="111"/>
      <c r="L501" s="111"/>
    </row>
    <row r="502" spans="2:12">
      <c r="B502" s="110"/>
      <c r="C502" s="110"/>
      <c r="D502" s="111"/>
      <c r="E502" s="111"/>
      <c r="F502" s="111"/>
      <c r="G502" s="111"/>
      <c r="H502" s="111"/>
      <c r="I502" s="111"/>
      <c r="J502" s="111"/>
      <c r="K502" s="111"/>
      <c r="L502" s="111"/>
    </row>
    <row r="503" spans="2:12">
      <c r="B503" s="110"/>
      <c r="C503" s="110"/>
      <c r="D503" s="111"/>
      <c r="E503" s="111"/>
      <c r="F503" s="111"/>
      <c r="G503" s="111"/>
      <c r="H503" s="111"/>
      <c r="I503" s="111"/>
      <c r="J503" s="111"/>
      <c r="K503" s="111"/>
      <c r="L503" s="111"/>
    </row>
    <row r="504" spans="2:12">
      <c r="B504" s="110"/>
      <c r="C504" s="110"/>
      <c r="D504" s="111"/>
      <c r="E504" s="111"/>
      <c r="F504" s="111"/>
      <c r="G504" s="111"/>
      <c r="H504" s="111"/>
      <c r="I504" s="111"/>
      <c r="J504" s="111"/>
      <c r="K504" s="111"/>
      <c r="L504" s="111"/>
    </row>
    <row r="505" spans="2:12">
      <c r="B505" s="110"/>
      <c r="C505" s="110"/>
      <c r="D505" s="111"/>
      <c r="E505" s="111"/>
      <c r="F505" s="111"/>
      <c r="G505" s="111"/>
      <c r="H505" s="111"/>
      <c r="I505" s="111"/>
      <c r="J505" s="111"/>
      <c r="K505" s="111"/>
      <c r="L505" s="111"/>
    </row>
    <row r="506" spans="2:12">
      <c r="D506" s="1"/>
    </row>
    <row r="507" spans="2:12">
      <c r="E50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8.42578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0.140625" style="1" bestFit="1" customWidth="1"/>
    <col min="8" max="8" width="6.8554687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136</v>
      </c>
      <c r="C1" s="67" t="s" vm="1">
        <v>214</v>
      </c>
    </row>
    <row r="2" spans="2:11">
      <c r="B2" s="46" t="s">
        <v>135</v>
      </c>
      <c r="C2" s="67" t="s">
        <v>215</v>
      </c>
    </row>
    <row r="3" spans="2:11">
      <c r="B3" s="46" t="s">
        <v>137</v>
      </c>
      <c r="C3" s="67" t="s">
        <v>2659</v>
      </c>
    </row>
    <row r="4" spans="2:11">
      <c r="B4" s="46" t="s">
        <v>138</v>
      </c>
      <c r="C4" s="67">
        <v>14242</v>
      </c>
    </row>
    <row r="6" spans="2:11" ht="26.25" customHeight="1">
      <c r="B6" s="135" t="s">
        <v>164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11" ht="26.25" customHeight="1">
      <c r="B7" s="135" t="s">
        <v>91</v>
      </c>
      <c r="C7" s="136"/>
      <c r="D7" s="136"/>
      <c r="E7" s="136"/>
      <c r="F7" s="136"/>
      <c r="G7" s="136"/>
      <c r="H7" s="136"/>
      <c r="I7" s="136"/>
      <c r="J7" s="136"/>
      <c r="K7" s="137"/>
    </row>
    <row r="8" spans="2:11" s="3" customFormat="1" ht="63">
      <c r="B8" s="21" t="s">
        <v>106</v>
      </c>
      <c r="C8" s="29" t="s">
        <v>41</v>
      </c>
      <c r="D8" s="29" t="s">
        <v>59</v>
      </c>
      <c r="E8" s="29" t="s">
        <v>93</v>
      </c>
      <c r="F8" s="29" t="s">
        <v>94</v>
      </c>
      <c r="G8" s="29" t="s">
        <v>190</v>
      </c>
      <c r="H8" s="29" t="s">
        <v>189</v>
      </c>
      <c r="I8" s="29" t="s">
        <v>101</v>
      </c>
      <c r="J8" s="29" t="s">
        <v>139</v>
      </c>
      <c r="K8" s="30" t="s">
        <v>141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197</v>
      </c>
      <c r="H9" s="15"/>
      <c r="I9" s="15" t="s">
        <v>193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45</v>
      </c>
      <c r="C11" s="69"/>
      <c r="D11" s="69"/>
      <c r="E11" s="69"/>
      <c r="F11" s="69"/>
      <c r="G11" s="77"/>
      <c r="H11" s="79"/>
      <c r="I11" s="77">
        <v>-9.4896389099999983</v>
      </c>
      <c r="J11" s="78">
        <f>IFERROR(I11/$I$11,0)</f>
        <v>1</v>
      </c>
      <c r="K11" s="78">
        <f>I11/'סכום נכסי הקרן'!$C$42</f>
        <v>-7.7950902249777059E-3</v>
      </c>
    </row>
    <row r="12" spans="2:11" ht="19.5" customHeight="1">
      <c r="B12" s="70" t="s">
        <v>35</v>
      </c>
      <c r="C12" s="71"/>
      <c r="D12" s="71"/>
      <c r="E12" s="71"/>
      <c r="F12" s="71"/>
      <c r="G12" s="80"/>
      <c r="H12" s="82"/>
      <c r="I12" s="80">
        <v>-9.242287395</v>
      </c>
      <c r="J12" s="81">
        <f t="shared" ref="J12:J75" si="0">IFERROR(I12/$I$11,0)</f>
        <v>0.97393457039346942</v>
      </c>
      <c r="K12" s="81">
        <f>I12/'סכום נכסי הקרן'!$C$42</f>
        <v>-7.5919078494419952E-3</v>
      </c>
    </row>
    <row r="13" spans="2:11">
      <c r="B13" s="89" t="s">
        <v>181</v>
      </c>
      <c r="C13" s="71"/>
      <c r="D13" s="71"/>
      <c r="E13" s="71"/>
      <c r="F13" s="71"/>
      <c r="G13" s="80"/>
      <c r="H13" s="82"/>
      <c r="I13" s="80">
        <v>-0.17830769000000002</v>
      </c>
      <c r="J13" s="81">
        <f t="shared" si="0"/>
        <v>1.8789723369990699E-2</v>
      </c>
      <c r="K13" s="81">
        <f>I13/'סכום נכסי הקרן'!$C$42</f>
        <v>-1.4646758897144966E-4</v>
      </c>
    </row>
    <row r="14" spans="2:11">
      <c r="B14" s="76" t="s">
        <v>2010</v>
      </c>
      <c r="C14" s="73" t="s">
        <v>2011</v>
      </c>
      <c r="D14" s="86" t="s">
        <v>531</v>
      </c>
      <c r="E14" s="86" t="s">
        <v>123</v>
      </c>
      <c r="F14" s="94">
        <v>44952</v>
      </c>
      <c r="G14" s="83">
        <v>505.92060700000002</v>
      </c>
      <c r="H14" s="85">
        <v>-27.116361999999999</v>
      </c>
      <c r="I14" s="83">
        <v>-0.137187264</v>
      </c>
      <c r="J14" s="84">
        <f t="shared" si="0"/>
        <v>1.4456531518331504E-2</v>
      </c>
      <c r="K14" s="84">
        <f>I14/'סכום נכסי הקרן'!$C$42</f>
        <v>-1.1268996752562803E-4</v>
      </c>
    </row>
    <row r="15" spans="2:11">
      <c r="B15" s="76" t="s">
        <v>961</v>
      </c>
      <c r="C15" s="73" t="s">
        <v>2012</v>
      </c>
      <c r="D15" s="86" t="s">
        <v>531</v>
      </c>
      <c r="E15" s="86" t="s">
        <v>123</v>
      </c>
      <c r="F15" s="94">
        <v>44952</v>
      </c>
      <c r="G15" s="83">
        <v>842.04316300000005</v>
      </c>
      <c r="H15" s="85">
        <v>-12.664854999999999</v>
      </c>
      <c r="I15" s="83">
        <v>-0.10664354299999999</v>
      </c>
      <c r="J15" s="84">
        <f t="shared" si="0"/>
        <v>1.1237892612291189E-2</v>
      </c>
      <c r="K15" s="84">
        <f>I15/'סכום נכסי הקרן'!$C$42</f>
        <v>-8.760038685142023E-5</v>
      </c>
    </row>
    <row r="16" spans="2:11" s="6" customFormat="1">
      <c r="B16" s="76" t="s">
        <v>971</v>
      </c>
      <c r="C16" s="73" t="s">
        <v>2013</v>
      </c>
      <c r="D16" s="86" t="s">
        <v>531</v>
      </c>
      <c r="E16" s="86" t="s">
        <v>123</v>
      </c>
      <c r="F16" s="94">
        <v>44882</v>
      </c>
      <c r="G16" s="83">
        <v>227.61144999999999</v>
      </c>
      <c r="H16" s="85">
        <v>-7.2972849999999996</v>
      </c>
      <c r="I16" s="83">
        <v>-1.6609456999999998E-2</v>
      </c>
      <c r="J16" s="84">
        <f t="shared" si="0"/>
        <v>1.7502728141212279E-3</v>
      </c>
      <c r="K16" s="84">
        <f>I16/'סכום נכסי הקרן'!$C$42</f>
        <v>-1.3643534504400604E-5</v>
      </c>
    </row>
    <row r="17" spans="2:11" s="6" customFormat="1">
      <c r="B17" s="76" t="s">
        <v>971</v>
      </c>
      <c r="C17" s="73" t="s">
        <v>2014</v>
      </c>
      <c r="D17" s="86" t="s">
        <v>531</v>
      </c>
      <c r="E17" s="86" t="s">
        <v>123</v>
      </c>
      <c r="F17" s="94">
        <v>44965</v>
      </c>
      <c r="G17" s="83">
        <v>236.62979999999999</v>
      </c>
      <c r="H17" s="85">
        <v>-6.2907599999999997</v>
      </c>
      <c r="I17" s="83">
        <v>-1.4885811999999998E-2</v>
      </c>
      <c r="J17" s="84">
        <f t="shared" si="0"/>
        <v>1.5686384003835612E-3</v>
      </c>
      <c r="K17" s="84">
        <f>I17/'סכום נכסי הקרן'!$C$42</f>
        <v>-1.2227677861354564E-5</v>
      </c>
    </row>
    <row r="18" spans="2:11" s="6" customFormat="1">
      <c r="B18" s="76" t="s">
        <v>1077</v>
      </c>
      <c r="C18" s="73" t="s">
        <v>2015</v>
      </c>
      <c r="D18" s="86" t="s">
        <v>531</v>
      </c>
      <c r="E18" s="86" t="s">
        <v>123</v>
      </c>
      <c r="F18" s="94">
        <v>44965</v>
      </c>
      <c r="G18" s="83">
        <v>202.36425</v>
      </c>
      <c r="H18" s="85">
        <v>15.568617</v>
      </c>
      <c r="I18" s="83">
        <v>3.1505314999999999E-2</v>
      </c>
      <c r="J18" s="84">
        <f t="shared" si="0"/>
        <v>-3.3199698427724481E-3</v>
      </c>
      <c r="K18" s="84">
        <f>I18/'סכום נכסי הקרן'!$C$42</f>
        <v>2.5879464468616282E-5</v>
      </c>
    </row>
    <row r="19" spans="2:11">
      <c r="B19" s="76" t="s">
        <v>1077</v>
      </c>
      <c r="C19" s="73" t="s">
        <v>2016</v>
      </c>
      <c r="D19" s="86" t="s">
        <v>531</v>
      </c>
      <c r="E19" s="86" t="s">
        <v>123</v>
      </c>
      <c r="F19" s="94">
        <v>44952</v>
      </c>
      <c r="G19" s="83">
        <v>582.62457500000005</v>
      </c>
      <c r="H19" s="85">
        <v>27.412662000000001</v>
      </c>
      <c r="I19" s="83">
        <v>0.15971290799999999</v>
      </c>
      <c r="J19" s="84">
        <f t="shared" si="0"/>
        <v>-1.6830240804178293E-2</v>
      </c>
      <c r="K19" s="84">
        <f>I19/'סכום נכסי הקרן'!$C$42</f>
        <v>1.3119324557667113E-4</v>
      </c>
    </row>
    <row r="20" spans="2:11">
      <c r="B20" s="76" t="s">
        <v>1004</v>
      </c>
      <c r="C20" s="73" t="s">
        <v>2017</v>
      </c>
      <c r="D20" s="86" t="s">
        <v>531</v>
      </c>
      <c r="E20" s="86" t="s">
        <v>123</v>
      </c>
      <c r="F20" s="94">
        <v>44917</v>
      </c>
      <c r="G20" s="83">
        <v>801.50486599999999</v>
      </c>
      <c r="H20" s="85">
        <v>-6.9257999999999997</v>
      </c>
      <c r="I20" s="83">
        <v>-5.5510626E-2</v>
      </c>
      <c r="J20" s="84">
        <f t="shared" si="0"/>
        <v>5.8496036073094389E-3</v>
      </c>
      <c r="K20" s="84">
        <f>I20/'סכום נכסי הקרן'!$C$42</f>
        <v>-4.5598187899332134E-5</v>
      </c>
    </row>
    <row r="21" spans="2:11">
      <c r="B21" s="76" t="s">
        <v>1004</v>
      </c>
      <c r="C21" s="73" t="s">
        <v>2018</v>
      </c>
      <c r="D21" s="86" t="s">
        <v>531</v>
      </c>
      <c r="E21" s="86" t="s">
        <v>123</v>
      </c>
      <c r="F21" s="94">
        <v>44679</v>
      </c>
      <c r="G21" s="83">
        <v>682.48950000000002</v>
      </c>
      <c r="H21" s="85">
        <v>-5.6688359999999998</v>
      </c>
      <c r="I21" s="83">
        <v>-3.8689211000000001E-2</v>
      </c>
      <c r="J21" s="84">
        <f t="shared" si="0"/>
        <v>4.0769950645045154E-3</v>
      </c>
      <c r="K21" s="84">
        <f>I21/'סכום נכסי הקרן'!$C$42</f>
        <v>-3.1780544374601499E-5</v>
      </c>
    </row>
    <row r="22" spans="2:11">
      <c r="B22" s="72"/>
      <c r="C22" s="73"/>
      <c r="D22" s="73"/>
      <c r="E22" s="73"/>
      <c r="F22" s="73"/>
      <c r="G22" s="83"/>
      <c r="H22" s="85"/>
      <c r="I22" s="73"/>
      <c r="J22" s="84"/>
      <c r="K22" s="73"/>
    </row>
    <row r="23" spans="2:11">
      <c r="B23" s="89" t="s">
        <v>2019</v>
      </c>
      <c r="C23" s="71"/>
      <c r="D23" s="71"/>
      <c r="E23" s="71"/>
      <c r="F23" s="71"/>
      <c r="G23" s="80"/>
      <c r="H23" s="82"/>
      <c r="I23" s="80">
        <v>-7.464184103</v>
      </c>
      <c r="J23" s="81">
        <f t="shared" si="0"/>
        <v>0.78656144599289091</v>
      </c>
      <c r="K23" s="81">
        <f>I23/'סכום נכסי הקרן'!$C$42</f>
        <v>-6.1313174390035139E-3</v>
      </c>
    </row>
    <row r="24" spans="2:11">
      <c r="B24" s="76" t="s">
        <v>2020</v>
      </c>
      <c r="C24" s="73" t="s">
        <v>2021</v>
      </c>
      <c r="D24" s="86" t="s">
        <v>531</v>
      </c>
      <c r="E24" s="86" t="s">
        <v>122</v>
      </c>
      <c r="F24" s="94">
        <v>44817</v>
      </c>
      <c r="G24" s="83">
        <v>1235.2508</v>
      </c>
      <c r="H24" s="85">
        <v>-9.2818240000000003</v>
      </c>
      <c r="I24" s="83">
        <v>-0.11465379899999999</v>
      </c>
      <c r="J24" s="84">
        <f t="shared" si="0"/>
        <v>1.2081998070461883E-2</v>
      </c>
      <c r="K24" s="84">
        <f>I24/'סכום נכסי הקרן'!$C$42</f>
        <v>-9.4180265057256928E-5</v>
      </c>
    </row>
    <row r="25" spans="2:11">
      <c r="B25" s="76" t="s">
        <v>2022</v>
      </c>
      <c r="C25" s="73" t="s">
        <v>2023</v>
      </c>
      <c r="D25" s="86" t="s">
        <v>531</v>
      </c>
      <c r="E25" s="86" t="s">
        <v>122</v>
      </c>
      <c r="F25" s="94">
        <v>44817</v>
      </c>
      <c r="G25" s="83">
        <v>1178.4465</v>
      </c>
      <c r="H25" s="85">
        <v>-9.2288379999999997</v>
      </c>
      <c r="I25" s="83">
        <v>-0.10875692300000001</v>
      </c>
      <c r="J25" s="84">
        <f t="shared" si="0"/>
        <v>1.1460596554985254E-2</v>
      </c>
      <c r="K25" s="84">
        <f>I25/'סכום נכסי הקרן'!$C$42</f>
        <v>-8.9336384178178731E-5</v>
      </c>
    </row>
    <row r="26" spans="2:11">
      <c r="B26" s="76" t="s">
        <v>2024</v>
      </c>
      <c r="C26" s="73" t="s">
        <v>2025</v>
      </c>
      <c r="D26" s="86" t="s">
        <v>531</v>
      </c>
      <c r="E26" s="86" t="s">
        <v>122</v>
      </c>
      <c r="F26" s="94">
        <v>44951</v>
      </c>
      <c r="G26" s="83">
        <v>619.79750000000001</v>
      </c>
      <c r="H26" s="85">
        <v>-8.2331059999999994</v>
      </c>
      <c r="I26" s="83">
        <v>-5.1028588E-2</v>
      </c>
      <c r="J26" s="84">
        <f t="shared" si="0"/>
        <v>5.3772950144843823E-3</v>
      </c>
      <c r="K26" s="84">
        <f>I26/'סכום נכסי הקרן'!$C$42</f>
        <v>-4.1916499804228566E-5</v>
      </c>
    </row>
    <row r="27" spans="2:11">
      <c r="B27" s="76" t="s">
        <v>2024</v>
      </c>
      <c r="C27" s="73" t="s">
        <v>2026</v>
      </c>
      <c r="D27" s="86" t="s">
        <v>531</v>
      </c>
      <c r="E27" s="86" t="s">
        <v>122</v>
      </c>
      <c r="F27" s="94">
        <v>44951</v>
      </c>
      <c r="G27" s="83">
        <v>259.42124999999999</v>
      </c>
      <c r="H27" s="85">
        <v>-8.2331059999999994</v>
      </c>
      <c r="I27" s="83">
        <v>-2.1358427999999999E-2</v>
      </c>
      <c r="J27" s="84">
        <f t="shared" si="0"/>
        <v>2.2507102959937603E-3</v>
      </c>
      <c r="K27" s="84">
        <f>I27/'סכום נכסי הקרן'!$C$42</f>
        <v>-1.7544489827557638E-5</v>
      </c>
    </row>
    <row r="28" spans="2:11">
      <c r="B28" s="76" t="s">
        <v>2027</v>
      </c>
      <c r="C28" s="73" t="s">
        <v>2028</v>
      </c>
      <c r="D28" s="86" t="s">
        <v>531</v>
      </c>
      <c r="E28" s="86" t="s">
        <v>122</v>
      </c>
      <c r="F28" s="94">
        <v>44951</v>
      </c>
      <c r="G28" s="83">
        <v>708.34</v>
      </c>
      <c r="H28" s="85">
        <v>-8.2331059999999994</v>
      </c>
      <c r="I28" s="83">
        <v>-5.8318386000000007E-2</v>
      </c>
      <c r="J28" s="84">
        <f t="shared" si="0"/>
        <v>6.145479986445556E-3</v>
      </c>
      <c r="K28" s="84">
        <f>I28/'סכום נכסי הקרן'!$C$42</f>
        <v>-4.7904570970137877E-5</v>
      </c>
    </row>
    <row r="29" spans="2:11">
      <c r="B29" s="76" t="s">
        <v>2029</v>
      </c>
      <c r="C29" s="73" t="s">
        <v>2030</v>
      </c>
      <c r="D29" s="86" t="s">
        <v>531</v>
      </c>
      <c r="E29" s="86" t="s">
        <v>122</v>
      </c>
      <c r="F29" s="94">
        <v>44951</v>
      </c>
      <c r="G29" s="83">
        <v>1009.510775</v>
      </c>
      <c r="H29" s="85">
        <v>-8.1840799999999998</v>
      </c>
      <c r="I29" s="83">
        <v>-8.2619173000000004E-2</v>
      </c>
      <c r="J29" s="84">
        <f t="shared" si="0"/>
        <v>8.7062504467833347E-3</v>
      </c>
      <c r="K29" s="84">
        <f>I29/'סכום נכסי הקרן'!$C$42</f>
        <v>-6.7866007753928566E-5</v>
      </c>
    </row>
    <row r="30" spans="2:11">
      <c r="B30" s="76" t="s">
        <v>2029</v>
      </c>
      <c r="C30" s="73" t="s">
        <v>2031</v>
      </c>
      <c r="D30" s="86" t="s">
        <v>531</v>
      </c>
      <c r="E30" s="86" t="s">
        <v>122</v>
      </c>
      <c r="F30" s="94">
        <v>44951</v>
      </c>
      <c r="G30" s="83">
        <v>1328.7393750000001</v>
      </c>
      <c r="H30" s="85">
        <v>-8.1840799999999998</v>
      </c>
      <c r="I30" s="83">
        <v>-0.108745099</v>
      </c>
      <c r="J30" s="84">
        <f t="shared" si="0"/>
        <v>1.1459350564477907E-2</v>
      </c>
      <c r="K30" s="84">
        <f>I30/'סכום נכסי הקרן'!$C$42</f>
        <v>-8.9326671569754497E-5</v>
      </c>
    </row>
    <row r="31" spans="2:11">
      <c r="B31" s="76" t="s">
        <v>2032</v>
      </c>
      <c r="C31" s="73" t="s">
        <v>2033</v>
      </c>
      <c r="D31" s="86" t="s">
        <v>531</v>
      </c>
      <c r="E31" s="86" t="s">
        <v>122</v>
      </c>
      <c r="F31" s="94">
        <v>44816</v>
      </c>
      <c r="G31" s="83">
        <v>177.94099999999997</v>
      </c>
      <c r="H31" s="85">
        <v>-8.3749749999999992</v>
      </c>
      <c r="I31" s="83">
        <v>-1.4902514000000002E-2</v>
      </c>
      <c r="J31" s="84">
        <f t="shared" si="0"/>
        <v>1.5703984252020402E-3</v>
      </c>
      <c r="K31" s="84">
        <f>I31/'סכום נכסי הקרן'!$C$42</f>
        <v>-1.2241397413612806E-5</v>
      </c>
    </row>
    <row r="32" spans="2:11">
      <c r="B32" s="76" t="s">
        <v>2032</v>
      </c>
      <c r="C32" s="73" t="s">
        <v>2034</v>
      </c>
      <c r="D32" s="86" t="s">
        <v>531</v>
      </c>
      <c r="E32" s="86" t="s">
        <v>122</v>
      </c>
      <c r="F32" s="94">
        <v>44816</v>
      </c>
      <c r="G32" s="83">
        <v>625.12170000000003</v>
      </c>
      <c r="H32" s="85">
        <v>-8.3749749999999992</v>
      </c>
      <c r="I32" s="83">
        <v>-5.2353785999999999E-2</v>
      </c>
      <c r="J32" s="84">
        <f t="shared" si="0"/>
        <v>5.5169418453668018E-3</v>
      </c>
      <c r="K32" s="84">
        <f>I32/'סכום נכסי הקרן'!$C$42</f>
        <v>-4.3005059450589226E-5</v>
      </c>
    </row>
    <row r="33" spans="2:11">
      <c r="B33" s="76" t="s">
        <v>2035</v>
      </c>
      <c r="C33" s="73" t="s">
        <v>2036</v>
      </c>
      <c r="D33" s="86" t="s">
        <v>531</v>
      </c>
      <c r="E33" s="86" t="s">
        <v>122</v>
      </c>
      <c r="F33" s="94">
        <v>44816</v>
      </c>
      <c r="G33" s="83">
        <v>583.62234000000001</v>
      </c>
      <c r="H33" s="85">
        <v>-8.3424010000000006</v>
      </c>
      <c r="I33" s="83">
        <v>-4.8688112999999998E-2</v>
      </c>
      <c r="J33" s="84">
        <f t="shared" si="0"/>
        <v>5.13066023499518E-3</v>
      </c>
      <c r="K33" s="84">
        <f>I33/'סכום נכסי הקרן'!$C$42</f>
        <v>-3.9993959445492755E-5</v>
      </c>
    </row>
    <row r="34" spans="2:11">
      <c r="B34" s="76" t="s">
        <v>2035</v>
      </c>
      <c r="C34" s="73" t="s">
        <v>2037</v>
      </c>
      <c r="D34" s="86" t="s">
        <v>531</v>
      </c>
      <c r="E34" s="86" t="s">
        <v>122</v>
      </c>
      <c r="F34" s="94">
        <v>44816</v>
      </c>
      <c r="G34" s="83">
        <v>889.97249999999997</v>
      </c>
      <c r="H34" s="85">
        <v>-8.3424010000000006</v>
      </c>
      <c r="I34" s="83">
        <v>-7.4245070999999996E-2</v>
      </c>
      <c r="J34" s="84">
        <f t="shared" si="0"/>
        <v>7.823803592965162E-3</v>
      </c>
      <c r="K34" s="84">
        <f>I34/'סכום נכסי הקרן'!$C$42</f>
        <v>-6.0987254909668193E-5</v>
      </c>
    </row>
    <row r="35" spans="2:11">
      <c r="B35" s="76" t="s">
        <v>2038</v>
      </c>
      <c r="C35" s="73" t="s">
        <v>2039</v>
      </c>
      <c r="D35" s="86" t="s">
        <v>531</v>
      </c>
      <c r="E35" s="86" t="s">
        <v>122</v>
      </c>
      <c r="F35" s="94">
        <v>44950</v>
      </c>
      <c r="G35" s="83">
        <v>783.43650000000014</v>
      </c>
      <c r="H35" s="85">
        <v>-7.5238060000000004</v>
      </c>
      <c r="I35" s="83">
        <v>-5.8944244999999999E-2</v>
      </c>
      <c r="J35" s="84">
        <f t="shared" si="0"/>
        <v>6.211431810949697E-3</v>
      </c>
      <c r="K35" s="84">
        <f>I35/'סכום נכסי הקרן'!$C$42</f>
        <v>-4.8418671392649555E-5</v>
      </c>
    </row>
    <row r="36" spans="2:11">
      <c r="B36" s="76" t="s">
        <v>2040</v>
      </c>
      <c r="C36" s="73" t="s">
        <v>2041</v>
      </c>
      <c r="D36" s="86" t="s">
        <v>531</v>
      </c>
      <c r="E36" s="86" t="s">
        <v>122</v>
      </c>
      <c r="F36" s="94">
        <v>44950</v>
      </c>
      <c r="G36" s="83">
        <v>1070.7918</v>
      </c>
      <c r="H36" s="85">
        <v>-7.4013200000000001</v>
      </c>
      <c r="I36" s="83">
        <v>-7.9252725999999996E-2</v>
      </c>
      <c r="J36" s="84">
        <f t="shared" si="0"/>
        <v>8.3515007000408634E-3</v>
      </c>
      <c r="K36" s="84">
        <f>I36/'סכום נכסי הקרן'!$C$42</f>
        <v>-6.5100701470783E-5</v>
      </c>
    </row>
    <row r="37" spans="2:11">
      <c r="B37" s="76" t="s">
        <v>2042</v>
      </c>
      <c r="C37" s="73" t="s">
        <v>2043</v>
      </c>
      <c r="D37" s="86" t="s">
        <v>531</v>
      </c>
      <c r="E37" s="86" t="s">
        <v>122</v>
      </c>
      <c r="F37" s="94">
        <v>44950</v>
      </c>
      <c r="G37" s="83">
        <v>624.66600000000005</v>
      </c>
      <c r="H37" s="85">
        <v>-7.3948809999999998</v>
      </c>
      <c r="I37" s="83">
        <v>-4.6193306999999996E-2</v>
      </c>
      <c r="J37" s="84">
        <f t="shared" si="0"/>
        <v>4.86776234987428E-3</v>
      </c>
      <c r="K37" s="84">
        <f>I37/'סכום נכסי הקרן'!$C$42</f>
        <v>-3.7944646711019515E-5</v>
      </c>
    </row>
    <row r="38" spans="2:11">
      <c r="B38" s="76" t="s">
        <v>2044</v>
      </c>
      <c r="C38" s="73" t="s">
        <v>2045</v>
      </c>
      <c r="D38" s="86" t="s">
        <v>531</v>
      </c>
      <c r="E38" s="86" t="s">
        <v>122</v>
      </c>
      <c r="F38" s="94">
        <v>44952</v>
      </c>
      <c r="G38" s="83">
        <v>839.64183999999989</v>
      </c>
      <c r="H38" s="85">
        <v>-7.2813369999999997</v>
      </c>
      <c r="I38" s="83">
        <v>-6.1137154999999999E-2</v>
      </c>
      <c r="J38" s="84">
        <f t="shared" si="0"/>
        <v>6.442516472947653E-3</v>
      </c>
      <c r="K38" s="84">
        <f>I38/'סכום נכסי הקרן'!$C$42</f>
        <v>-5.0219997182532099E-5</v>
      </c>
    </row>
    <row r="39" spans="2:11">
      <c r="B39" s="76" t="s">
        <v>2046</v>
      </c>
      <c r="C39" s="73" t="s">
        <v>2047</v>
      </c>
      <c r="D39" s="86" t="s">
        <v>531</v>
      </c>
      <c r="E39" s="86" t="s">
        <v>122</v>
      </c>
      <c r="F39" s="94">
        <v>44952</v>
      </c>
      <c r="G39" s="83">
        <v>1697.5550000000001</v>
      </c>
      <c r="H39" s="85">
        <v>-7.2556409999999998</v>
      </c>
      <c r="I39" s="83">
        <v>-0.12316849999999999</v>
      </c>
      <c r="J39" s="84">
        <f t="shared" si="0"/>
        <v>1.2979260978013336E-2</v>
      </c>
      <c r="K39" s="84">
        <f>I39/'סכום נכסי הקרן'!$C$42</f>
        <v>-1.0117451037714634E-4</v>
      </c>
    </row>
    <row r="40" spans="2:11">
      <c r="B40" s="76" t="s">
        <v>2048</v>
      </c>
      <c r="C40" s="73" t="s">
        <v>2049</v>
      </c>
      <c r="D40" s="86" t="s">
        <v>531</v>
      </c>
      <c r="E40" s="86" t="s">
        <v>122</v>
      </c>
      <c r="F40" s="94">
        <v>44952</v>
      </c>
      <c r="G40" s="83">
        <v>858.04584</v>
      </c>
      <c r="H40" s="85">
        <v>-7.2139110000000004</v>
      </c>
      <c r="I40" s="83">
        <v>-6.1898666000000005E-2</v>
      </c>
      <c r="J40" s="84">
        <f t="shared" si="0"/>
        <v>6.5227630457859028E-3</v>
      </c>
      <c r="K40" s="84">
        <f>I40/'סכום נכסי הקרן'!$C$42</f>
        <v>-5.0845526458051502E-5</v>
      </c>
    </row>
    <row r="41" spans="2:11">
      <c r="B41" s="76" t="s">
        <v>2050</v>
      </c>
      <c r="C41" s="73" t="s">
        <v>2051</v>
      </c>
      <c r="D41" s="86" t="s">
        <v>531</v>
      </c>
      <c r="E41" s="86" t="s">
        <v>122</v>
      </c>
      <c r="F41" s="94">
        <v>44900</v>
      </c>
      <c r="G41" s="83">
        <v>1110.790139</v>
      </c>
      <c r="H41" s="85">
        <v>-7.8495699999999999</v>
      </c>
      <c r="I41" s="83">
        <v>-8.7192249999999999E-2</v>
      </c>
      <c r="J41" s="84">
        <f t="shared" si="0"/>
        <v>9.1881525553220468E-3</v>
      </c>
      <c r="K41" s="84">
        <f>I41/'סכום נכסי הקרן'!$C$42</f>
        <v>-7.1622478169594821E-5</v>
      </c>
    </row>
    <row r="42" spans="2:11">
      <c r="B42" s="76" t="s">
        <v>2052</v>
      </c>
      <c r="C42" s="73" t="s">
        <v>2053</v>
      </c>
      <c r="D42" s="86" t="s">
        <v>531</v>
      </c>
      <c r="E42" s="86" t="s">
        <v>122</v>
      </c>
      <c r="F42" s="94">
        <v>44900</v>
      </c>
      <c r="G42" s="83">
        <v>537.03300000000002</v>
      </c>
      <c r="H42" s="85">
        <v>-7.827007</v>
      </c>
      <c r="I42" s="83">
        <v>-4.2033613000000004E-2</v>
      </c>
      <c r="J42" s="84">
        <f t="shared" si="0"/>
        <v>4.4294217513066586E-3</v>
      </c>
      <c r="K42" s="84">
        <f>I42/'סכום נכסי הקרן'!$C$42</f>
        <v>-3.4527742195914167E-5</v>
      </c>
    </row>
    <row r="43" spans="2:11">
      <c r="B43" s="76" t="s">
        <v>2054</v>
      </c>
      <c r="C43" s="73" t="s">
        <v>2055</v>
      </c>
      <c r="D43" s="86" t="s">
        <v>531</v>
      </c>
      <c r="E43" s="86" t="s">
        <v>122</v>
      </c>
      <c r="F43" s="94">
        <v>44900</v>
      </c>
      <c r="G43" s="83">
        <v>839.00879999999995</v>
      </c>
      <c r="H43" s="85">
        <v>-7.7625950000000001</v>
      </c>
      <c r="I43" s="83">
        <v>-6.5128852000000001E-2</v>
      </c>
      <c r="J43" s="84">
        <f t="shared" si="0"/>
        <v>6.8631538689389411E-3</v>
      </c>
      <c r="K43" s="84">
        <f>I43/'סכום נכסי הקרן'!$C$42</f>
        <v>-5.3498903636283864E-5</v>
      </c>
    </row>
    <row r="44" spans="2:11">
      <c r="B44" s="76" t="s">
        <v>2054</v>
      </c>
      <c r="C44" s="73" t="s">
        <v>2056</v>
      </c>
      <c r="D44" s="86" t="s">
        <v>531</v>
      </c>
      <c r="E44" s="86" t="s">
        <v>122</v>
      </c>
      <c r="F44" s="94">
        <v>44900</v>
      </c>
      <c r="G44" s="83">
        <v>644.82479999999998</v>
      </c>
      <c r="H44" s="85">
        <v>-7.7625950000000001</v>
      </c>
      <c r="I44" s="83">
        <v>-5.0055135000000001E-2</v>
      </c>
      <c r="J44" s="84">
        <f t="shared" si="0"/>
        <v>5.274714399011839E-3</v>
      </c>
      <c r="K44" s="84">
        <f>I44/'סכום נכסי הקרן'!$C$42</f>
        <v>-4.1116874651286338E-5</v>
      </c>
    </row>
    <row r="45" spans="2:11">
      <c r="B45" s="76" t="s">
        <v>2057</v>
      </c>
      <c r="C45" s="73" t="s">
        <v>2058</v>
      </c>
      <c r="D45" s="86" t="s">
        <v>531</v>
      </c>
      <c r="E45" s="86" t="s">
        <v>122</v>
      </c>
      <c r="F45" s="94">
        <v>44810</v>
      </c>
      <c r="G45" s="83">
        <v>717.64899999999989</v>
      </c>
      <c r="H45" s="85">
        <v>-7.5199540000000002</v>
      </c>
      <c r="I45" s="83">
        <v>-5.3966876999999996E-2</v>
      </c>
      <c r="J45" s="84">
        <f t="shared" si="0"/>
        <v>5.6869262900120197E-3</v>
      </c>
      <c r="K45" s="84">
        <f>I45/'סכום נכסי הקרן'!$C$42</f>
        <v>-4.4330103533441427E-5</v>
      </c>
    </row>
    <row r="46" spans="2:11">
      <c r="B46" s="76" t="s">
        <v>2059</v>
      </c>
      <c r="C46" s="73" t="s">
        <v>2060</v>
      </c>
      <c r="D46" s="86" t="s">
        <v>531</v>
      </c>
      <c r="E46" s="86" t="s">
        <v>122</v>
      </c>
      <c r="F46" s="94">
        <v>44810</v>
      </c>
      <c r="G46" s="83">
        <v>897.19500000000005</v>
      </c>
      <c r="H46" s="85">
        <v>-7.5039259999999999</v>
      </c>
      <c r="I46" s="83">
        <v>-6.7324845999999994E-2</v>
      </c>
      <c r="J46" s="84">
        <f t="shared" si="0"/>
        <v>7.0945635169589408E-3</v>
      </c>
      <c r="K46" s="84">
        <f>I46/'סכום נכסי הקרן'!$C$42</f>
        <v>-5.5302762721530093E-5</v>
      </c>
    </row>
    <row r="47" spans="2:11">
      <c r="B47" s="76" t="s">
        <v>2061</v>
      </c>
      <c r="C47" s="73" t="s">
        <v>2062</v>
      </c>
      <c r="D47" s="86" t="s">
        <v>531</v>
      </c>
      <c r="E47" s="86" t="s">
        <v>122</v>
      </c>
      <c r="F47" s="94">
        <v>44881</v>
      </c>
      <c r="G47" s="83">
        <v>628.29864999999995</v>
      </c>
      <c r="H47" s="85">
        <v>-7.5780830000000003</v>
      </c>
      <c r="I47" s="83">
        <v>-4.7612993999999999E-2</v>
      </c>
      <c r="J47" s="84">
        <f t="shared" si="0"/>
        <v>5.0173662508724483E-3</v>
      </c>
      <c r="K47" s="84">
        <f>I47/'סכום נכסי הקרן'!$C$42</f>
        <v>-3.9110822617308862E-5</v>
      </c>
    </row>
    <row r="48" spans="2:11">
      <c r="B48" s="76" t="s">
        <v>2061</v>
      </c>
      <c r="C48" s="73" t="s">
        <v>2063</v>
      </c>
      <c r="D48" s="86" t="s">
        <v>531</v>
      </c>
      <c r="E48" s="86" t="s">
        <v>122</v>
      </c>
      <c r="F48" s="94">
        <v>44881</v>
      </c>
      <c r="G48" s="83">
        <v>357.36687700000004</v>
      </c>
      <c r="H48" s="85">
        <v>-7.5780830000000003</v>
      </c>
      <c r="I48" s="83">
        <v>-2.7081558999999998E-2</v>
      </c>
      <c r="J48" s="84">
        <f t="shared" si="0"/>
        <v>2.8538028956467433E-3</v>
      </c>
      <c r="K48" s="84">
        <f>I48/'סכום נכסי הקרן'!$C$42</f>
        <v>-2.2245651055869001E-5</v>
      </c>
    </row>
    <row r="49" spans="2:11">
      <c r="B49" s="76" t="s">
        <v>2064</v>
      </c>
      <c r="C49" s="73" t="s">
        <v>2065</v>
      </c>
      <c r="D49" s="86" t="s">
        <v>531</v>
      </c>
      <c r="E49" s="86" t="s">
        <v>122</v>
      </c>
      <c r="F49" s="94">
        <v>44949</v>
      </c>
      <c r="G49" s="83">
        <v>1051.2670000000001</v>
      </c>
      <c r="H49" s="85">
        <v>-7.5505560000000003</v>
      </c>
      <c r="I49" s="83">
        <v>-7.9376505999999999E-2</v>
      </c>
      <c r="J49" s="84">
        <f t="shared" si="0"/>
        <v>8.3645443997194206E-3</v>
      </c>
      <c r="K49" s="84">
        <f>I49/'סכום נכסי הקרן'!$C$42</f>
        <v>-6.5202378286644878E-5</v>
      </c>
    </row>
    <row r="50" spans="2:11">
      <c r="B50" s="76" t="s">
        <v>2066</v>
      </c>
      <c r="C50" s="73" t="s">
        <v>2067</v>
      </c>
      <c r="D50" s="86" t="s">
        <v>531</v>
      </c>
      <c r="E50" s="86" t="s">
        <v>122</v>
      </c>
      <c r="F50" s="94">
        <v>44949</v>
      </c>
      <c r="G50" s="83">
        <v>2656.2057439999999</v>
      </c>
      <c r="H50" s="85">
        <v>-7.348668</v>
      </c>
      <c r="I50" s="83">
        <v>-0.19519572999999998</v>
      </c>
      <c r="J50" s="84">
        <f t="shared" si="0"/>
        <v>2.0569352727879509E-2</v>
      </c>
      <c r="K50" s="84">
        <f>I50/'סכום נכסי הקרן'!$C$42</f>
        <v>-1.6033996038321207E-4</v>
      </c>
    </row>
    <row r="51" spans="2:11">
      <c r="B51" s="76" t="s">
        <v>2068</v>
      </c>
      <c r="C51" s="73" t="s">
        <v>2069</v>
      </c>
      <c r="D51" s="86" t="s">
        <v>531</v>
      </c>
      <c r="E51" s="86" t="s">
        <v>122</v>
      </c>
      <c r="F51" s="94">
        <v>44949</v>
      </c>
      <c r="G51" s="83">
        <v>1472.957885</v>
      </c>
      <c r="H51" s="85">
        <v>-7.4723850000000001</v>
      </c>
      <c r="I51" s="83">
        <v>-0.11006508599999999</v>
      </c>
      <c r="J51" s="84">
        <f t="shared" si="0"/>
        <v>1.1598448270146037E-2</v>
      </c>
      <c r="K51" s="84">
        <f>I51/'סכום נכסי הקרן'!$C$42</f>
        <v>-9.0410950735524945E-5</v>
      </c>
    </row>
    <row r="52" spans="2:11">
      <c r="B52" s="76" t="s">
        <v>2070</v>
      </c>
      <c r="C52" s="73" t="s">
        <v>2071</v>
      </c>
      <c r="D52" s="86" t="s">
        <v>531</v>
      </c>
      <c r="E52" s="86" t="s">
        <v>122</v>
      </c>
      <c r="F52" s="94">
        <v>44949</v>
      </c>
      <c r="G52" s="83">
        <v>1053.3599999999999</v>
      </c>
      <c r="H52" s="85">
        <v>-7.3007439999999999</v>
      </c>
      <c r="I52" s="83">
        <v>-7.6903118000000006E-2</v>
      </c>
      <c r="J52" s="84">
        <f t="shared" si="0"/>
        <v>8.103903502477949E-3</v>
      </c>
      <c r="K52" s="84">
        <f>I52/'סכום נכסי הקרן'!$C$42</f>
        <v>-6.3170658976328454E-5</v>
      </c>
    </row>
    <row r="53" spans="2:11">
      <c r="B53" s="76" t="s">
        <v>2072</v>
      </c>
      <c r="C53" s="73" t="s">
        <v>2073</v>
      </c>
      <c r="D53" s="86" t="s">
        <v>531</v>
      </c>
      <c r="E53" s="86" t="s">
        <v>122</v>
      </c>
      <c r="F53" s="94">
        <v>44810</v>
      </c>
      <c r="G53" s="83">
        <v>421.02053000000001</v>
      </c>
      <c r="H53" s="85">
        <v>-7.3087609999999996</v>
      </c>
      <c r="I53" s="83">
        <v>-3.0771382999999999E-2</v>
      </c>
      <c r="J53" s="84">
        <f t="shared" si="0"/>
        <v>3.2426294922111008E-3</v>
      </c>
      <c r="K53" s="84">
        <f>I53/'סכום נכסי הקרן'!$C$42</f>
        <v>-2.5276589457959176E-5</v>
      </c>
    </row>
    <row r="54" spans="2:11">
      <c r="B54" s="76" t="s">
        <v>2072</v>
      </c>
      <c r="C54" s="73" t="s">
        <v>2074</v>
      </c>
      <c r="D54" s="86" t="s">
        <v>531</v>
      </c>
      <c r="E54" s="86" t="s">
        <v>122</v>
      </c>
      <c r="F54" s="94">
        <v>44810</v>
      </c>
      <c r="G54" s="83">
        <v>539.29605000000004</v>
      </c>
      <c r="H54" s="85">
        <v>-7.3087609999999996</v>
      </c>
      <c r="I54" s="83">
        <v>-3.9415857999999998E-2</v>
      </c>
      <c r="J54" s="84">
        <f t="shared" si="0"/>
        <v>4.1535677356979647E-3</v>
      </c>
      <c r="K54" s="84">
        <f>I54/'סכום נכסי הקרן'!$C$42</f>
        <v>-3.237743525532199E-5</v>
      </c>
    </row>
    <row r="55" spans="2:11">
      <c r="B55" s="76" t="s">
        <v>2075</v>
      </c>
      <c r="C55" s="73" t="s">
        <v>2076</v>
      </c>
      <c r="D55" s="86" t="s">
        <v>531</v>
      </c>
      <c r="E55" s="86" t="s">
        <v>122</v>
      </c>
      <c r="F55" s="94">
        <v>44881</v>
      </c>
      <c r="G55" s="83">
        <v>2427.8433749999999</v>
      </c>
      <c r="H55" s="85">
        <v>-7.3828649999999998</v>
      </c>
      <c r="I55" s="83">
        <v>-0.179244394</v>
      </c>
      <c r="J55" s="84">
        <f t="shared" si="0"/>
        <v>1.8888431446123385E-2</v>
      </c>
      <c r="K55" s="84">
        <f>I55/'סכום נכסי הקרן'!$C$42</f>
        <v>-1.4723702733083791E-4</v>
      </c>
    </row>
    <row r="56" spans="2:11">
      <c r="B56" s="76" t="s">
        <v>2077</v>
      </c>
      <c r="C56" s="73" t="s">
        <v>2078</v>
      </c>
      <c r="D56" s="86" t="s">
        <v>531</v>
      </c>
      <c r="E56" s="86" t="s">
        <v>122</v>
      </c>
      <c r="F56" s="94">
        <v>44810</v>
      </c>
      <c r="G56" s="83">
        <v>421.2586</v>
      </c>
      <c r="H56" s="85">
        <v>-7.2481159999999996</v>
      </c>
      <c r="I56" s="83">
        <v>-3.0533312999999999E-2</v>
      </c>
      <c r="J56" s="84">
        <f t="shared" si="0"/>
        <v>3.2175421309049582E-3</v>
      </c>
      <c r="K56" s="84">
        <f>I56/'סכום נכסי הקרן'!$C$42</f>
        <v>-2.5081031213071179E-5</v>
      </c>
    </row>
    <row r="57" spans="2:11">
      <c r="B57" s="76" t="s">
        <v>2079</v>
      </c>
      <c r="C57" s="73" t="s">
        <v>2080</v>
      </c>
      <c r="D57" s="86" t="s">
        <v>531</v>
      </c>
      <c r="E57" s="86" t="s">
        <v>122</v>
      </c>
      <c r="F57" s="94">
        <v>44949</v>
      </c>
      <c r="G57" s="83">
        <v>629.72175000000004</v>
      </c>
      <c r="H57" s="85">
        <v>-7.205025</v>
      </c>
      <c r="I57" s="83">
        <v>-4.5371610999999999E-2</v>
      </c>
      <c r="J57" s="84">
        <f t="shared" si="0"/>
        <v>4.7811735968360473E-3</v>
      </c>
      <c r="K57" s="84">
        <f>I57/'סכום נכסי הקרן'!$C$42</f>
        <v>-3.7269679568618173E-5</v>
      </c>
    </row>
    <row r="58" spans="2:11">
      <c r="B58" s="76" t="s">
        <v>2081</v>
      </c>
      <c r="C58" s="73" t="s">
        <v>2082</v>
      </c>
      <c r="D58" s="86" t="s">
        <v>531</v>
      </c>
      <c r="E58" s="86" t="s">
        <v>122</v>
      </c>
      <c r="F58" s="94">
        <v>44949</v>
      </c>
      <c r="G58" s="83">
        <v>1054.8067249999999</v>
      </c>
      <c r="H58" s="85">
        <v>-7.3417870000000001</v>
      </c>
      <c r="I58" s="83">
        <v>-7.7441665000000007E-2</v>
      </c>
      <c r="J58" s="84">
        <f t="shared" si="0"/>
        <v>8.1606545554007825E-3</v>
      </c>
      <c r="K58" s="84">
        <f>I58/'סכום נכסי הקרן'!$C$42</f>
        <v>-6.3613038554224431E-5</v>
      </c>
    </row>
    <row r="59" spans="2:11">
      <c r="B59" s="76" t="s">
        <v>2083</v>
      </c>
      <c r="C59" s="73" t="s">
        <v>2084</v>
      </c>
      <c r="D59" s="86" t="s">
        <v>531</v>
      </c>
      <c r="E59" s="86" t="s">
        <v>122</v>
      </c>
      <c r="F59" s="94">
        <v>44879</v>
      </c>
      <c r="G59" s="83">
        <v>1118.9916499999999</v>
      </c>
      <c r="H59" s="85">
        <v>-7.138477</v>
      </c>
      <c r="I59" s="83">
        <v>-7.9878958999999999E-2</v>
      </c>
      <c r="J59" s="84">
        <f t="shared" si="0"/>
        <v>8.4174919359497544E-3</v>
      </c>
      <c r="K59" s="84">
        <f>I59/'סכום נכסי הקרן'!$C$42</f>
        <v>-6.56151091087506E-5</v>
      </c>
    </row>
    <row r="60" spans="2:11">
      <c r="B60" s="76" t="s">
        <v>2085</v>
      </c>
      <c r="C60" s="73" t="s">
        <v>2086</v>
      </c>
      <c r="D60" s="86" t="s">
        <v>531</v>
      </c>
      <c r="E60" s="86" t="s">
        <v>122</v>
      </c>
      <c r="F60" s="94">
        <v>44889</v>
      </c>
      <c r="G60" s="83">
        <v>1983.2449999999999</v>
      </c>
      <c r="H60" s="85">
        <v>-7.0696830000000004</v>
      </c>
      <c r="I60" s="83">
        <v>-0.14020914400000001</v>
      </c>
      <c r="J60" s="84">
        <f t="shared" si="0"/>
        <v>1.4774971453576629E-2</v>
      </c>
      <c r="K60" s="84">
        <f>I60/'סכום נכסי הקרן'!$C$42</f>
        <v>-1.1517223555209983E-4</v>
      </c>
    </row>
    <row r="61" spans="2:11">
      <c r="B61" s="76" t="s">
        <v>2087</v>
      </c>
      <c r="C61" s="73" t="s">
        <v>2088</v>
      </c>
      <c r="D61" s="86" t="s">
        <v>531</v>
      </c>
      <c r="E61" s="86" t="s">
        <v>122</v>
      </c>
      <c r="F61" s="94">
        <v>44889</v>
      </c>
      <c r="G61" s="83">
        <v>631.06994999999995</v>
      </c>
      <c r="H61" s="85">
        <v>-7.0633299999999997</v>
      </c>
      <c r="I61" s="83">
        <v>-4.4574550000000004E-2</v>
      </c>
      <c r="J61" s="84">
        <f t="shared" si="0"/>
        <v>4.6971808329849306E-3</v>
      </c>
      <c r="K61" s="84">
        <f>I61/'סכום נכסי הקרן'!$C$42</f>
        <v>-3.6614948396153473E-5</v>
      </c>
    </row>
    <row r="62" spans="2:11">
      <c r="B62" s="76" t="s">
        <v>2089</v>
      </c>
      <c r="C62" s="73" t="s">
        <v>2090</v>
      </c>
      <c r="D62" s="86" t="s">
        <v>531</v>
      </c>
      <c r="E62" s="86" t="s">
        <v>122</v>
      </c>
      <c r="F62" s="94">
        <v>44901</v>
      </c>
      <c r="G62" s="83">
        <v>1442.5311999999999</v>
      </c>
      <c r="H62" s="85">
        <v>-7.0199379999999998</v>
      </c>
      <c r="I62" s="83">
        <v>-0.10126479999999999</v>
      </c>
      <c r="J62" s="84">
        <f t="shared" si="0"/>
        <v>1.067109096145788E-2</v>
      </c>
      <c r="K62" s="84">
        <f>I62/'סכום נכסי הקרן'!$C$42</f>
        <v>-8.3182116843508275E-5</v>
      </c>
    </row>
    <row r="63" spans="2:11">
      <c r="B63" s="76" t="s">
        <v>2091</v>
      </c>
      <c r="C63" s="73" t="s">
        <v>2092</v>
      </c>
      <c r="D63" s="86" t="s">
        <v>531</v>
      </c>
      <c r="E63" s="86" t="s">
        <v>122</v>
      </c>
      <c r="F63" s="94">
        <v>44879</v>
      </c>
      <c r="G63" s="83">
        <v>887.22173399999997</v>
      </c>
      <c r="H63" s="85">
        <v>-7.0812819999999999</v>
      </c>
      <c r="I63" s="83">
        <v>-6.2826673E-2</v>
      </c>
      <c r="J63" s="84">
        <f t="shared" si="0"/>
        <v>6.6205546486910547E-3</v>
      </c>
      <c r="K63" s="84">
        <f>I63/'סכום נכסי הקרן'!$C$42</f>
        <v>-5.1607820825942354E-5</v>
      </c>
    </row>
    <row r="64" spans="2:11">
      <c r="B64" s="76" t="s">
        <v>2093</v>
      </c>
      <c r="C64" s="73" t="s">
        <v>2094</v>
      </c>
      <c r="D64" s="86" t="s">
        <v>531</v>
      </c>
      <c r="E64" s="86" t="s">
        <v>122</v>
      </c>
      <c r="F64" s="94">
        <v>44889</v>
      </c>
      <c r="G64" s="83">
        <v>721.88620000000014</v>
      </c>
      <c r="H64" s="85">
        <v>-6.9649400000000004</v>
      </c>
      <c r="I64" s="83">
        <v>-5.0278943E-2</v>
      </c>
      <c r="J64" s="84">
        <f t="shared" si="0"/>
        <v>5.2982988580331566E-3</v>
      </c>
      <c r="K64" s="84">
        <f>I64/'סכום נכסי הקרן'!$C$42</f>
        <v>-4.13007176372648E-5</v>
      </c>
    </row>
    <row r="65" spans="2:11">
      <c r="B65" s="76" t="s">
        <v>2095</v>
      </c>
      <c r="C65" s="73" t="s">
        <v>2096</v>
      </c>
      <c r="D65" s="86" t="s">
        <v>531</v>
      </c>
      <c r="E65" s="86" t="s">
        <v>122</v>
      </c>
      <c r="F65" s="94">
        <v>44959</v>
      </c>
      <c r="G65" s="83">
        <v>1119.0231200000001</v>
      </c>
      <c r="H65" s="85">
        <v>-6.1505979999999996</v>
      </c>
      <c r="I65" s="83">
        <v>-6.8826615000000008E-2</v>
      </c>
      <c r="J65" s="84">
        <f t="shared" si="0"/>
        <v>7.2528170621404629E-3</v>
      </c>
      <c r="K65" s="84">
        <f>I65/'סכום נכסי הקרן'!$C$42</f>
        <v>-5.6536363384642644E-5</v>
      </c>
    </row>
    <row r="66" spans="2:11">
      <c r="B66" s="76" t="s">
        <v>2097</v>
      </c>
      <c r="C66" s="73" t="s">
        <v>2098</v>
      </c>
      <c r="D66" s="86" t="s">
        <v>531</v>
      </c>
      <c r="E66" s="86" t="s">
        <v>122</v>
      </c>
      <c r="F66" s="94">
        <v>44959</v>
      </c>
      <c r="G66" s="83">
        <v>211.3811</v>
      </c>
      <c r="H66" s="85">
        <v>-6.1380140000000001</v>
      </c>
      <c r="I66" s="83">
        <v>-1.2974601000000001E-2</v>
      </c>
      <c r="J66" s="84">
        <f t="shared" si="0"/>
        <v>1.3672386402740378E-3</v>
      </c>
      <c r="K66" s="84">
        <f>I66/'סכום נכסי הקרן'!$C$42</f>
        <v>-1.0657748560011963E-5</v>
      </c>
    </row>
    <row r="67" spans="2:11">
      <c r="B67" s="76" t="s">
        <v>2099</v>
      </c>
      <c r="C67" s="73" t="s">
        <v>2100</v>
      </c>
      <c r="D67" s="86" t="s">
        <v>531</v>
      </c>
      <c r="E67" s="86" t="s">
        <v>122</v>
      </c>
      <c r="F67" s="94">
        <v>44879</v>
      </c>
      <c r="G67" s="83">
        <v>740.05312500000002</v>
      </c>
      <c r="H67" s="85">
        <v>-6.9797529999999997</v>
      </c>
      <c r="I67" s="83">
        <v>-5.1653880999999999E-2</v>
      </c>
      <c r="J67" s="84">
        <f t="shared" si="0"/>
        <v>5.4431871949909639E-3</v>
      </c>
      <c r="K67" s="84">
        <f>I67/'סכום נכסי הקרן'!$C$42</f>
        <v>-4.2430135296397883E-5</v>
      </c>
    </row>
    <row r="68" spans="2:11">
      <c r="B68" s="76" t="s">
        <v>2101</v>
      </c>
      <c r="C68" s="73" t="s">
        <v>2102</v>
      </c>
      <c r="D68" s="86" t="s">
        <v>531</v>
      </c>
      <c r="E68" s="86" t="s">
        <v>122</v>
      </c>
      <c r="F68" s="94">
        <v>44959</v>
      </c>
      <c r="G68" s="83">
        <v>903.2672500000001</v>
      </c>
      <c r="H68" s="85">
        <v>-6.0531459999999999</v>
      </c>
      <c r="I68" s="83">
        <v>-5.4676084999999999E-2</v>
      </c>
      <c r="J68" s="84">
        <f t="shared" si="0"/>
        <v>5.7616612727364571E-3</v>
      </c>
      <c r="K68" s="84">
        <f>I68/'סכום נכסי הקרן'!$C$42</f>
        <v>-4.4912669466740568E-5</v>
      </c>
    </row>
    <row r="69" spans="2:11">
      <c r="B69" s="76" t="s">
        <v>2101</v>
      </c>
      <c r="C69" s="73" t="s">
        <v>2103</v>
      </c>
      <c r="D69" s="86" t="s">
        <v>531</v>
      </c>
      <c r="E69" s="86" t="s">
        <v>122</v>
      </c>
      <c r="F69" s="94">
        <v>44959</v>
      </c>
      <c r="G69" s="83">
        <v>705.73029999999994</v>
      </c>
      <c r="H69" s="85">
        <v>-6.0531459999999999</v>
      </c>
      <c r="I69" s="83">
        <v>-4.2718884999999998E-2</v>
      </c>
      <c r="J69" s="84">
        <f t="shared" si="0"/>
        <v>4.5016344041271857E-3</v>
      </c>
      <c r="K69" s="84">
        <f>I69/'סכום נכסי הקרן'!$C$42</f>
        <v>-3.5090646340035168E-5</v>
      </c>
    </row>
    <row r="70" spans="2:11">
      <c r="B70" s="76" t="s">
        <v>2104</v>
      </c>
      <c r="C70" s="73" t="s">
        <v>2105</v>
      </c>
      <c r="D70" s="86" t="s">
        <v>531</v>
      </c>
      <c r="E70" s="86" t="s">
        <v>122</v>
      </c>
      <c r="F70" s="94">
        <v>44944</v>
      </c>
      <c r="G70" s="83">
        <v>1288.2629380000001</v>
      </c>
      <c r="H70" s="85">
        <v>-6.9058479999999998</v>
      </c>
      <c r="I70" s="83">
        <v>-8.8965474000000003E-2</v>
      </c>
      <c r="J70" s="84">
        <f t="shared" si="0"/>
        <v>9.3750115092630024E-3</v>
      </c>
      <c r="K70" s="84">
        <f>I70/'סכום נכסי הקרן'!$C$42</f>
        <v>-7.3079060574909532E-5</v>
      </c>
    </row>
    <row r="71" spans="2:11">
      <c r="B71" s="76" t="s">
        <v>2104</v>
      </c>
      <c r="C71" s="73" t="s">
        <v>2106</v>
      </c>
      <c r="D71" s="86" t="s">
        <v>531</v>
      </c>
      <c r="E71" s="86" t="s">
        <v>122</v>
      </c>
      <c r="F71" s="94">
        <v>44944</v>
      </c>
      <c r="G71" s="83">
        <v>108.41775</v>
      </c>
      <c r="H71" s="85">
        <v>-6.9058479999999998</v>
      </c>
      <c r="I71" s="83">
        <v>-7.4871650000000005E-3</v>
      </c>
      <c r="J71" s="84">
        <f t="shared" si="0"/>
        <v>7.8898312896923508E-4</v>
      </c>
      <c r="K71" s="84">
        <f>I71/'סכום נכסי הקרן'!$C$42</f>
        <v>-6.1501946763004093E-6</v>
      </c>
    </row>
    <row r="72" spans="2:11">
      <c r="B72" s="76" t="s">
        <v>2107</v>
      </c>
      <c r="C72" s="73" t="s">
        <v>2108</v>
      </c>
      <c r="D72" s="86" t="s">
        <v>531</v>
      </c>
      <c r="E72" s="86" t="s">
        <v>122</v>
      </c>
      <c r="F72" s="94">
        <v>44889</v>
      </c>
      <c r="G72" s="83">
        <v>2260.441875</v>
      </c>
      <c r="H72" s="85">
        <v>-6.7497509999999998</v>
      </c>
      <c r="I72" s="83">
        <v>-0.15257419799999999</v>
      </c>
      <c r="J72" s="84">
        <f t="shared" si="0"/>
        <v>1.6077977196710853E-2</v>
      </c>
      <c r="K72" s="84">
        <f>I72/'סכום נכסי הקרן'!$C$42</f>
        <v>-1.2532928288349523E-4</v>
      </c>
    </row>
    <row r="73" spans="2:11">
      <c r="B73" s="76" t="s">
        <v>2109</v>
      </c>
      <c r="C73" s="73" t="s">
        <v>2110</v>
      </c>
      <c r="D73" s="86" t="s">
        <v>531</v>
      </c>
      <c r="E73" s="86" t="s">
        <v>122</v>
      </c>
      <c r="F73" s="94">
        <v>44907</v>
      </c>
      <c r="G73" s="83">
        <v>453.49275</v>
      </c>
      <c r="H73" s="85">
        <v>-6.3767969999999998</v>
      </c>
      <c r="I73" s="83">
        <v>-2.8918310000000003E-2</v>
      </c>
      <c r="J73" s="84">
        <f t="shared" si="0"/>
        <v>3.0473562033563203E-3</v>
      </c>
      <c r="K73" s="84">
        <f>I73/'סכום נכסי הקרן'!$C$42</f>
        <v>-2.3754416552808028E-5</v>
      </c>
    </row>
    <row r="74" spans="2:11">
      <c r="B74" s="76" t="s">
        <v>2111</v>
      </c>
      <c r="C74" s="73" t="s">
        <v>2112</v>
      </c>
      <c r="D74" s="86" t="s">
        <v>531</v>
      </c>
      <c r="E74" s="86" t="s">
        <v>122</v>
      </c>
      <c r="F74" s="94">
        <v>44882</v>
      </c>
      <c r="G74" s="83">
        <v>1451.4764000000002</v>
      </c>
      <c r="H74" s="85">
        <v>-6.4340130000000002</v>
      </c>
      <c r="I74" s="83">
        <v>-9.3388172999999991E-2</v>
      </c>
      <c r="J74" s="84">
        <f t="shared" si="0"/>
        <v>9.8410670717501529E-3</v>
      </c>
      <c r="K74" s="84">
        <f>I74/'סכום נכסי הקרן'!$C$42</f>
        <v>-7.6712005734349593E-5</v>
      </c>
    </row>
    <row r="75" spans="2:11">
      <c r="B75" s="76" t="s">
        <v>2113</v>
      </c>
      <c r="C75" s="73" t="s">
        <v>2114</v>
      </c>
      <c r="D75" s="86" t="s">
        <v>531</v>
      </c>
      <c r="E75" s="86" t="s">
        <v>122</v>
      </c>
      <c r="F75" s="94">
        <v>44958</v>
      </c>
      <c r="G75" s="83">
        <v>531.61762499999998</v>
      </c>
      <c r="H75" s="85">
        <v>-5.5955769999999996</v>
      </c>
      <c r="I75" s="83">
        <v>-2.9747071999999999E-2</v>
      </c>
      <c r="J75" s="84">
        <f t="shared" si="0"/>
        <v>3.1346895579612739E-3</v>
      </c>
      <c r="K75" s="84">
        <f>I75/'סכום נכסי הקרן'!$C$42</f>
        <v>-2.4435187931603614E-5</v>
      </c>
    </row>
    <row r="76" spans="2:11">
      <c r="B76" s="76" t="s">
        <v>2113</v>
      </c>
      <c r="C76" s="73" t="s">
        <v>2115</v>
      </c>
      <c r="D76" s="86" t="s">
        <v>531</v>
      </c>
      <c r="E76" s="86" t="s">
        <v>122</v>
      </c>
      <c r="F76" s="94">
        <v>44958</v>
      </c>
      <c r="G76" s="83">
        <v>1306.4058</v>
      </c>
      <c r="H76" s="85">
        <v>-5.5955769999999996</v>
      </c>
      <c r="I76" s="83">
        <v>-7.3100938000000004E-2</v>
      </c>
      <c r="J76" s="84">
        <f t="shared" ref="J76:J139" si="1">IFERROR(I76/$I$11,0)</f>
        <v>7.703237045507353E-3</v>
      </c>
      <c r="K76" s="84">
        <f>I76/'סכום נכסי הקרן'!$C$42</f>
        <v>-6.0047427794120511E-5</v>
      </c>
    </row>
    <row r="77" spans="2:11">
      <c r="B77" s="76" t="s">
        <v>2116</v>
      </c>
      <c r="C77" s="73" t="s">
        <v>2117</v>
      </c>
      <c r="D77" s="86" t="s">
        <v>531</v>
      </c>
      <c r="E77" s="86" t="s">
        <v>122</v>
      </c>
      <c r="F77" s="94">
        <v>44903</v>
      </c>
      <c r="G77" s="83">
        <v>1815.2550000000001</v>
      </c>
      <c r="H77" s="85">
        <v>-6.2626980000000003</v>
      </c>
      <c r="I77" s="83">
        <v>-0.113683933</v>
      </c>
      <c r="J77" s="84">
        <f t="shared" si="1"/>
        <v>1.1979795446189429E-2</v>
      </c>
      <c r="K77" s="84">
        <f>I77/'סכום נכסי הקרן'!$C$42</f>
        <v>-9.3383586379823668E-5</v>
      </c>
    </row>
    <row r="78" spans="2:11">
      <c r="B78" s="76" t="s">
        <v>2118</v>
      </c>
      <c r="C78" s="73" t="s">
        <v>2119</v>
      </c>
      <c r="D78" s="86" t="s">
        <v>531</v>
      </c>
      <c r="E78" s="86" t="s">
        <v>122</v>
      </c>
      <c r="F78" s="94">
        <v>44958</v>
      </c>
      <c r="G78" s="83">
        <v>892.80008999999995</v>
      </c>
      <c r="H78" s="85">
        <v>-5.5488939999999998</v>
      </c>
      <c r="I78" s="83">
        <v>-4.9540533000000005E-2</v>
      </c>
      <c r="J78" s="84">
        <f t="shared" si="1"/>
        <v>5.2204866243957026E-3</v>
      </c>
      <c r="K78" s="84">
        <f>I78/'סכום נכסי הקרן'!$C$42</f>
        <v>-4.0694164255453803E-5</v>
      </c>
    </row>
    <row r="79" spans="2:11">
      <c r="B79" s="76" t="s">
        <v>2118</v>
      </c>
      <c r="C79" s="73" t="s">
        <v>2120</v>
      </c>
      <c r="D79" s="86" t="s">
        <v>531</v>
      </c>
      <c r="E79" s="86" t="s">
        <v>122</v>
      </c>
      <c r="F79" s="94">
        <v>44958</v>
      </c>
      <c r="G79" s="83">
        <v>816.86474999999996</v>
      </c>
      <c r="H79" s="85">
        <v>-5.5488939999999998</v>
      </c>
      <c r="I79" s="83">
        <v>-4.5326961000000006E-2</v>
      </c>
      <c r="J79" s="84">
        <f t="shared" si="1"/>
        <v>4.7764684652263564E-3</v>
      </c>
      <c r="K79" s="84">
        <f>I79/'סכום נכסי הקרן'!$C$42</f>
        <v>-3.7233002643200241E-5</v>
      </c>
    </row>
    <row r="80" spans="2:11">
      <c r="B80" s="76" t="s">
        <v>2121</v>
      </c>
      <c r="C80" s="73" t="s">
        <v>2122</v>
      </c>
      <c r="D80" s="86" t="s">
        <v>531</v>
      </c>
      <c r="E80" s="86" t="s">
        <v>122</v>
      </c>
      <c r="F80" s="94">
        <v>44958</v>
      </c>
      <c r="G80" s="83">
        <v>671.70373500000005</v>
      </c>
      <c r="H80" s="85">
        <v>-5.5395630000000002</v>
      </c>
      <c r="I80" s="83">
        <v>-3.7209449999999998E-2</v>
      </c>
      <c r="J80" s="84">
        <f t="shared" si="1"/>
        <v>3.9210606802740824E-3</v>
      </c>
      <c r="K80" s="84">
        <f>I80/'סכום נכסי הקרן'!$C$42</f>
        <v>-3.0565021780348937E-5</v>
      </c>
    </row>
    <row r="81" spans="2:11">
      <c r="B81" s="76" t="s">
        <v>2121</v>
      </c>
      <c r="C81" s="73" t="s">
        <v>2123</v>
      </c>
      <c r="D81" s="86" t="s">
        <v>531</v>
      </c>
      <c r="E81" s="86" t="s">
        <v>122</v>
      </c>
      <c r="F81" s="94">
        <v>44958</v>
      </c>
      <c r="G81" s="83">
        <v>1062.951225</v>
      </c>
      <c r="H81" s="85">
        <v>-5.5395630000000002</v>
      </c>
      <c r="I81" s="83">
        <v>-5.888285E-2</v>
      </c>
      <c r="J81" s="84">
        <f t="shared" si="1"/>
        <v>6.2049621232637617E-3</v>
      </c>
      <c r="K81" s="84">
        <f>I81/'סכום נכסי הקרן'!$C$42</f>
        <v>-4.8368239593410265E-5</v>
      </c>
    </row>
    <row r="82" spans="2:11">
      <c r="B82" s="76" t="s">
        <v>2124</v>
      </c>
      <c r="C82" s="73" t="s">
        <v>2125</v>
      </c>
      <c r="D82" s="86" t="s">
        <v>531</v>
      </c>
      <c r="E82" s="86" t="s">
        <v>122</v>
      </c>
      <c r="F82" s="94">
        <v>44907</v>
      </c>
      <c r="G82" s="83">
        <v>181.55760000000001</v>
      </c>
      <c r="H82" s="85">
        <v>-6.2827580000000003</v>
      </c>
      <c r="I82" s="83">
        <v>-1.1406824000000003E-2</v>
      </c>
      <c r="J82" s="84">
        <f t="shared" si="1"/>
        <v>1.2020292982886538E-3</v>
      </c>
      <c r="K82" s="84">
        <f>I82/'סכום נכסי הקרן'!$C$42</f>
        <v>-9.3699268332266958E-6</v>
      </c>
    </row>
    <row r="83" spans="2:11">
      <c r="B83" s="76" t="s">
        <v>2124</v>
      </c>
      <c r="C83" s="73" t="s">
        <v>2126</v>
      </c>
      <c r="D83" s="86" t="s">
        <v>531</v>
      </c>
      <c r="E83" s="86" t="s">
        <v>122</v>
      </c>
      <c r="F83" s="94">
        <v>44907</v>
      </c>
      <c r="G83" s="83">
        <v>656.06772000000001</v>
      </c>
      <c r="H83" s="85">
        <v>-6.2827580000000003</v>
      </c>
      <c r="I83" s="83">
        <v>-4.1219146000000005E-2</v>
      </c>
      <c r="J83" s="84">
        <f t="shared" si="1"/>
        <v>4.3435947764634188E-3</v>
      </c>
      <c r="K83" s="84">
        <f>I83/'סכום נכסי הקרן'!$C$42</f>
        <v>-3.3858713183274224E-5</v>
      </c>
    </row>
    <row r="84" spans="2:11">
      <c r="B84" s="76" t="s">
        <v>2127</v>
      </c>
      <c r="C84" s="73" t="s">
        <v>2128</v>
      </c>
      <c r="D84" s="86" t="s">
        <v>531</v>
      </c>
      <c r="E84" s="86" t="s">
        <v>122</v>
      </c>
      <c r="F84" s="94">
        <v>44963</v>
      </c>
      <c r="G84" s="83">
        <v>817.22587499999997</v>
      </c>
      <c r="H84" s="85">
        <v>-5.4761220000000002</v>
      </c>
      <c r="I84" s="83">
        <v>-4.4752285000000003E-2</v>
      </c>
      <c r="J84" s="84">
        <f t="shared" si="1"/>
        <v>4.7159102073779553E-3</v>
      </c>
      <c r="K84" s="84">
        <f>I84/'סכום נכסי הקרן'!$C$42</f>
        <v>-3.6760945559404484E-5</v>
      </c>
    </row>
    <row r="85" spans="2:11">
      <c r="B85" s="76" t="s">
        <v>2129</v>
      </c>
      <c r="C85" s="73" t="s">
        <v>2130</v>
      </c>
      <c r="D85" s="86" t="s">
        <v>531</v>
      </c>
      <c r="E85" s="86" t="s">
        <v>122</v>
      </c>
      <c r="F85" s="94">
        <v>44894</v>
      </c>
      <c r="G85" s="83">
        <v>726.53</v>
      </c>
      <c r="H85" s="85">
        <v>-6.2759939999999999</v>
      </c>
      <c r="I85" s="83">
        <v>-4.5596980000000002E-2</v>
      </c>
      <c r="J85" s="84">
        <f t="shared" si="1"/>
        <v>4.8049225510520517E-3</v>
      </c>
      <c r="K85" s="84">
        <f>I85/'סכום נכסי הקרן'!$C$42</f>
        <v>-3.7454804809480789E-5</v>
      </c>
    </row>
    <row r="86" spans="2:11">
      <c r="B86" s="76" t="s">
        <v>2131</v>
      </c>
      <c r="C86" s="73" t="s">
        <v>2132</v>
      </c>
      <c r="D86" s="86" t="s">
        <v>531</v>
      </c>
      <c r="E86" s="86" t="s">
        <v>122</v>
      </c>
      <c r="F86" s="94">
        <v>44963</v>
      </c>
      <c r="G86" s="83">
        <v>2127.2181</v>
      </c>
      <c r="H86" s="85">
        <v>-5.4690630000000002</v>
      </c>
      <c r="I86" s="83">
        <v>-0.11633890599999999</v>
      </c>
      <c r="J86" s="84">
        <f t="shared" si="1"/>
        <v>1.2259571423461044E-2</v>
      </c>
      <c r="K86" s="84">
        <f>I86/'סכום נכסי הקרן'!$C$42</f>
        <v>-9.5564465365437207E-5</v>
      </c>
    </row>
    <row r="87" spans="2:11">
      <c r="B87" s="76" t="s">
        <v>2133</v>
      </c>
      <c r="C87" s="73" t="s">
        <v>2134</v>
      </c>
      <c r="D87" s="86" t="s">
        <v>531</v>
      </c>
      <c r="E87" s="86" t="s">
        <v>122</v>
      </c>
      <c r="F87" s="94">
        <v>44903</v>
      </c>
      <c r="G87" s="83">
        <v>908.29624999999999</v>
      </c>
      <c r="H87" s="85">
        <v>-6.1844599999999996</v>
      </c>
      <c r="I87" s="83">
        <v>-5.6173217000000004E-2</v>
      </c>
      <c r="J87" s="84">
        <f t="shared" si="1"/>
        <v>5.9194261797259487E-3</v>
      </c>
      <c r="K87" s="84">
        <f>I87/'סכום נכסי הקרן'!$C$42</f>
        <v>-4.6142461151058867E-5</v>
      </c>
    </row>
    <row r="88" spans="2:11">
      <c r="B88" s="76" t="s">
        <v>2135</v>
      </c>
      <c r="C88" s="73" t="s">
        <v>2136</v>
      </c>
      <c r="D88" s="86" t="s">
        <v>531</v>
      </c>
      <c r="E88" s="86" t="s">
        <v>122</v>
      </c>
      <c r="F88" s="94">
        <v>44902</v>
      </c>
      <c r="G88" s="83">
        <v>399.70920000000001</v>
      </c>
      <c r="H88" s="85">
        <v>-6.2131920000000003</v>
      </c>
      <c r="I88" s="83">
        <v>-2.4834700000000001E-2</v>
      </c>
      <c r="J88" s="84">
        <f t="shared" si="1"/>
        <v>2.6170331912028469E-3</v>
      </c>
      <c r="K88" s="84">
        <f>I88/'סכום נכסי הקרן'!$C$42</f>
        <v>-2.0400009847187523E-5</v>
      </c>
    </row>
    <row r="89" spans="2:11">
      <c r="B89" s="76" t="s">
        <v>2135</v>
      </c>
      <c r="C89" s="73" t="s">
        <v>2137</v>
      </c>
      <c r="D89" s="86" t="s">
        <v>531</v>
      </c>
      <c r="E89" s="86" t="s">
        <v>122</v>
      </c>
      <c r="F89" s="94">
        <v>44902</v>
      </c>
      <c r="G89" s="83">
        <v>709.7639999999999</v>
      </c>
      <c r="H89" s="85">
        <v>-6.2131920000000003</v>
      </c>
      <c r="I89" s="83">
        <v>-4.4098999999999999E-2</v>
      </c>
      <c r="J89" s="84">
        <f t="shared" si="1"/>
        <v>4.6470682834443069E-3</v>
      </c>
      <c r="K89" s="84">
        <f>I89/'סכום נכסי הקרן'!$C$42</f>
        <v>-3.6224316551080647E-5</v>
      </c>
    </row>
    <row r="90" spans="2:11">
      <c r="B90" s="76" t="s">
        <v>2138</v>
      </c>
      <c r="C90" s="73" t="s">
        <v>2139</v>
      </c>
      <c r="D90" s="86" t="s">
        <v>531</v>
      </c>
      <c r="E90" s="86" t="s">
        <v>122</v>
      </c>
      <c r="F90" s="94">
        <v>44882</v>
      </c>
      <c r="G90" s="83">
        <v>957.61464799999999</v>
      </c>
      <c r="H90" s="85">
        <v>-6.2648060000000001</v>
      </c>
      <c r="I90" s="83">
        <v>-5.9992699999999989E-2</v>
      </c>
      <c r="J90" s="84">
        <f t="shared" si="1"/>
        <v>6.3219159937456465E-3</v>
      </c>
      <c r="K90" s="84">
        <f>I90/'סכום נכסי הקרן'!$C$42</f>
        <v>-4.9279905565976908E-5</v>
      </c>
    </row>
    <row r="91" spans="2:11">
      <c r="B91" s="76" t="s">
        <v>2140</v>
      </c>
      <c r="C91" s="73" t="s">
        <v>2141</v>
      </c>
      <c r="D91" s="86" t="s">
        <v>531</v>
      </c>
      <c r="E91" s="86" t="s">
        <v>122</v>
      </c>
      <c r="F91" s="94">
        <v>44963</v>
      </c>
      <c r="G91" s="83">
        <v>726.95800000000008</v>
      </c>
      <c r="H91" s="85">
        <v>-5.3984969999999999</v>
      </c>
      <c r="I91" s="83">
        <v>-3.9244808999999999E-2</v>
      </c>
      <c r="J91" s="84">
        <f t="shared" si="1"/>
        <v>4.1355429191983874E-3</v>
      </c>
      <c r="K91" s="84">
        <f>I91/'סכום נכסי הקרן'!$C$42</f>
        <v>-3.2236930184419122E-5</v>
      </c>
    </row>
    <row r="92" spans="2:11">
      <c r="B92" s="76" t="s">
        <v>2142</v>
      </c>
      <c r="C92" s="73" t="s">
        <v>2143</v>
      </c>
      <c r="D92" s="86" t="s">
        <v>531</v>
      </c>
      <c r="E92" s="86" t="s">
        <v>122</v>
      </c>
      <c r="F92" s="94">
        <v>44902</v>
      </c>
      <c r="G92" s="83">
        <v>908.69749999999999</v>
      </c>
      <c r="H92" s="85">
        <v>-6.1819249999999997</v>
      </c>
      <c r="I92" s="83">
        <v>-5.6174999999999996E-2</v>
      </c>
      <c r="J92" s="84">
        <f t="shared" si="1"/>
        <v>5.9196140688560729E-3</v>
      </c>
      <c r="K92" s="84">
        <f>I92/'סכום נכסי הקרן'!$C$42</f>
        <v>-4.6143925763780476E-5</v>
      </c>
    </row>
    <row r="93" spans="2:11">
      <c r="B93" s="76" t="s">
        <v>2144</v>
      </c>
      <c r="C93" s="73" t="s">
        <v>2145</v>
      </c>
      <c r="D93" s="86" t="s">
        <v>531</v>
      </c>
      <c r="E93" s="86" t="s">
        <v>122</v>
      </c>
      <c r="F93" s="94">
        <v>44894</v>
      </c>
      <c r="G93" s="83">
        <v>2272.4124999999999</v>
      </c>
      <c r="H93" s="85">
        <v>-6.1821659999999996</v>
      </c>
      <c r="I93" s="83">
        <v>-0.140484313</v>
      </c>
      <c r="J93" s="84">
        <f t="shared" si="1"/>
        <v>1.4803968236553272E-2</v>
      </c>
      <c r="K93" s="84">
        <f>I93/'סכום נכסי הקרן'!$C$42</f>
        <v>-1.1539826809163687E-4</v>
      </c>
    </row>
    <row r="94" spans="2:11">
      <c r="B94" s="76" t="s">
        <v>2146</v>
      </c>
      <c r="C94" s="73" t="s">
        <v>2147</v>
      </c>
      <c r="D94" s="86" t="s">
        <v>531</v>
      </c>
      <c r="E94" s="86" t="s">
        <v>122</v>
      </c>
      <c r="F94" s="94">
        <v>44882</v>
      </c>
      <c r="G94" s="83">
        <v>727.6</v>
      </c>
      <c r="H94" s="85">
        <v>-6.1616669999999996</v>
      </c>
      <c r="I94" s="83">
        <v>-4.4832286999999992E-2</v>
      </c>
      <c r="J94" s="84">
        <f t="shared" si="1"/>
        <v>4.7243406651391751E-3</v>
      </c>
      <c r="K94" s="84">
        <f>I94/'סכום נכסי הקרן'!$C$42</f>
        <v>-3.6826661738291058E-5</v>
      </c>
    </row>
    <row r="95" spans="2:11">
      <c r="B95" s="76" t="s">
        <v>2148</v>
      </c>
      <c r="C95" s="73" t="s">
        <v>2149</v>
      </c>
      <c r="D95" s="86" t="s">
        <v>531</v>
      </c>
      <c r="E95" s="86" t="s">
        <v>122</v>
      </c>
      <c r="F95" s="94">
        <v>44882</v>
      </c>
      <c r="G95" s="83">
        <v>1091.4000000000001</v>
      </c>
      <c r="H95" s="85">
        <v>-6.1616669999999996</v>
      </c>
      <c r="I95" s="83">
        <v>-6.7248429999999998E-2</v>
      </c>
      <c r="J95" s="84">
        <f t="shared" si="1"/>
        <v>7.0865109450197203E-3</v>
      </c>
      <c r="K95" s="84">
        <f>I95/'סכום נכסי הקרן'!$C$42</f>
        <v>-5.523999219672075E-5</v>
      </c>
    </row>
    <row r="96" spans="2:11">
      <c r="B96" s="76" t="s">
        <v>2150</v>
      </c>
      <c r="C96" s="73" t="s">
        <v>2151</v>
      </c>
      <c r="D96" s="86" t="s">
        <v>531</v>
      </c>
      <c r="E96" s="86" t="s">
        <v>122</v>
      </c>
      <c r="F96" s="94">
        <v>44963</v>
      </c>
      <c r="G96" s="83">
        <v>1127.78</v>
      </c>
      <c r="H96" s="85">
        <v>-5.3054990000000002</v>
      </c>
      <c r="I96" s="83">
        <v>-5.9834353E-2</v>
      </c>
      <c r="J96" s="84">
        <f t="shared" si="1"/>
        <v>6.305229689714296E-3</v>
      </c>
      <c r="K96" s="84">
        <f>I96/'סכום נכסי הקרן'!$C$42</f>
        <v>-4.9149834320531126E-5</v>
      </c>
    </row>
    <row r="97" spans="2:11">
      <c r="B97" s="76" t="s">
        <v>2152</v>
      </c>
      <c r="C97" s="73" t="s">
        <v>2153</v>
      </c>
      <c r="D97" s="86" t="s">
        <v>531</v>
      </c>
      <c r="E97" s="86" t="s">
        <v>122</v>
      </c>
      <c r="F97" s="94">
        <v>44945</v>
      </c>
      <c r="G97" s="83">
        <v>2380.2800000000002</v>
      </c>
      <c r="H97" s="85">
        <v>-6.2467439999999996</v>
      </c>
      <c r="I97" s="83">
        <v>-0.14868999999999999</v>
      </c>
      <c r="J97" s="84">
        <f t="shared" si="1"/>
        <v>1.5668667839754506E-2</v>
      </c>
      <c r="K97" s="84">
        <f>I97/'סכום נכסי הקרן'!$C$42</f>
        <v>-1.221386795160929E-4</v>
      </c>
    </row>
    <row r="98" spans="2:11">
      <c r="B98" s="76" t="s">
        <v>2154</v>
      </c>
      <c r="C98" s="73" t="s">
        <v>2155</v>
      </c>
      <c r="D98" s="86" t="s">
        <v>531</v>
      </c>
      <c r="E98" s="86" t="s">
        <v>122</v>
      </c>
      <c r="F98" s="94">
        <v>44943</v>
      </c>
      <c r="G98" s="83">
        <v>1093.326</v>
      </c>
      <c r="H98" s="85">
        <v>-6.0165389999999999</v>
      </c>
      <c r="I98" s="83">
        <v>-6.5780389999999994E-2</v>
      </c>
      <c r="J98" s="84">
        <f t="shared" si="1"/>
        <v>6.9318116973536145E-3</v>
      </c>
      <c r="K98" s="84">
        <f>I98/'סכום נכסי הקרן'!$C$42</f>
        <v>-5.4034097603427285E-5</v>
      </c>
    </row>
    <row r="99" spans="2:11">
      <c r="B99" s="76" t="s">
        <v>2156</v>
      </c>
      <c r="C99" s="73" t="s">
        <v>2157</v>
      </c>
      <c r="D99" s="86" t="s">
        <v>531</v>
      </c>
      <c r="E99" s="86" t="s">
        <v>122</v>
      </c>
      <c r="F99" s="94">
        <v>44943</v>
      </c>
      <c r="G99" s="83">
        <v>546.66300000000001</v>
      </c>
      <c r="H99" s="85">
        <v>-6.0165389999999999</v>
      </c>
      <c r="I99" s="83">
        <v>-3.2890194999999997E-2</v>
      </c>
      <c r="J99" s="84">
        <f t="shared" si="1"/>
        <v>3.4659058486768072E-3</v>
      </c>
      <c r="K99" s="84">
        <f>I99/'סכום נכסי הקרן'!$C$42</f>
        <v>-2.7017048801713642E-5</v>
      </c>
    </row>
    <row r="100" spans="2:11">
      <c r="B100" s="76" t="s">
        <v>2158</v>
      </c>
      <c r="C100" s="73" t="s">
        <v>2159</v>
      </c>
      <c r="D100" s="86" t="s">
        <v>531</v>
      </c>
      <c r="E100" s="86" t="s">
        <v>122</v>
      </c>
      <c r="F100" s="94">
        <v>44943</v>
      </c>
      <c r="G100" s="83">
        <v>546.66300000000001</v>
      </c>
      <c r="H100" s="85">
        <v>-6.0165389999999999</v>
      </c>
      <c r="I100" s="83">
        <v>-3.2890194999999997E-2</v>
      </c>
      <c r="J100" s="84">
        <f t="shared" si="1"/>
        <v>3.4659058486768072E-3</v>
      </c>
      <c r="K100" s="84">
        <f>I100/'סכום נכסי הקרן'!$C$42</f>
        <v>-2.7017048801713642E-5</v>
      </c>
    </row>
    <row r="101" spans="2:11">
      <c r="B101" s="76" t="s">
        <v>2160</v>
      </c>
      <c r="C101" s="73" t="s">
        <v>2161</v>
      </c>
      <c r="D101" s="86" t="s">
        <v>531</v>
      </c>
      <c r="E101" s="86" t="s">
        <v>122</v>
      </c>
      <c r="F101" s="94">
        <v>44825</v>
      </c>
      <c r="G101" s="83">
        <v>182.435</v>
      </c>
      <c r="H101" s="85">
        <v>-5.9976539999999998</v>
      </c>
      <c r="I101" s="83">
        <v>-1.094182E-2</v>
      </c>
      <c r="J101" s="84">
        <f t="shared" si="1"/>
        <v>1.1530280660594706E-3</v>
      </c>
      <c r="K101" s="84">
        <f>I101/'סכום נכסי הקרן'!$C$42</f>
        <v>-8.9879578068651271E-6</v>
      </c>
    </row>
    <row r="102" spans="2:11">
      <c r="B102" s="76" t="s">
        <v>2162</v>
      </c>
      <c r="C102" s="73" t="s">
        <v>2163</v>
      </c>
      <c r="D102" s="86" t="s">
        <v>531</v>
      </c>
      <c r="E102" s="86" t="s">
        <v>122</v>
      </c>
      <c r="F102" s="94">
        <v>44943</v>
      </c>
      <c r="G102" s="83">
        <v>1915.5675000000001</v>
      </c>
      <c r="H102" s="85">
        <v>-5.8921799999999998</v>
      </c>
      <c r="I102" s="83">
        <v>-0.11286868200000001</v>
      </c>
      <c r="J102" s="84">
        <f t="shared" si="1"/>
        <v>1.1893885854925542E-2</v>
      </c>
      <c r="K102" s="84">
        <f>I102/'סכום נכסי הקרן'!$C$42</f>
        <v>-9.2713913364730695E-5</v>
      </c>
    </row>
    <row r="103" spans="2:11">
      <c r="B103" s="76" t="s">
        <v>2164</v>
      </c>
      <c r="C103" s="73" t="s">
        <v>2165</v>
      </c>
      <c r="D103" s="86" t="s">
        <v>531</v>
      </c>
      <c r="E103" s="86" t="s">
        <v>122</v>
      </c>
      <c r="F103" s="94">
        <v>44825</v>
      </c>
      <c r="G103" s="83">
        <v>713.48419999999999</v>
      </c>
      <c r="H103" s="85">
        <v>-5.8796650000000001</v>
      </c>
      <c r="I103" s="83">
        <v>-4.1950479999999998E-2</v>
      </c>
      <c r="J103" s="84">
        <f t="shared" si="1"/>
        <v>4.4206613547532764E-3</v>
      </c>
      <c r="K103" s="84">
        <f>I103/'סכום נכסי הקרן'!$C$42</f>
        <v>-3.445945411437397E-5</v>
      </c>
    </row>
    <row r="104" spans="2:11">
      <c r="B104" s="76" t="s">
        <v>2164</v>
      </c>
      <c r="C104" s="73" t="s">
        <v>2166</v>
      </c>
      <c r="D104" s="86" t="s">
        <v>531</v>
      </c>
      <c r="E104" s="86" t="s">
        <v>122</v>
      </c>
      <c r="F104" s="94">
        <v>44825</v>
      </c>
      <c r="G104" s="83">
        <v>365.27659999999997</v>
      </c>
      <c r="H104" s="85">
        <v>-5.8796650000000001</v>
      </c>
      <c r="I104" s="83">
        <v>-2.1477039999999999E-2</v>
      </c>
      <c r="J104" s="84">
        <f t="shared" si="1"/>
        <v>2.2632094017157921E-3</v>
      </c>
      <c r="K104" s="84">
        <f>I104/'סכום נכסי הקרן'!$C$42</f>
        <v>-1.7641921484392415E-5</v>
      </c>
    </row>
    <row r="105" spans="2:11">
      <c r="B105" s="76" t="s">
        <v>2167</v>
      </c>
      <c r="C105" s="73" t="s">
        <v>2168</v>
      </c>
      <c r="D105" s="86" t="s">
        <v>531</v>
      </c>
      <c r="E105" s="86" t="s">
        <v>122</v>
      </c>
      <c r="F105" s="94">
        <v>44886</v>
      </c>
      <c r="G105" s="83">
        <v>2210.57078</v>
      </c>
      <c r="H105" s="85">
        <v>-5.696332</v>
      </c>
      <c r="I105" s="83">
        <v>-0.12592144299999999</v>
      </c>
      <c r="J105" s="84">
        <f t="shared" si="1"/>
        <v>1.3269360846523508E-2</v>
      </c>
      <c r="K105" s="84">
        <f>I105/'סכום נכסי הקרן'!$C$42</f>
        <v>-1.034358650264373E-4</v>
      </c>
    </row>
    <row r="106" spans="2:11">
      <c r="B106" s="76" t="s">
        <v>2169</v>
      </c>
      <c r="C106" s="73" t="s">
        <v>2170</v>
      </c>
      <c r="D106" s="86" t="s">
        <v>531</v>
      </c>
      <c r="E106" s="86" t="s">
        <v>122</v>
      </c>
      <c r="F106" s="94">
        <v>44825</v>
      </c>
      <c r="G106" s="83">
        <v>624.865588</v>
      </c>
      <c r="H106" s="85">
        <v>-5.7836049999999997</v>
      </c>
      <c r="I106" s="83">
        <v>-3.6139758000000001E-2</v>
      </c>
      <c r="J106" s="84">
        <f t="shared" si="1"/>
        <v>3.8083385830325559E-3</v>
      </c>
      <c r="K106" s="84">
        <f>I106/'סכום נכסי הקרן'!$C$42</f>
        <v>-2.9686342862002526E-5</v>
      </c>
    </row>
    <row r="107" spans="2:11">
      <c r="B107" s="76" t="s">
        <v>2169</v>
      </c>
      <c r="C107" s="73" t="s">
        <v>2171</v>
      </c>
      <c r="D107" s="86" t="s">
        <v>531</v>
      </c>
      <c r="E107" s="86" t="s">
        <v>122</v>
      </c>
      <c r="F107" s="94">
        <v>44825</v>
      </c>
      <c r="G107" s="83">
        <v>1553.8352749999999</v>
      </c>
      <c r="H107" s="85">
        <v>-5.7836049999999997</v>
      </c>
      <c r="I107" s="83">
        <v>-8.9867694999999997E-2</v>
      </c>
      <c r="J107" s="84">
        <f t="shared" si="1"/>
        <v>9.4700858328022521E-3</v>
      </c>
      <c r="K107" s="84">
        <f>I107/'סכום נכסי הקרן'!$C$42</f>
        <v>-7.3820173504976697E-5</v>
      </c>
    </row>
    <row r="108" spans="2:11">
      <c r="B108" s="76" t="s">
        <v>2172</v>
      </c>
      <c r="C108" s="73" t="s">
        <v>2173</v>
      </c>
      <c r="D108" s="86" t="s">
        <v>531</v>
      </c>
      <c r="E108" s="86" t="s">
        <v>122</v>
      </c>
      <c r="F108" s="94">
        <v>44825</v>
      </c>
      <c r="G108" s="83">
        <v>877.70770500000003</v>
      </c>
      <c r="H108" s="85">
        <v>-5.7805090000000003</v>
      </c>
      <c r="I108" s="83">
        <v>-5.073597500000001E-2</v>
      </c>
      <c r="J108" s="84">
        <f t="shared" si="1"/>
        <v>5.3464600161482875E-3</v>
      </c>
      <c r="K108" s="84">
        <f>I108/'סכום נכסי הקרן'!$C$42</f>
        <v>-4.1676138210111669E-5</v>
      </c>
    </row>
    <row r="109" spans="2:11">
      <c r="B109" s="76" t="s">
        <v>2174</v>
      </c>
      <c r="C109" s="73" t="s">
        <v>2175</v>
      </c>
      <c r="D109" s="86" t="s">
        <v>531</v>
      </c>
      <c r="E109" s="86" t="s">
        <v>122</v>
      </c>
      <c r="F109" s="94">
        <v>44887</v>
      </c>
      <c r="G109" s="83">
        <v>1191.1795999999999</v>
      </c>
      <c r="H109" s="85">
        <v>-5.5612750000000002</v>
      </c>
      <c r="I109" s="83">
        <v>-6.6244776000000005E-2</v>
      </c>
      <c r="J109" s="84">
        <f t="shared" si="1"/>
        <v>6.9807478059246844E-3</v>
      </c>
      <c r="K109" s="84">
        <f>I109/'סכום נכסי הקרן'!$C$42</f>
        <v>-5.441555898499808E-5</v>
      </c>
    </row>
    <row r="110" spans="2:11">
      <c r="B110" s="76" t="s">
        <v>2174</v>
      </c>
      <c r="C110" s="73" t="s">
        <v>2176</v>
      </c>
      <c r="D110" s="86" t="s">
        <v>531</v>
      </c>
      <c r="E110" s="86" t="s">
        <v>122</v>
      </c>
      <c r="F110" s="94">
        <v>44887</v>
      </c>
      <c r="G110" s="83">
        <v>365.83300000000003</v>
      </c>
      <c r="H110" s="85">
        <v>-5.5612750000000002</v>
      </c>
      <c r="I110" s="83">
        <v>-2.0344979999999999E-2</v>
      </c>
      <c r="J110" s="84">
        <f t="shared" si="1"/>
        <v>2.1439150839091307E-3</v>
      </c>
      <c r="K110" s="84">
        <f>I110/'סכום נכסי הקרן'!$C$42</f>
        <v>-1.6712011513762324E-5</v>
      </c>
    </row>
    <row r="111" spans="2:11">
      <c r="B111" s="76" t="s">
        <v>2177</v>
      </c>
      <c r="C111" s="73" t="s">
        <v>2178</v>
      </c>
      <c r="D111" s="86" t="s">
        <v>531</v>
      </c>
      <c r="E111" s="86" t="s">
        <v>122</v>
      </c>
      <c r="F111" s="94">
        <v>44886</v>
      </c>
      <c r="G111" s="83">
        <v>749.92049999999983</v>
      </c>
      <c r="H111" s="85">
        <v>-5.5356240000000003</v>
      </c>
      <c r="I111" s="83">
        <v>-4.1512777000000001E-2</v>
      </c>
      <c r="J111" s="84">
        <f t="shared" si="1"/>
        <v>4.3745370496926532E-3</v>
      </c>
      <c r="K111" s="84">
        <f>I111/'סכום נכסי הקרן'!$C$42</f>
        <v>-3.4099910994862019E-5</v>
      </c>
    </row>
    <row r="112" spans="2:11">
      <c r="B112" s="76" t="s">
        <v>2177</v>
      </c>
      <c r="C112" s="73" t="s">
        <v>2179</v>
      </c>
      <c r="D112" s="86" t="s">
        <v>531</v>
      </c>
      <c r="E112" s="86" t="s">
        <v>122</v>
      </c>
      <c r="F112" s="94">
        <v>44886</v>
      </c>
      <c r="G112" s="83">
        <v>446.73750000000001</v>
      </c>
      <c r="H112" s="85">
        <v>-5.5356240000000003</v>
      </c>
      <c r="I112" s="83">
        <v>-2.4729707000000004E-2</v>
      </c>
      <c r="J112" s="84">
        <f t="shared" si="1"/>
        <v>2.6059692296553365E-3</v>
      </c>
      <c r="K112" s="84">
        <f>I112/'סכום נכסי הקרן'!$C$42</f>
        <v>-2.0313765268678999E-5</v>
      </c>
    </row>
    <row r="113" spans="2:11">
      <c r="B113" s="76" t="s">
        <v>2180</v>
      </c>
      <c r="C113" s="73" t="s">
        <v>2181</v>
      </c>
      <c r="D113" s="86" t="s">
        <v>531</v>
      </c>
      <c r="E113" s="86" t="s">
        <v>122</v>
      </c>
      <c r="F113" s="94">
        <v>44887</v>
      </c>
      <c r="G113" s="83">
        <v>915.25125000000003</v>
      </c>
      <c r="H113" s="85">
        <v>-5.5941349999999996</v>
      </c>
      <c r="I113" s="83">
        <v>-5.1200391999999997E-2</v>
      </c>
      <c r="J113" s="84">
        <f t="shared" si="1"/>
        <v>5.39539939144007E-3</v>
      </c>
      <c r="K113" s="84">
        <f>I113/'סכום נכסי הקרן'!$C$42</f>
        <v>-4.2057625056065155E-5</v>
      </c>
    </row>
    <row r="114" spans="2:11">
      <c r="B114" s="76" t="s">
        <v>2182</v>
      </c>
      <c r="C114" s="73" t="s">
        <v>2183</v>
      </c>
      <c r="D114" s="86" t="s">
        <v>531</v>
      </c>
      <c r="E114" s="86" t="s">
        <v>122</v>
      </c>
      <c r="F114" s="94">
        <v>44886</v>
      </c>
      <c r="G114" s="83">
        <v>1043.50155</v>
      </c>
      <c r="H114" s="85">
        <v>-5.44313</v>
      </c>
      <c r="I114" s="83">
        <v>-5.6799143999999996E-2</v>
      </c>
      <c r="J114" s="84">
        <f t="shared" si="1"/>
        <v>5.985385169940044E-3</v>
      </c>
      <c r="K114" s="84">
        <f>I114/'סכום נכסי הקרן'!$C$42</f>
        <v>-4.6656617430926165E-5</v>
      </c>
    </row>
    <row r="115" spans="2:11">
      <c r="B115" s="76" t="s">
        <v>2182</v>
      </c>
      <c r="C115" s="73" t="s">
        <v>2184</v>
      </c>
      <c r="D115" s="86" t="s">
        <v>531</v>
      </c>
      <c r="E115" s="86" t="s">
        <v>122</v>
      </c>
      <c r="F115" s="94">
        <v>44886</v>
      </c>
      <c r="G115" s="83">
        <v>214.45095000000001</v>
      </c>
      <c r="H115" s="85">
        <v>-5.44313</v>
      </c>
      <c r="I115" s="83">
        <v>-1.1672844E-2</v>
      </c>
      <c r="J115" s="84">
        <f t="shared" si="1"/>
        <v>1.2300619771421842E-3</v>
      </c>
      <c r="K115" s="84">
        <f>I115/'סכום נכסי הקרן'!$C$42</f>
        <v>-9.5884440941377915E-6</v>
      </c>
    </row>
    <row r="116" spans="2:11">
      <c r="B116" s="76" t="s">
        <v>2185</v>
      </c>
      <c r="C116" s="73" t="s">
        <v>2186</v>
      </c>
      <c r="D116" s="86" t="s">
        <v>531</v>
      </c>
      <c r="E116" s="86" t="s">
        <v>122</v>
      </c>
      <c r="F116" s="94">
        <v>44964</v>
      </c>
      <c r="G116" s="83">
        <v>894.71732999999995</v>
      </c>
      <c r="H116" s="85">
        <v>-4.55396</v>
      </c>
      <c r="I116" s="83">
        <v>-4.0745069000000002E-2</v>
      </c>
      <c r="J116" s="84">
        <f t="shared" si="1"/>
        <v>4.293637448845776E-3</v>
      </c>
      <c r="K116" s="84">
        <f>I116/'סכום נכסי הקרן'!$C$42</f>
        <v>-3.3469291307095925E-5</v>
      </c>
    </row>
    <row r="117" spans="2:11">
      <c r="B117" s="76" t="s">
        <v>2187</v>
      </c>
      <c r="C117" s="73" t="s">
        <v>2188</v>
      </c>
      <c r="D117" s="86" t="s">
        <v>531</v>
      </c>
      <c r="E117" s="86" t="s">
        <v>122</v>
      </c>
      <c r="F117" s="94">
        <v>44964</v>
      </c>
      <c r="G117" s="83">
        <v>429.05226000000005</v>
      </c>
      <c r="H117" s="85">
        <v>-4.5509069999999996</v>
      </c>
      <c r="I117" s="83">
        <v>-1.9525767999999999E-2</v>
      </c>
      <c r="J117" s="84">
        <f t="shared" si="1"/>
        <v>2.0575880900404043E-3</v>
      </c>
      <c r="K117" s="84">
        <f>I117/'סכום נכסי הקרן'!$C$42</f>
        <v>-1.6039084807704503E-5</v>
      </c>
    </row>
    <row r="118" spans="2:11">
      <c r="B118" s="76" t="s">
        <v>2189</v>
      </c>
      <c r="C118" s="73" t="s">
        <v>2190</v>
      </c>
      <c r="D118" s="86" t="s">
        <v>531</v>
      </c>
      <c r="E118" s="86" t="s">
        <v>122</v>
      </c>
      <c r="F118" s="94">
        <v>44964</v>
      </c>
      <c r="G118" s="83">
        <v>366.50709999999998</v>
      </c>
      <c r="H118" s="85">
        <v>-4.5173310000000004</v>
      </c>
      <c r="I118" s="83">
        <v>-1.6556339E-2</v>
      </c>
      <c r="J118" s="84">
        <f t="shared" si="1"/>
        <v>1.7446753408660522E-3</v>
      </c>
      <c r="K118" s="84">
        <f>I118/'סכום נכסי הקרן'!$C$42</f>
        <v>-1.3599901695344613E-5</v>
      </c>
    </row>
    <row r="119" spans="2:11">
      <c r="B119" s="76" t="s">
        <v>2189</v>
      </c>
      <c r="C119" s="73" t="s">
        <v>2191</v>
      </c>
      <c r="D119" s="86" t="s">
        <v>531</v>
      </c>
      <c r="E119" s="86" t="s">
        <v>122</v>
      </c>
      <c r="F119" s="94">
        <v>44964</v>
      </c>
      <c r="G119" s="83">
        <v>429.19009</v>
      </c>
      <c r="H119" s="85">
        <v>-4.5173310000000004</v>
      </c>
      <c r="I119" s="83">
        <v>-1.9387937999999997E-2</v>
      </c>
      <c r="J119" s="84">
        <f t="shared" si="1"/>
        <v>2.0430638282315844E-3</v>
      </c>
      <c r="K119" s="84">
        <f>I119/'סכום נכסי הקרן'!$C$42</f>
        <v>-1.5925866876453556E-5</v>
      </c>
    </row>
    <row r="120" spans="2:11">
      <c r="B120" s="76" t="s">
        <v>2189</v>
      </c>
      <c r="C120" s="73" t="s">
        <v>2192</v>
      </c>
      <c r="D120" s="86" t="s">
        <v>531</v>
      </c>
      <c r="E120" s="86" t="s">
        <v>122</v>
      </c>
      <c r="F120" s="94">
        <v>44964</v>
      </c>
      <c r="G120" s="83">
        <v>357.94385</v>
      </c>
      <c r="H120" s="85">
        <v>-4.5173310000000004</v>
      </c>
      <c r="I120" s="83">
        <v>-1.6169509000000002E-2</v>
      </c>
      <c r="J120" s="84">
        <f t="shared" si="1"/>
        <v>1.7039119352540259E-3</v>
      </c>
      <c r="K120" s="84">
        <f>I120/'סכום נכסי הקרן'!$C$42</f>
        <v>-1.3282147270721504E-5</v>
      </c>
    </row>
    <row r="121" spans="2:11">
      <c r="B121" s="76" t="s">
        <v>2193</v>
      </c>
      <c r="C121" s="73" t="s">
        <v>2194</v>
      </c>
      <c r="D121" s="86" t="s">
        <v>531</v>
      </c>
      <c r="E121" s="86" t="s">
        <v>122</v>
      </c>
      <c r="F121" s="94">
        <v>44964</v>
      </c>
      <c r="G121" s="83">
        <v>1287.90858</v>
      </c>
      <c r="H121" s="85">
        <v>-4.4898759999999998</v>
      </c>
      <c r="I121" s="83">
        <v>-5.7825503E-2</v>
      </c>
      <c r="J121" s="84">
        <f t="shared" si="1"/>
        <v>6.093540918513201E-3</v>
      </c>
      <c r="K121" s="84">
        <f>I121/'סכום נכסי הקרן'!$C$42</f>
        <v>-4.749970124940393E-5</v>
      </c>
    </row>
    <row r="122" spans="2:11">
      <c r="B122" s="76" t="s">
        <v>2195</v>
      </c>
      <c r="C122" s="73" t="s">
        <v>2196</v>
      </c>
      <c r="D122" s="86" t="s">
        <v>531</v>
      </c>
      <c r="E122" s="86" t="s">
        <v>122</v>
      </c>
      <c r="F122" s="94">
        <v>44964</v>
      </c>
      <c r="G122" s="83">
        <v>642.06152499999996</v>
      </c>
      <c r="H122" s="85">
        <v>-4.4127720000000004</v>
      </c>
      <c r="I122" s="83">
        <v>-2.8332712999999999E-2</v>
      </c>
      <c r="J122" s="84">
        <f t="shared" si="1"/>
        <v>2.9856471114136423E-3</v>
      </c>
      <c r="K122" s="84">
        <f>I122/'סכום נכסי הקרן'!$C$42</f>
        <v>-2.3273388613413407E-5</v>
      </c>
    </row>
    <row r="123" spans="2:11">
      <c r="B123" s="76" t="s">
        <v>2197</v>
      </c>
      <c r="C123" s="73" t="s">
        <v>2198</v>
      </c>
      <c r="D123" s="86" t="s">
        <v>531</v>
      </c>
      <c r="E123" s="86" t="s">
        <v>122</v>
      </c>
      <c r="F123" s="94">
        <v>44937</v>
      </c>
      <c r="G123" s="83">
        <v>555.57425000000001</v>
      </c>
      <c r="H123" s="85">
        <v>-5.1493679999999999</v>
      </c>
      <c r="I123" s="83">
        <v>-2.8608564E-2</v>
      </c>
      <c r="J123" s="84">
        <f t="shared" si="1"/>
        <v>3.0147157622460057E-3</v>
      </c>
      <c r="K123" s="84">
        <f>I123/'סכום נכסי הקרן'!$C$42</f>
        <v>-2.3499981369370055E-5</v>
      </c>
    </row>
    <row r="124" spans="2:11">
      <c r="B124" s="76" t="s">
        <v>2199</v>
      </c>
      <c r="C124" s="73" t="s">
        <v>2200</v>
      </c>
      <c r="D124" s="86" t="s">
        <v>531</v>
      </c>
      <c r="E124" s="86" t="s">
        <v>122</v>
      </c>
      <c r="F124" s="94">
        <v>44956</v>
      </c>
      <c r="G124" s="83">
        <v>825.77250000000004</v>
      </c>
      <c r="H124" s="85">
        <v>-4.4206649999999996</v>
      </c>
      <c r="I124" s="83">
        <v>-3.6504632000000002E-2</v>
      </c>
      <c r="J124" s="84">
        <f t="shared" si="1"/>
        <v>3.8467883073540475E-3</v>
      </c>
      <c r="K124" s="84">
        <f>I124/'סכום נכסי הקרן'!$C$42</f>
        <v>-2.9986061932214071E-5</v>
      </c>
    </row>
    <row r="125" spans="2:11">
      <c r="B125" s="76" t="s">
        <v>2201</v>
      </c>
      <c r="C125" s="73" t="s">
        <v>2202</v>
      </c>
      <c r="D125" s="86" t="s">
        <v>531</v>
      </c>
      <c r="E125" s="86" t="s">
        <v>122</v>
      </c>
      <c r="F125" s="94">
        <v>44956</v>
      </c>
      <c r="G125" s="83">
        <v>367.01</v>
      </c>
      <c r="H125" s="85">
        <v>-4.4206649999999996</v>
      </c>
      <c r="I125" s="83">
        <v>-1.6224281E-2</v>
      </c>
      <c r="J125" s="84">
        <f t="shared" si="1"/>
        <v>1.7096837038660308E-3</v>
      </c>
      <c r="K125" s="84">
        <f>I125/'סכום נכסי הקרן'!$C$42</f>
        <v>-1.3327138727809776E-5</v>
      </c>
    </row>
    <row r="126" spans="2:11">
      <c r="B126" s="76" t="s">
        <v>2203</v>
      </c>
      <c r="C126" s="73" t="s">
        <v>2204</v>
      </c>
      <c r="D126" s="86" t="s">
        <v>531</v>
      </c>
      <c r="E126" s="86" t="s">
        <v>122</v>
      </c>
      <c r="F126" s="94">
        <v>44957</v>
      </c>
      <c r="G126" s="83">
        <v>2845.9859999999999</v>
      </c>
      <c r="H126" s="85">
        <v>-4.3546440000000004</v>
      </c>
      <c r="I126" s="83">
        <v>-0.123932564</v>
      </c>
      <c r="J126" s="84">
        <f t="shared" si="1"/>
        <v>1.3059776581109135E-2</v>
      </c>
      <c r="K126" s="84">
        <f>I126/'סכום נכסי הקרן'!$C$42</f>
        <v>-1.0180213676779659E-4</v>
      </c>
    </row>
    <row r="127" spans="2:11">
      <c r="B127" s="76" t="s">
        <v>2205</v>
      </c>
      <c r="C127" s="73" t="s">
        <v>2206</v>
      </c>
      <c r="D127" s="86" t="s">
        <v>531</v>
      </c>
      <c r="E127" s="86" t="s">
        <v>122</v>
      </c>
      <c r="F127" s="94">
        <v>44964</v>
      </c>
      <c r="G127" s="83">
        <v>1838.625957</v>
      </c>
      <c r="H127" s="85">
        <v>-4.31846</v>
      </c>
      <c r="I127" s="83">
        <v>-7.9400328000000006E-2</v>
      </c>
      <c r="J127" s="84">
        <f t="shared" si="1"/>
        <v>8.3670547165213497E-3</v>
      </c>
      <c r="K127" s="84">
        <f>I127/'סכום נכסי הקרן'!$C$42</f>
        <v>-6.5221946432609181E-5</v>
      </c>
    </row>
    <row r="128" spans="2:11">
      <c r="B128" s="76" t="s">
        <v>2207</v>
      </c>
      <c r="C128" s="73" t="s">
        <v>2208</v>
      </c>
      <c r="D128" s="86" t="s">
        <v>531</v>
      </c>
      <c r="E128" s="86" t="s">
        <v>122</v>
      </c>
      <c r="F128" s="94">
        <v>44937</v>
      </c>
      <c r="G128" s="83">
        <v>538.12275</v>
      </c>
      <c r="H128" s="85">
        <v>-5.0574810000000001</v>
      </c>
      <c r="I128" s="83">
        <v>-2.7215457000000002E-2</v>
      </c>
      <c r="J128" s="84">
        <f t="shared" si="1"/>
        <v>2.867912810815265E-3</v>
      </c>
      <c r="K128" s="84">
        <f>I128/'סכום נכסי הקרן'!$C$42</f>
        <v>-2.2355639117674411E-5</v>
      </c>
    </row>
    <row r="129" spans="2:11">
      <c r="B129" s="76" t="s">
        <v>2209</v>
      </c>
      <c r="C129" s="73" t="s">
        <v>2210</v>
      </c>
      <c r="D129" s="86" t="s">
        <v>531</v>
      </c>
      <c r="E129" s="86" t="s">
        <v>122</v>
      </c>
      <c r="F129" s="94">
        <v>44956</v>
      </c>
      <c r="G129" s="83">
        <v>844.98434999999995</v>
      </c>
      <c r="H129" s="85">
        <v>-4.3142209999999999</v>
      </c>
      <c r="I129" s="83">
        <v>-3.6454495999999996E-2</v>
      </c>
      <c r="J129" s="84">
        <f t="shared" si="1"/>
        <v>3.8415050715559841E-3</v>
      </c>
      <c r="K129" s="84">
        <f>I129/'סכום נכסי הקרן'!$C$42</f>
        <v>-2.9944878632488336E-5</v>
      </c>
    </row>
    <row r="130" spans="2:11">
      <c r="B130" s="76" t="s">
        <v>2211</v>
      </c>
      <c r="C130" s="73" t="s">
        <v>2212</v>
      </c>
      <c r="D130" s="86" t="s">
        <v>531</v>
      </c>
      <c r="E130" s="86" t="s">
        <v>122</v>
      </c>
      <c r="F130" s="94">
        <v>44956</v>
      </c>
      <c r="G130" s="83">
        <v>661.31136000000004</v>
      </c>
      <c r="H130" s="85">
        <v>-4.3111829999999998</v>
      </c>
      <c r="I130" s="83">
        <v>-2.8510345999999999E-2</v>
      </c>
      <c r="J130" s="84">
        <f t="shared" si="1"/>
        <v>3.0043657372417348E-3</v>
      </c>
      <c r="K130" s="84">
        <f>I130/'סכום נכסי הקרן'!$C$42</f>
        <v>-2.3419301990630989E-5</v>
      </c>
    </row>
    <row r="131" spans="2:11">
      <c r="B131" s="76" t="s">
        <v>2213</v>
      </c>
      <c r="C131" s="73" t="s">
        <v>2214</v>
      </c>
      <c r="D131" s="86" t="s">
        <v>531</v>
      </c>
      <c r="E131" s="86" t="s">
        <v>122</v>
      </c>
      <c r="F131" s="94">
        <v>44852</v>
      </c>
      <c r="G131" s="83">
        <v>647.88499999999999</v>
      </c>
      <c r="H131" s="85">
        <v>-4.3928710000000004</v>
      </c>
      <c r="I131" s="83">
        <v>-2.8460751999999999E-2</v>
      </c>
      <c r="J131" s="84">
        <f t="shared" si="1"/>
        <v>2.9991396163671314E-3</v>
      </c>
      <c r="K131" s="84">
        <f>I131/'סכום נכסי הקרן'!$C$42</f>
        <v>-2.3378563906886815E-5</v>
      </c>
    </row>
    <row r="132" spans="2:11">
      <c r="B132" s="76" t="s">
        <v>2215</v>
      </c>
      <c r="C132" s="73" t="s">
        <v>2216</v>
      </c>
      <c r="D132" s="86" t="s">
        <v>531</v>
      </c>
      <c r="E132" s="86" t="s">
        <v>122</v>
      </c>
      <c r="F132" s="94">
        <v>44852</v>
      </c>
      <c r="G132" s="83">
        <v>542.57444999999996</v>
      </c>
      <c r="H132" s="85">
        <v>-4.3506479999999996</v>
      </c>
      <c r="I132" s="83">
        <v>-2.3605505000000006E-2</v>
      </c>
      <c r="J132" s="84">
        <f t="shared" si="1"/>
        <v>2.4875029728607459E-3</v>
      </c>
      <c r="K132" s="84">
        <f>I132/'סכום נכסי הקרן'!$C$42</f>
        <v>-1.9390310108349785E-5</v>
      </c>
    </row>
    <row r="133" spans="2:11">
      <c r="B133" s="76" t="s">
        <v>2217</v>
      </c>
      <c r="C133" s="73" t="s">
        <v>2218</v>
      </c>
      <c r="D133" s="86" t="s">
        <v>531</v>
      </c>
      <c r="E133" s="86" t="s">
        <v>122</v>
      </c>
      <c r="F133" s="94">
        <v>44852</v>
      </c>
      <c r="G133" s="83">
        <v>1574.0716500000001</v>
      </c>
      <c r="H133" s="85">
        <v>-4.3506479999999996</v>
      </c>
      <c r="I133" s="83">
        <v>-6.8482318E-2</v>
      </c>
      <c r="J133" s="84">
        <f t="shared" si="1"/>
        <v>7.2165357027267557E-3</v>
      </c>
      <c r="K133" s="84">
        <f>I133/'סכום נכסי הקרן'!$C$42</f>
        <v>-5.6253546914527953E-5</v>
      </c>
    </row>
    <row r="134" spans="2:11">
      <c r="B134" s="76" t="s">
        <v>2219</v>
      </c>
      <c r="C134" s="73" t="s">
        <v>2220</v>
      </c>
      <c r="D134" s="86" t="s">
        <v>531</v>
      </c>
      <c r="E134" s="86" t="s">
        <v>122</v>
      </c>
      <c r="F134" s="94">
        <v>44865</v>
      </c>
      <c r="G134" s="83">
        <v>151.07495</v>
      </c>
      <c r="H134" s="85">
        <v>-4.1592159999999998</v>
      </c>
      <c r="I134" s="83">
        <v>-6.2835340000000003E-3</v>
      </c>
      <c r="J134" s="84">
        <f t="shared" si="1"/>
        <v>6.6214679605759643E-4</v>
      </c>
      <c r="K134" s="84">
        <f>I134/'סכום נכסי הקרן'!$C$42</f>
        <v>-5.1614940174488769E-6</v>
      </c>
    </row>
    <row r="135" spans="2:11">
      <c r="B135" s="76" t="s">
        <v>2219</v>
      </c>
      <c r="C135" s="73" t="s">
        <v>2221</v>
      </c>
      <c r="D135" s="86" t="s">
        <v>531</v>
      </c>
      <c r="E135" s="86" t="s">
        <v>122</v>
      </c>
      <c r="F135" s="94">
        <v>44865</v>
      </c>
      <c r="G135" s="83">
        <v>651.99855000000002</v>
      </c>
      <c r="H135" s="85">
        <v>-4.1592159999999998</v>
      </c>
      <c r="I135" s="83">
        <v>-2.7118029999999998E-2</v>
      </c>
      <c r="J135" s="84">
        <f t="shared" si="1"/>
        <v>2.8576461398782563E-3</v>
      </c>
      <c r="K135" s="84">
        <f>I135/'סכום נכסי הקרן'!$C$42</f>
        <v>-2.2275609491410269E-5</v>
      </c>
    </row>
    <row r="136" spans="2:11">
      <c r="B136" s="76" t="s">
        <v>2222</v>
      </c>
      <c r="C136" s="73" t="s">
        <v>2223</v>
      </c>
      <c r="D136" s="86" t="s">
        <v>531</v>
      </c>
      <c r="E136" s="86" t="s">
        <v>122</v>
      </c>
      <c r="F136" s="94">
        <v>44865</v>
      </c>
      <c r="G136" s="83">
        <v>2469.7900500000001</v>
      </c>
      <c r="H136" s="85">
        <v>-4.0991989999999996</v>
      </c>
      <c r="I136" s="83">
        <v>-0.10124162099999999</v>
      </c>
      <c r="J136" s="84">
        <f t="shared" si="1"/>
        <v>1.0668648402766255E-2</v>
      </c>
      <c r="K136" s="84">
        <f>I136/'סכום נכסי הקרן'!$C$42</f>
        <v>-8.3163076878127253E-5</v>
      </c>
    </row>
    <row r="137" spans="2:11">
      <c r="B137" s="76" t="s">
        <v>2224</v>
      </c>
      <c r="C137" s="73" t="s">
        <v>2225</v>
      </c>
      <c r="D137" s="86" t="s">
        <v>531</v>
      </c>
      <c r="E137" s="86" t="s">
        <v>122</v>
      </c>
      <c r="F137" s="94">
        <v>44865</v>
      </c>
      <c r="G137" s="83">
        <v>935.52801699999998</v>
      </c>
      <c r="H137" s="85">
        <v>-4.0482399999999998</v>
      </c>
      <c r="I137" s="83">
        <v>-3.7872415E-2</v>
      </c>
      <c r="J137" s="84">
        <f t="shared" si="1"/>
        <v>3.9909226640953413E-3</v>
      </c>
      <c r="K137" s="84">
        <f>I137/'סכום נכסי הקרן'!$C$42</f>
        <v>-3.1109602247531579E-5</v>
      </c>
    </row>
    <row r="138" spans="2:11">
      <c r="B138" s="76" t="s">
        <v>2226</v>
      </c>
      <c r="C138" s="73" t="s">
        <v>2227</v>
      </c>
      <c r="D138" s="86" t="s">
        <v>531</v>
      </c>
      <c r="E138" s="86" t="s">
        <v>122</v>
      </c>
      <c r="F138" s="94">
        <v>44867</v>
      </c>
      <c r="G138" s="83">
        <v>1489.0119999999997</v>
      </c>
      <c r="H138" s="85">
        <v>-3.786864</v>
      </c>
      <c r="I138" s="83">
        <v>-5.6386859999999997E-2</v>
      </c>
      <c r="J138" s="84">
        <f t="shared" si="1"/>
        <v>5.9419394704871868E-3</v>
      </c>
      <c r="K138" s="84">
        <f>I138/'סכום נכסי הקרן'!$C$42</f>
        <v>-4.6317954283803878E-5</v>
      </c>
    </row>
    <row r="139" spans="2:11">
      <c r="B139" s="76" t="s">
        <v>2228</v>
      </c>
      <c r="C139" s="73" t="s">
        <v>2229</v>
      </c>
      <c r="D139" s="86" t="s">
        <v>531</v>
      </c>
      <c r="E139" s="86" t="s">
        <v>122</v>
      </c>
      <c r="F139" s="94">
        <v>44853</v>
      </c>
      <c r="G139" s="83">
        <v>981.88199999999995</v>
      </c>
      <c r="H139" s="85">
        <v>-3.7877869999999998</v>
      </c>
      <c r="I139" s="83">
        <v>-3.7191602000000004E-2</v>
      </c>
      <c r="J139" s="84">
        <f t="shared" si="1"/>
        <v>3.9191798921672577E-3</v>
      </c>
      <c r="K139" s="84">
        <f>I139/'סכום נכסי הקרן'!$C$42</f>
        <v>-3.0550360867362167E-5</v>
      </c>
    </row>
    <row r="140" spans="2:11">
      <c r="B140" s="76" t="s">
        <v>2230</v>
      </c>
      <c r="C140" s="73" t="s">
        <v>2231</v>
      </c>
      <c r="D140" s="86" t="s">
        <v>531</v>
      </c>
      <c r="E140" s="86" t="s">
        <v>122</v>
      </c>
      <c r="F140" s="94">
        <v>44853</v>
      </c>
      <c r="G140" s="83">
        <v>1046.5056</v>
      </c>
      <c r="H140" s="85">
        <v>-3.7877869999999998</v>
      </c>
      <c r="I140" s="83">
        <v>-3.9639407000000002E-2</v>
      </c>
      <c r="J140" s="84">
        <f t="shared" ref="J140:J203" si="2">IFERROR(I140/$I$11,0)</f>
        <v>4.1771249017946042E-3</v>
      </c>
      <c r="K140" s="84">
        <f>I140/'סכום נכסי הקרן'!$C$42</f>
        <v>-3.2561065490490081E-5</v>
      </c>
    </row>
    <row r="141" spans="2:11">
      <c r="B141" s="76" t="s">
        <v>2230</v>
      </c>
      <c r="C141" s="73" t="s">
        <v>2232</v>
      </c>
      <c r="D141" s="86" t="s">
        <v>531</v>
      </c>
      <c r="E141" s="86" t="s">
        <v>122</v>
      </c>
      <c r="F141" s="94">
        <v>44853</v>
      </c>
      <c r="G141" s="83">
        <v>818.23500000000001</v>
      </c>
      <c r="H141" s="85">
        <v>-3.7877869999999998</v>
      </c>
      <c r="I141" s="83">
        <v>-3.0993002000000002E-2</v>
      </c>
      <c r="J141" s="84">
        <f t="shared" si="2"/>
        <v>3.2659832785987435E-3</v>
      </c>
      <c r="K141" s="84">
        <f>I141/'סכום נכסי הקרן'!$C$42</f>
        <v>-2.5458634329945706E-5</v>
      </c>
    </row>
    <row r="142" spans="2:11">
      <c r="B142" s="76" t="s">
        <v>2233</v>
      </c>
      <c r="C142" s="73" t="s">
        <v>2234</v>
      </c>
      <c r="D142" s="86" t="s">
        <v>531</v>
      </c>
      <c r="E142" s="86" t="s">
        <v>122</v>
      </c>
      <c r="F142" s="94">
        <v>44865</v>
      </c>
      <c r="G142" s="83">
        <v>363.66</v>
      </c>
      <c r="H142" s="85">
        <v>-3.762165</v>
      </c>
      <c r="I142" s="83">
        <v>-1.3681488E-2</v>
      </c>
      <c r="J142" s="84">
        <f t="shared" si="2"/>
        <v>1.4417290404572414E-3</v>
      </c>
      <c r="K142" s="84">
        <f>I142/'סכום נכסי הקרן'!$C$42</f>
        <v>-1.1238407950334731E-5</v>
      </c>
    </row>
    <row r="143" spans="2:11">
      <c r="B143" s="76" t="s">
        <v>2233</v>
      </c>
      <c r="C143" s="73" t="s">
        <v>2235</v>
      </c>
      <c r="D143" s="86" t="s">
        <v>531</v>
      </c>
      <c r="E143" s="86" t="s">
        <v>122</v>
      </c>
      <c r="F143" s="94">
        <v>44865</v>
      </c>
      <c r="G143" s="83">
        <v>465.45</v>
      </c>
      <c r="H143" s="85">
        <v>-3.762165</v>
      </c>
      <c r="I143" s="83">
        <v>-1.7510995999999997E-2</v>
      </c>
      <c r="J143" s="84">
        <f t="shared" si="2"/>
        <v>1.8452752698047603E-3</v>
      </c>
      <c r="K143" s="84">
        <f>I143/'סכום נכסי הקרן'!$C$42</f>
        <v>-1.4384087218048186E-5</v>
      </c>
    </row>
    <row r="144" spans="2:11">
      <c r="B144" s="76" t="s">
        <v>2236</v>
      </c>
      <c r="C144" s="73" t="s">
        <v>2237</v>
      </c>
      <c r="D144" s="86" t="s">
        <v>531</v>
      </c>
      <c r="E144" s="86" t="s">
        <v>122</v>
      </c>
      <c r="F144" s="94">
        <v>44867</v>
      </c>
      <c r="G144" s="83">
        <v>545.08632499999999</v>
      </c>
      <c r="H144" s="85">
        <v>-3.8130950000000001</v>
      </c>
      <c r="I144" s="83">
        <v>-2.078466E-2</v>
      </c>
      <c r="J144" s="84">
        <f t="shared" si="2"/>
        <v>2.1902477214488666E-3</v>
      </c>
      <c r="K144" s="84">
        <f>I144/'סכום נכסי הקרן'!$C$42</f>
        <v>-1.7073178603745753E-5</v>
      </c>
    </row>
    <row r="145" spans="2:11">
      <c r="B145" s="76" t="s">
        <v>2238</v>
      </c>
      <c r="C145" s="73" t="s">
        <v>2239</v>
      </c>
      <c r="D145" s="86" t="s">
        <v>531</v>
      </c>
      <c r="E145" s="86" t="s">
        <v>122</v>
      </c>
      <c r="F145" s="94">
        <v>44859</v>
      </c>
      <c r="G145" s="83">
        <v>838.05074999999999</v>
      </c>
      <c r="H145" s="85">
        <v>-3.5439050000000001</v>
      </c>
      <c r="I145" s="83">
        <v>-2.9699722000000001E-2</v>
      </c>
      <c r="J145" s="84">
        <f t="shared" si="2"/>
        <v>3.1296999055151621E-3</v>
      </c>
      <c r="K145" s="84">
        <f>I145/'סכום נכסי הקרן'!$C$42</f>
        <v>-2.4396293140594892E-5</v>
      </c>
    </row>
    <row r="146" spans="2:11">
      <c r="B146" s="76" t="s">
        <v>2240</v>
      </c>
      <c r="C146" s="73" t="s">
        <v>2241</v>
      </c>
      <c r="D146" s="86" t="s">
        <v>531</v>
      </c>
      <c r="E146" s="86" t="s">
        <v>122</v>
      </c>
      <c r="F146" s="94">
        <v>44867</v>
      </c>
      <c r="G146" s="83">
        <v>745.34059999999999</v>
      </c>
      <c r="H146" s="85">
        <v>-3.7326169999999999</v>
      </c>
      <c r="I146" s="83">
        <v>-2.7820713E-2</v>
      </c>
      <c r="J146" s="84">
        <f t="shared" si="2"/>
        <v>2.9316935305813449E-3</v>
      </c>
      <c r="K146" s="84">
        <f>I146/'סכום נכסי הקרן'!$C$42</f>
        <v>-2.2852815582865021E-5</v>
      </c>
    </row>
    <row r="147" spans="2:11">
      <c r="B147" s="76" t="s">
        <v>2240</v>
      </c>
      <c r="C147" s="73" t="s">
        <v>2242</v>
      </c>
      <c r="D147" s="86" t="s">
        <v>531</v>
      </c>
      <c r="E147" s="86" t="s">
        <v>122</v>
      </c>
      <c r="F147" s="94">
        <v>44867</v>
      </c>
      <c r="G147" s="83">
        <v>436.40737000000001</v>
      </c>
      <c r="H147" s="85">
        <v>-3.7326169999999999</v>
      </c>
      <c r="I147" s="83">
        <v>-1.6289418E-2</v>
      </c>
      <c r="J147" s="84">
        <f t="shared" si="2"/>
        <v>1.7165477163556271E-3</v>
      </c>
      <c r="K147" s="84">
        <f>I147/'סכום נכסי הקרן'!$C$42</f>
        <v>-1.3380644324471553E-5</v>
      </c>
    </row>
    <row r="148" spans="2:11">
      <c r="B148" s="76" t="s">
        <v>2243</v>
      </c>
      <c r="C148" s="73" t="s">
        <v>2244</v>
      </c>
      <c r="D148" s="86" t="s">
        <v>531</v>
      </c>
      <c r="E148" s="86" t="s">
        <v>122</v>
      </c>
      <c r="F148" s="94">
        <v>44853</v>
      </c>
      <c r="G148" s="83">
        <v>932.23749999999995</v>
      </c>
      <c r="H148" s="85">
        <v>-3.6337640000000002</v>
      </c>
      <c r="I148" s="83">
        <v>-3.3875308E-2</v>
      </c>
      <c r="J148" s="84">
        <f t="shared" si="2"/>
        <v>3.5697151726503369E-3</v>
      </c>
      <c r="K148" s="84">
        <f>I148/'סכום נכסי הקרן'!$C$42</f>
        <v>-2.7826251848281248E-5</v>
      </c>
    </row>
    <row r="149" spans="2:11">
      <c r="B149" s="76" t="s">
        <v>2243</v>
      </c>
      <c r="C149" s="73" t="s">
        <v>2245</v>
      </c>
      <c r="D149" s="86" t="s">
        <v>531</v>
      </c>
      <c r="E149" s="86" t="s">
        <v>122</v>
      </c>
      <c r="F149" s="94">
        <v>44853</v>
      </c>
      <c r="G149" s="83">
        <v>1092.5474999999999</v>
      </c>
      <c r="H149" s="85">
        <v>-3.6337640000000002</v>
      </c>
      <c r="I149" s="83">
        <v>-3.9700594999999998E-2</v>
      </c>
      <c r="J149" s="84">
        <f t="shared" si="2"/>
        <v>4.183572776216414E-3</v>
      </c>
      <c r="K149" s="84">
        <f>I149/'סכום נכסי הקרן'!$C$42</f>
        <v>-3.2611327253367414E-5</v>
      </c>
    </row>
    <row r="150" spans="2:11">
      <c r="B150" s="76" t="s">
        <v>2246</v>
      </c>
      <c r="C150" s="73" t="s">
        <v>2247</v>
      </c>
      <c r="D150" s="86" t="s">
        <v>531</v>
      </c>
      <c r="E150" s="86" t="s">
        <v>122</v>
      </c>
      <c r="F150" s="94">
        <v>44853</v>
      </c>
      <c r="G150" s="83">
        <v>1025.608375</v>
      </c>
      <c r="H150" s="85">
        <v>-3.618897</v>
      </c>
      <c r="I150" s="83">
        <v>-3.7115713999999994E-2</v>
      </c>
      <c r="J150" s="84">
        <f t="shared" si="2"/>
        <v>3.9111829598582693E-3</v>
      </c>
      <c r="K150" s="84">
        <f>I150/'סכום נכסי הקרן'!$C$42</f>
        <v>-3.0488024058490568E-5</v>
      </c>
    </row>
    <row r="151" spans="2:11">
      <c r="B151" s="76" t="s">
        <v>2248</v>
      </c>
      <c r="C151" s="73" t="s">
        <v>2249</v>
      </c>
      <c r="D151" s="86" t="s">
        <v>531</v>
      </c>
      <c r="E151" s="86" t="s">
        <v>122</v>
      </c>
      <c r="F151" s="94">
        <v>44867</v>
      </c>
      <c r="G151" s="83">
        <v>745.93979999999999</v>
      </c>
      <c r="H151" s="85">
        <v>-3.6492909999999998</v>
      </c>
      <c r="I151" s="83">
        <v>-2.7221513000000003E-2</v>
      </c>
      <c r="J151" s="84">
        <f t="shared" si="2"/>
        <v>2.8685509805135472E-3</v>
      </c>
      <c r="K151" s="84">
        <f>I151/'סכום נכסי הקרן'!$C$42</f>
        <v>-2.2360613708051364E-5</v>
      </c>
    </row>
    <row r="152" spans="2:11">
      <c r="B152" s="76" t="s">
        <v>2250</v>
      </c>
      <c r="C152" s="73" t="s">
        <v>2251</v>
      </c>
      <c r="D152" s="86" t="s">
        <v>531</v>
      </c>
      <c r="E152" s="86" t="s">
        <v>122</v>
      </c>
      <c r="F152" s="94">
        <v>44859</v>
      </c>
      <c r="G152" s="83">
        <v>466.2525</v>
      </c>
      <c r="H152" s="85">
        <v>-3.395391</v>
      </c>
      <c r="I152" s="83">
        <v>-1.5831095999999999E-2</v>
      </c>
      <c r="J152" s="84">
        <f t="shared" si="2"/>
        <v>1.6682506205075408E-3</v>
      </c>
      <c r="K152" s="84">
        <f>I152/'סכום נכסי הקרן'!$C$42</f>
        <v>-1.3004164104731324E-5</v>
      </c>
    </row>
    <row r="153" spans="2:11">
      <c r="B153" s="76" t="s">
        <v>2250</v>
      </c>
      <c r="C153" s="73" t="s">
        <v>2252</v>
      </c>
      <c r="D153" s="86" t="s">
        <v>531</v>
      </c>
      <c r="E153" s="86" t="s">
        <v>122</v>
      </c>
      <c r="F153" s="94">
        <v>44859</v>
      </c>
      <c r="G153" s="83">
        <v>218.39790000000002</v>
      </c>
      <c r="H153" s="85">
        <v>-3.395391</v>
      </c>
      <c r="I153" s="83">
        <v>-7.4154629999999997E-3</v>
      </c>
      <c r="J153" s="84">
        <f t="shared" si="2"/>
        <v>7.8142730933478707E-4</v>
      </c>
      <c r="K153" s="84">
        <f>I153/'סכום נכסי הקרן'!$C$42</f>
        <v>-6.091296380526229E-6</v>
      </c>
    </row>
    <row r="154" spans="2:11">
      <c r="B154" s="76" t="s">
        <v>2253</v>
      </c>
      <c r="C154" s="73" t="s">
        <v>2254</v>
      </c>
      <c r="D154" s="86" t="s">
        <v>531</v>
      </c>
      <c r="E154" s="86" t="s">
        <v>122</v>
      </c>
      <c r="F154" s="94">
        <v>44972</v>
      </c>
      <c r="G154" s="83">
        <v>764.83119999999997</v>
      </c>
      <c r="H154" s="85">
        <v>-2.6334499999999998</v>
      </c>
      <c r="I154" s="83">
        <v>-2.0141447999999999E-2</v>
      </c>
      <c r="J154" s="84">
        <f t="shared" si="2"/>
        <v>2.1224672709912419E-3</v>
      </c>
      <c r="K154" s="84">
        <f>I154/'סכום נכסי הקרן'!$C$42</f>
        <v>-1.6544823876938937E-5</v>
      </c>
    </row>
    <row r="155" spans="2:11">
      <c r="B155" s="76" t="s">
        <v>2255</v>
      </c>
      <c r="C155" s="73" t="s">
        <v>2256</v>
      </c>
      <c r="D155" s="86" t="s">
        <v>531</v>
      </c>
      <c r="E155" s="86" t="s">
        <v>122</v>
      </c>
      <c r="F155" s="94">
        <v>44854</v>
      </c>
      <c r="G155" s="83">
        <v>1094.115</v>
      </c>
      <c r="H155" s="85">
        <v>-3.535428</v>
      </c>
      <c r="I155" s="83">
        <v>-3.8681645000000001E-2</v>
      </c>
      <c r="J155" s="84">
        <f t="shared" si="2"/>
        <v>4.0761977738940133E-3</v>
      </c>
      <c r="K155" s="84">
        <f>I155/'סכום נכסי הקרן'!$C$42</f>
        <v>-3.1774329422357107E-5</v>
      </c>
    </row>
    <row r="156" spans="2:11">
      <c r="B156" s="76" t="s">
        <v>2255</v>
      </c>
      <c r="C156" s="73" t="s">
        <v>2257</v>
      </c>
      <c r="D156" s="86" t="s">
        <v>531</v>
      </c>
      <c r="E156" s="86" t="s">
        <v>122</v>
      </c>
      <c r="F156" s="94">
        <v>44854</v>
      </c>
      <c r="G156" s="83">
        <v>933.57500000000005</v>
      </c>
      <c r="H156" s="85">
        <v>-3.535428</v>
      </c>
      <c r="I156" s="83">
        <v>-3.300587E-2</v>
      </c>
      <c r="J156" s="84">
        <f t="shared" si="2"/>
        <v>3.4780954589556669E-3</v>
      </c>
      <c r="K156" s="84">
        <f>I156/'סכום נכסי הקרן'!$C$42</f>
        <v>-2.7112067913644669E-5</v>
      </c>
    </row>
    <row r="157" spans="2:11">
      <c r="B157" s="76" t="s">
        <v>2258</v>
      </c>
      <c r="C157" s="73" t="s">
        <v>2259</v>
      </c>
      <c r="D157" s="86" t="s">
        <v>531</v>
      </c>
      <c r="E157" s="86" t="s">
        <v>122</v>
      </c>
      <c r="F157" s="94">
        <v>44972</v>
      </c>
      <c r="G157" s="83">
        <v>437.29700000000003</v>
      </c>
      <c r="H157" s="85">
        <v>-2.5746340000000001</v>
      </c>
      <c r="I157" s="83">
        <v>-1.1258799E-2</v>
      </c>
      <c r="J157" s="84">
        <f t="shared" si="2"/>
        <v>1.1864307068771283E-3</v>
      </c>
      <c r="K157" s="84">
        <f>I157/'סכום נכסי הקרן'!$C$42</f>
        <v>-9.2483344057912933E-6</v>
      </c>
    </row>
    <row r="158" spans="2:11">
      <c r="B158" s="76" t="s">
        <v>2260</v>
      </c>
      <c r="C158" s="73" t="s">
        <v>2261</v>
      </c>
      <c r="D158" s="86" t="s">
        <v>531</v>
      </c>
      <c r="E158" s="86" t="s">
        <v>122</v>
      </c>
      <c r="F158" s="94">
        <v>44972</v>
      </c>
      <c r="G158" s="83">
        <v>933.84249999999997</v>
      </c>
      <c r="H158" s="85">
        <v>-2.5452520000000001</v>
      </c>
      <c r="I158" s="83">
        <v>-2.3768643000000002E-2</v>
      </c>
      <c r="J158" s="84">
        <f t="shared" si="2"/>
        <v>2.5046941433096116E-3</v>
      </c>
      <c r="K158" s="84">
        <f>I158/'סכום נכסי הקרן'!$C$42</f>
        <v>-1.9524316833071665E-5</v>
      </c>
    </row>
    <row r="159" spans="2:11">
      <c r="B159" s="76" t="s">
        <v>2260</v>
      </c>
      <c r="C159" s="73" t="s">
        <v>2262</v>
      </c>
      <c r="D159" s="86" t="s">
        <v>531</v>
      </c>
      <c r="E159" s="86" t="s">
        <v>122</v>
      </c>
      <c r="F159" s="94">
        <v>44972</v>
      </c>
      <c r="G159" s="83">
        <v>729.61900000000014</v>
      </c>
      <c r="H159" s="85">
        <v>-2.5452520000000001</v>
      </c>
      <c r="I159" s="83">
        <v>-1.8570639999999999E-2</v>
      </c>
      <c r="J159" s="84">
        <f t="shared" si="2"/>
        <v>1.956938528022454E-3</v>
      </c>
      <c r="K159" s="84">
        <f>I159/'סכום נכסי הקרן'!$C$42</f>
        <v>-1.525451239067009E-5</v>
      </c>
    </row>
    <row r="160" spans="2:11">
      <c r="B160" s="76" t="s">
        <v>2263</v>
      </c>
      <c r="C160" s="73" t="s">
        <v>2264</v>
      </c>
      <c r="D160" s="86" t="s">
        <v>531</v>
      </c>
      <c r="E160" s="86" t="s">
        <v>122</v>
      </c>
      <c r="F160" s="94">
        <v>44972</v>
      </c>
      <c r="G160" s="83">
        <v>186.8006</v>
      </c>
      <c r="H160" s="85">
        <v>-2.5276299999999998</v>
      </c>
      <c r="I160" s="83">
        <v>-4.7216289999999998E-3</v>
      </c>
      <c r="J160" s="84">
        <f t="shared" si="2"/>
        <v>4.9755623420238233E-4</v>
      </c>
      <c r="K160" s="84">
        <f>I160/'סכום נכסי הקרן'!$C$42</f>
        <v>-3.8784957376077092E-6</v>
      </c>
    </row>
    <row r="161" spans="2:11">
      <c r="B161" s="76" t="s">
        <v>2265</v>
      </c>
      <c r="C161" s="73" t="s">
        <v>2266</v>
      </c>
      <c r="D161" s="86" t="s">
        <v>531</v>
      </c>
      <c r="E161" s="86" t="s">
        <v>122</v>
      </c>
      <c r="F161" s="94">
        <v>44854</v>
      </c>
      <c r="G161" s="83">
        <v>840.62677499999995</v>
      </c>
      <c r="H161" s="85">
        <v>-3.48502</v>
      </c>
      <c r="I161" s="83">
        <v>-2.9296008000000002E-2</v>
      </c>
      <c r="J161" s="84">
        <f t="shared" si="2"/>
        <v>3.0871572962727204E-3</v>
      </c>
      <c r="K161" s="84">
        <f>I161/'סכום נכסי הקרן'!$C$42</f>
        <v>-2.4064669663144089E-5</v>
      </c>
    </row>
    <row r="162" spans="2:11">
      <c r="B162" s="76" t="s">
        <v>2267</v>
      </c>
      <c r="C162" s="73" t="s">
        <v>2268</v>
      </c>
      <c r="D162" s="86" t="s">
        <v>531</v>
      </c>
      <c r="E162" s="86" t="s">
        <v>122</v>
      </c>
      <c r="F162" s="94">
        <v>44854</v>
      </c>
      <c r="G162" s="83">
        <v>747.69460000000004</v>
      </c>
      <c r="H162" s="85">
        <v>-3.4198580000000001</v>
      </c>
      <c r="I162" s="83">
        <v>-2.5570096E-2</v>
      </c>
      <c r="J162" s="84">
        <f t="shared" si="2"/>
        <v>2.6945278152843864E-3</v>
      </c>
      <c r="K162" s="84">
        <f>I162/'סכום נכסי הקרן'!$C$42</f>
        <v>-2.1004087433853856E-5</v>
      </c>
    </row>
    <row r="163" spans="2:11">
      <c r="B163" s="76" t="s">
        <v>2269</v>
      </c>
      <c r="C163" s="73" t="s">
        <v>2270</v>
      </c>
      <c r="D163" s="86" t="s">
        <v>531</v>
      </c>
      <c r="E163" s="86" t="s">
        <v>122</v>
      </c>
      <c r="F163" s="94">
        <v>44867</v>
      </c>
      <c r="G163" s="83">
        <v>1497.144</v>
      </c>
      <c r="H163" s="85">
        <v>-3.2848290000000002</v>
      </c>
      <c r="I163" s="83">
        <v>-4.9178626999999996E-2</v>
      </c>
      <c r="J163" s="84">
        <f t="shared" si="2"/>
        <v>5.182349662238097E-3</v>
      </c>
      <c r="K163" s="84">
        <f>I163/'סכום נכסי הקרן'!$C$42</f>
        <v>-4.0396883194528712E-5</v>
      </c>
    </row>
    <row r="164" spans="2:11">
      <c r="B164" s="76" t="s">
        <v>2271</v>
      </c>
      <c r="C164" s="73" t="s">
        <v>2272</v>
      </c>
      <c r="D164" s="86" t="s">
        <v>531</v>
      </c>
      <c r="E164" s="86" t="s">
        <v>122</v>
      </c>
      <c r="F164" s="94">
        <v>44837</v>
      </c>
      <c r="G164" s="83">
        <v>935.98249999999996</v>
      </c>
      <c r="H164" s="85">
        <v>-3.247404</v>
      </c>
      <c r="I164" s="83">
        <v>-3.0395133000000001E-2</v>
      </c>
      <c r="J164" s="84">
        <f t="shared" si="2"/>
        <v>3.202980986765492E-3</v>
      </c>
      <c r="K164" s="84">
        <f>I164/'סכום נכסי הקרן'!$C$42</f>
        <v>-2.4967525780725134E-5</v>
      </c>
    </row>
    <row r="165" spans="2:11">
      <c r="B165" s="76" t="s">
        <v>2273</v>
      </c>
      <c r="C165" s="73" t="s">
        <v>2274</v>
      </c>
      <c r="D165" s="86" t="s">
        <v>531</v>
      </c>
      <c r="E165" s="86" t="s">
        <v>122</v>
      </c>
      <c r="F165" s="94">
        <v>44973</v>
      </c>
      <c r="G165" s="83">
        <v>936.78499999999997</v>
      </c>
      <c r="H165" s="85">
        <v>-2.1927560000000001</v>
      </c>
      <c r="I165" s="83">
        <v>-2.0541407000000001E-2</v>
      </c>
      <c r="J165" s="84">
        <f t="shared" si="2"/>
        <v>2.1646141855148843E-3</v>
      </c>
      <c r="K165" s="84">
        <f>I165/'סכום נכסי הקרן'!$C$42</f>
        <v>-1.6873362878355154E-5</v>
      </c>
    </row>
    <row r="166" spans="2:11">
      <c r="B166" s="76" t="s">
        <v>2275</v>
      </c>
      <c r="C166" s="73" t="s">
        <v>2276</v>
      </c>
      <c r="D166" s="86" t="s">
        <v>531</v>
      </c>
      <c r="E166" s="86" t="s">
        <v>122</v>
      </c>
      <c r="F166" s="94">
        <v>44973</v>
      </c>
      <c r="G166" s="83">
        <v>2323.4921599999998</v>
      </c>
      <c r="H166" s="85">
        <v>-2.1810849999999999</v>
      </c>
      <c r="I166" s="83">
        <v>-5.0677329E-2</v>
      </c>
      <c r="J166" s="84">
        <f t="shared" si="2"/>
        <v>5.3402800128250624E-3</v>
      </c>
      <c r="K166" s="84">
        <f>I166/'סכום נכסי הקרן'!$C$42</f>
        <v>-4.162796452661646E-5</v>
      </c>
    </row>
    <row r="167" spans="2:11">
      <c r="B167" s="76" t="s">
        <v>2277</v>
      </c>
      <c r="C167" s="73" t="s">
        <v>2278</v>
      </c>
      <c r="D167" s="86" t="s">
        <v>531</v>
      </c>
      <c r="E167" s="86" t="s">
        <v>122</v>
      </c>
      <c r="F167" s="94">
        <v>44977</v>
      </c>
      <c r="G167" s="83">
        <v>1635.1723950000001</v>
      </c>
      <c r="H167" s="85">
        <v>-1.8648169999999999</v>
      </c>
      <c r="I167" s="83">
        <v>-3.0492979000000003E-2</v>
      </c>
      <c r="J167" s="84">
        <f t="shared" si="2"/>
        <v>3.2132918111211894E-3</v>
      </c>
      <c r="K167" s="84">
        <f>I167/'סכום נכסי הקרן'!$C$42</f>
        <v>-2.5047899586871692E-5</v>
      </c>
    </row>
    <row r="168" spans="2:11">
      <c r="B168" s="76" t="s">
        <v>2279</v>
      </c>
      <c r="C168" s="73" t="s">
        <v>2280</v>
      </c>
      <c r="D168" s="86" t="s">
        <v>531</v>
      </c>
      <c r="E168" s="86" t="s">
        <v>122</v>
      </c>
      <c r="F168" s="94">
        <v>44977</v>
      </c>
      <c r="G168" s="83">
        <v>1726.0484449999997</v>
      </c>
      <c r="H168" s="85">
        <v>-1.8300339999999999</v>
      </c>
      <c r="I168" s="83">
        <v>-3.1587281000000002E-2</v>
      </c>
      <c r="J168" s="84">
        <f t="shared" si="2"/>
        <v>3.3286072630976439E-3</v>
      </c>
      <c r="K168" s="84">
        <f>I168/'סכום נכסי הקרן'!$C$42</f>
        <v>-2.594679393936224E-5</v>
      </c>
    </row>
    <row r="169" spans="2:11">
      <c r="B169" s="76" t="s">
        <v>2281</v>
      </c>
      <c r="C169" s="73" t="s">
        <v>2282</v>
      </c>
      <c r="D169" s="86" t="s">
        <v>531</v>
      </c>
      <c r="E169" s="86" t="s">
        <v>122</v>
      </c>
      <c r="F169" s="94">
        <v>45013</v>
      </c>
      <c r="G169" s="83">
        <v>940.79750000000001</v>
      </c>
      <c r="H169" s="85">
        <v>-1.6812400000000001</v>
      </c>
      <c r="I169" s="83">
        <v>-1.5817067000000001E-2</v>
      </c>
      <c r="J169" s="84">
        <f t="shared" si="2"/>
        <v>1.6667722713171185E-3</v>
      </c>
      <c r="K169" s="84">
        <f>I169/'סכום נכסי הקרן'!$C$42</f>
        <v>-1.2992640239407958E-5</v>
      </c>
    </row>
    <row r="170" spans="2:11">
      <c r="B170" s="76" t="s">
        <v>2281</v>
      </c>
      <c r="C170" s="73" t="s">
        <v>2283</v>
      </c>
      <c r="D170" s="86" t="s">
        <v>531</v>
      </c>
      <c r="E170" s="86" t="s">
        <v>122</v>
      </c>
      <c r="F170" s="94">
        <v>45013</v>
      </c>
      <c r="G170" s="83">
        <v>275.64487500000001</v>
      </c>
      <c r="H170" s="85">
        <v>-1.6812400000000001</v>
      </c>
      <c r="I170" s="83">
        <v>-4.6342530000000005E-3</v>
      </c>
      <c r="J170" s="84">
        <f t="shared" si="2"/>
        <v>4.8834871842347066E-4</v>
      </c>
      <c r="K170" s="84">
        <f>I170/'סכום נכסי הקרן'!$C$42</f>
        <v>-3.8067223213631869E-6</v>
      </c>
    </row>
    <row r="171" spans="2:11">
      <c r="B171" s="76" t="s">
        <v>2284</v>
      </c>
      <c r="C171" s="73" t="s">
        <v>2285</v>
      </c>
      <c r="D171" s="86" t="s">
        <v>531</v>
      </c>
      <c r="E171" s="86" t="s">
        <v>122</v>
      </c>
      <c r="F171" s="94">
        <v>44868</v>
      </c>
      <c r="G171" s="83">
        <v>659.12</v>
      </c>
      <c r="H171" s="85">
        <v>-2.6852269999999998</v>
      </c>
      <c r="I171" s="83">
        <v>-1.7698869999999998E-2</v>
      </c>
      <c r="J171" s="84">
        <f t="shared" si="2"/>
        <v>1.8650730726275865E-3</v>
      </c>
      <c r="K171" s="84">
        <f>I171/'סכום נכסי הקרן'!$C$42</f>
        <v>-1.4538412877308436E-5</v>
      </c>
    </row>
    <row r="172" spans="2:11">
      <c r="B172" s="76" t="s">
        <v>2286</v>
      </c>
      <c r="C172" s="73" t="s">
        <v>2287</v>
      </c>
      <c r="D172" s="86" t="s">
        <v>531</v>
      </c>
      <c r="E172" s="86" t="s">
        <v>122</v>
      </c>
      <c r="F172" s="94">
        <v>44868</v>
      </c>
      <c r="G172" s="83">
        <v>941.6</v>
      </c>
      <c r="H172" s="85">
        <v>-2.6852269999999998</v>
      </c>
      <c r="I172" s="83">
        <v>-2.52841E-2</v>
      </c>
      <c r="J172" s="84">
        <f t="shared" si="2"/>
        <v>2.6643901037536953E-3</v>
      </c>
      <c r="K172" s="84">
        <f>I172/'סכום נכסי הקרן'!$C$42</f>
        <v>-2.0769161253297767E-5</v>
      </c>
    </row>
    <row r="173" spans="2:11">
      <c r="B173" s="76" t="s">
        <v>2288</v>
      </c>
      <c r="C173" s="73" t="s">
        <v>2289</v>
      </c>
      <c r="D173" s="86" t="s">
        <v>531</v>
      </c>
      <c r="E173" s="86" t="s">
        <v>122</v>
      </c>
      <c r="F173" s="94">
        <v>45013</v>
      </c>
      <c r="G173" s="83">
        <v>320.14400000000001</v>
      </c>
      <c r="H173" s="85">
        <v>-1.5945800000000001</v>
      </c>
      <c r="I173" s="83">
        <v>-5.1049529999999997E-3</v>
      </c>
      <c r="J173" s="84">
        <f t="shared" si="2"/>
        <v>5.3795018423941283E-4</v>
      </c>
      <c r="K173" s="84">
        <f>I173/'סכום נכסי הקרן'!$C$42</f>
        <v>-4.1933702226896027E-6</v>
      </c>
    </row>
    <row r="174" spans="2:11">
      <c r="B174" s="76" t="s">
        <v>2290</v>
      </c>
      <c r="C174" s="73" t="s">
        <v>2291</v>
      </c>
      <c r="D174" s="86" t="s">
        <v>531</v>
      </c>
      <c r="E174" s="86" t="s">
        <v>122</v>
      </c>
      <c r="F174" s="94">
        <v>44868</v>
      </c>
      <c r="G174" s="83">
        <v>459.95675000000006</v>
      </c>
      <c r="H174" s="85">
        <v>-2.6502330000000001</v>
      </c>
      <c r="I174" s="83">
        <v>-1.2189925000000001E-2</v>
      </c>
      <c r="J174" s="84">
        <f t="shared" si="2"/>
        <v>1.2845509840373897E-3</v>
      </c>
      <c r="K174" s="84">
        <f>I174/'סכום נכסי הקרן'!$C$42</f>
        <v>-1.001319081915535E-5</v>
      </c>
    </row>
    <row r="175" spans="2:11">
      <c r="B175" s="76" t="s">
        <v>2290</v>
      </c>
      <c r="C175" s="73" t="s">
        <v>2292</v>
      </c>
      <c r="D175" s="86" t="s">
        <v>531</v>
      </c>
      <c r="E175" s="86" t="s">
        <v>122</v>
      </c>
      <c r="F175" s="94">
        <v>44868</v>
      </c>
      <c r="G175" s="83">
        <v>1036.1131</v>
      </c>
      <c r="H175" s="85">
        <v>-2.6502330000000001</v>
      </c>
      <c r="I175" s="83">
        <v>-2.7459409999999997E-2</v>
      </c>
      <c r="J175" s="84">
        <f t="shared" si="2"/>
        <v>2.8936201114105405E-3</v>
      </c>
      <c r="K175" s="84">
        <f>I175/'סכום נכסי הקרן'!$C$42</f>
        <v>-2.2556029845255206E-5</v>
      </c>
    </row>
    <row r="176" spans="2:11">
      <c r="B176" s="76" t="s">
        <v>2293</v>
      </c>
      <c r="C176" s="73" t="s">
        <v>2294</v>
      </c>
      <c r="D176" s="86" t="s">
        <v>531</v>
      </c>
      <c r="E176" s="86" t="s">
        <v>122</v>
      </c>
      <c r="F176" s="94">
        <v>44868</v>
      </c>
      <c r="G176" s="83">
        <v>659.49450000000002</v>
      </c>
      <c r="H176" s="85">
        <v>-2.6269170000000002</v>
      </c>
      <c r="I176" s="83">
        <v>-1.7324369999999999E-2</v>
      </c>
      <c r="J176" s="84">
        <f t="shared" si="2"/>
        <v>1.8256089788352128E-3</v>
      </c>
      <c r="K176" s="84">
        <f>I176/'סכום נכסי הקרן'!$C$42</f>
        <v>-1.4230786705549899E-5</v>
      </c>
    </row>
    <row r="177" spans="2:11">
      <c r="B177" s="76" t="s">
        <v>2295</v>
      </c>
      <c r="C177" s="73" t="s">
        <v>2296</v>
      </c>
      <c r="D177" s="86" t="s">
        <v>531</v>
      </c>
      <c r="E177" s="86" t="s">
        <v>122</v>
      </c>
      <c r="F177" s="94">
        <v>45013</v>
      </c>
      <c r="G177" s="83">
        <v>377.06799999999998</v>
      </c>
      <c r="H177" s="85">
        <v>-1.479263</v>
      </c>
      <c r="I177" s="83">
        <v>-5.5778270000000005E-3</v>
      </c>
      <c r="J177" s="84">
        <f t="shared" si="2"/>
        <v>5.8778074201771722E-4</v>
      </c>
      <c r="K177" s="84">
        <f>I177/'סכום נכסי הקרן'!$C$42</f>
        <v>-4.581803916532451E-6</v>
      </c>
    </row>
    <row r="178" spans="2:11">
      <c r="B178" s="76" t="s">
        <v>2297</v>
      </c>
      <c r="C178" s="73" t="s">
        <v>2298</v>
      </c>
      <c r="D178" s="86" t="s">
        <v>531</v>
      </c>
      <c r="E178" s="86" t="s">
        <v>122</v>
      </c>
      <c r="F178" s="94">
        <v>45014</v>
      </c>
      <c r="G178" s="83">
        <v>460.58375000000001</v>
      </c>
      <c r="H178" s="85">
        <v>-1.3965449999999999</v>
      </c>
      <c r="I178" s="83">
        <v>-6.4322619999999994E-3</v>
      </c>
      <c r="J178" s="84">
        <f t="shared" si="2"/>
        <v>6.778194682646782E-4</v>
      </c>
      <c r="K178" s="84">
        <f>I178/'סכום נכסי הקרן'!$C$42</f>
        <v>-5.2836639113695799E-6</v>
      </c>
    </row>
    <row r="179" spans="2:11">
      <c r="B179" s="76" t="s">
        <v>2297</v>
      </c>
      <c r="C179" s="73" t="s">
        <v>2299</v>
      </c>
      <c r="D179" s="86" t="s">
        <v>531</v>
      </c>
      <c r="E179" s="86" t="s">
        <v>122</v>
      </c>
      <c r="F179" s="94">
        <v>45014</v>
      </c>
      <c r="G179" s="83">
        <v>320.68970000000002</v>
      </c>
      <c r="H179" s="85">
        <v>-1.3965449999999999</v>
      </c>
      <c r="I179" s="83">
        <v>-4.4785779999999996E-3</v>
      </c>
      <c r="J179" s="84">
        <f t="shared" si="2"/>
        <v>4.7194398464208798E-4</v>
      </c>
      <c r="K179" s="84">
        <f>I179/'סכום נכסי הקרן'!$C$42</f>
        <v>-3.6788459414205687E-6</v>
      </c>
    </row>
    <row r="180" spans="2:11">
      <c r="B180" s="76" t="s">
        <v>2300</v>
      </c>
      <c r="C180" s="73" t="s">
        <v>2301</v>
      </c>
      <c r="D180" s="86" t="s">
        <v>531</v>
      </c>
      <c r="E180" s="86" t="s">
        <v>122</v>
      </c>
      <c r="F180" s="94">
        <v>45012</v>
      </c>
      <c r="G180" s="83">
        <v>1321.0487499999999</v>
      </c>
      <c r="H180" s="85">
        <v>-1.3584579999999999</v>
      </c>
      <c r="I180" s="83">
        <v>-1.7945889999999999E-2</v>
      </c>
      <c r="J180" s="84">
        <f t="shared" si="2"/>
        <v>1.8911035678174188E-3</v>
      </c>
      <c r="K180" s="84">
        <f>I180/'סכום נכסי הקרן'!$C$42</f>
        <v>-1.4741322935914028E-5</v>
      </c>
    </row>
    <row r="181" spans="2:11">
      <c r="B181" s="76" t="s">
        <v>2302</v>
      </c>
      <c r="C181" s="73" t="s">
        <v>2303</v>
      </c>
      <c r="D181" s="86" t="s">
        <v>531</v>
      </c>
      <c r="E181" s="86" t="s">
        <v>122</v>
      </c>
      <c r="F181" s="94">
        <v>45014</v>
      </c>
      <c r="G181" s="83">
        <v>1604.3579999999999</v>
      </c>
      <c r="H181" s="85">
        <v>-1.339064</v>
      </c>
      <c r="I181" s="83">
        <v>-2.1483388000000003E-2</v>
      </c>
      <c r="J181" s="84">
        <f t="shared" si="2"/>
        <v>2.263878341815643E-3</v>
      </c>
      <c r="K181" s="84">
        <f>I181/'סכום נכסי הקרן'!$C$42</f>
        <v>-1.7647135932825857E-5</v>
      </c>
    </row>
    <row r="182" spans="2:11">
      <c r="B182" s="76" t="s">
        <v>2304</v>
      </c>
      <c r="C182" s="73" t="s">
        <v>2305</v>
      </c>
      <c r="D182" s="86" t="s">
        <v>531</v>
      </c>
      <c r="E182" s="86" t="s">
        <v>122</v>
      </c>
      <c r="F182" s="94">
        <v>45012</v>
      </c>
      <c r="G182" s="83">
        <v>566.56500000000005</v>
      </c>
      <c r="H182" s="85">
        <v>-1.2866740000000001</v>
      </c>
      <c r="I182" s="83">
        <v>-7.289846E-3</v>
      </c>
      <c r="J182" s="84">
        <f t="shared" si="2"/>
        <v>7.6819003010937547E-4</v>
      </c>
      <c r="K182" s="84">
        <f>I182/'סכום נכסי הקרן'!$C$42</f>
        <v>-5.9881105946309231E-6</v>
      </c>
    </row>
    <row r="183" spans="2:11">
      <c r="B183" s="76" t="s">
        <v>2306</v>
      </c>
      <c r="C183" s="73" t="s">
        <v>2307</v>
      </c>
      <c r="D183" s="86" t="s">
        <v>531</v>
      </c>
      <c r="E183" s="86" t="s">
        <v>122</v>
      </c>
      <c r="F183" s="94">
        <v>44993</v>
      </c>
      <c r="G183" s="83">
        <v>778.42624999999998</v>
      </c>
      <c r="H183" s="85">
        <v>-0.74103200000000002</v>
      </c>
      <c r="I183" s="83">
        <v>-5.7683859999999995E-3</v>
      </c>
      <c r="J183" s="84">
        <f t="shared" si="2"/>
        <v>6.0786148500565024E-4</v>
      </c>
      <c r="K183" s="84">
        <f>I183/'סכום נכסי הקרן'!$C$42</f>
        <v>-4.738335119907977E-6</v>
      </c>
    </row>
    <row r="184" spans="2:11">
      <c r="B184" s="76" t="s">
        <v>2308</v>
      </c>
      <c r="C184" s="73" t="s">
        <v>2309</v>
      </c>
      <c r="D184" s="86" t="s">
        <v>531</v>
      </c>
      <c r="E184" s="86" t="s">
        <v>122</v>
      </c>
      <c r="F184" s="94">
        <v>44993</v>
      </c>
      <c r="G184" s="83">
        <v>533.67747999999995</v>
      </c>
      <c r="H184" s="85">
        <v>-0.38971600000000001</v>
      </c>
      <c r="I184" s="83">
        <v>-2.0798280000000001E-3</v>
      </c>
      <c r="J184" s="84">
        <f t="shared" si="2"/>
        <v>2.1916829710014757E-4</v>
      </c>
      <c r="K184" s="84">
        <f>I184/'סכום נכסי הקרן'!$C$42</f>
        <v>-1.7084366503503701E-6</v>
      </c>
    </row>
    <row r="185" spans="2:11">
      <c r="B185" s="76" t="s">
        <v>2310</v>
      </c>
      <c r="C185" s="73" t="s">
        <v>2311</v>
      </c>
      <c r="D185" s="86" t="s">
        <v>531</v>
      </c>
      <c r="E185" s="86" t="s">
        <v>122</v>
      </c>
      <c r="F185" s="94">
        <v>44993</v>
      </c>
      <c r="G185" s="83">
        <v>667.65859999999998</v>
      </c>
      <c r="H185" s="85">
        <v>-0.30525099999999999</v>
      </c>
      <c r="I185" s="83">
        <v>-2.0380349999999997E-3</v>
      </c>
      <c r="J185" s="84">
        <f t="shared" si="2"/>
        <v>2.1476423068662369E-4</v>
      </c>
      <c r="K185" s="84">
        <f>I185/'סכום נכסי הקרן'!$C$42</f>
        <v>-1.6741065553001573E-6</v>
      </c>
    </row>
    <row r="186" spans="2:11">
      <c r="B186" s="76" t="s">
        <v>2312</v>
      </c>
      <c r="C186" s="73" t="s">
        <v>2313</v>
      </c>
      <c r="D186" s="86" t="s">
        <v>531</v>
      </c>
      <c r="E186" s="86" t="s">
        <v>122</v>
      </c>
      <c r="F186" s="94">
        <v>44993</v>
      </c>
      <c r="G186" s="83">
        <v>1573.7378699999999</v>
      </c>
      <c r="H186" s="85">
        <v>-0.30243799999999998</v>
      </c>
      <c r="I186" s="83">
        <v>-4.759582E-3</v>
      </c>
      <c r="J186" s="84">
        <f t="shared" si="2"/>
        <v>5.0155564875966404E-4</v>
      </c>
      <c r="K186" s="84">
        <f>I186/'סכום נכסי הקרן'!$C$42</f>
        <v>-3.9096715349288092E-6</v>
      </c>
    </row>
    <row r="187" spans="2:11">
      <c r="B187" s="76" t="s">
        <v>2314</v>
      </c>
      <c r="C187" s="73" t="s">
        <v>2315</v>
      </c>
      <c r="D187" s="86" t="s">
        <v>531</v>
      </c>
      <c r="E187" s="86" t="s">
        <v>122</v>
      </c>
      <c r="F187" s="94">
        <v>44986</v>
      </c>
      <c r="G187" s="83">
        <v>973.03767000000005</v>
      </c>
      <c r="H187" s="85">
        <v>-0.31822299999999998</v>
      </c>
      <c r="I187" s="83">
        <v>-3.0964289999999999E-3</v>
      </c>
      <c r="J187" s="84">
        <f t="shared" si="2"/>
        <v>3.2629576629486322E-4</v>
      </c>
      <c r="K187" s="84">
        <f>I187/'סכום נכסי הקרן'!$C$42</f>
        <v>-2.5435049382966985E-6</v>
      </c>
    </row>
    <row r="188" spans="2:11">
      <c r="B188" s="76" t="s">
        <v>2316</v>
      </c>
      <c r="C188" s="73" t="s">
        <v>2317</v>
      </c>
      <c r="D188" s="86" t="s">
        <v>531</v>
      </c>
      <c r="E188" s="86" t="s">
        <v>122</v>
      </c>
      <c r="F188" s="94">
        <v>44986</v>
      </c>
      <c r="G188" s="83">
        <v>877.88792000000001</v>
      </c>
      <c r="H188" s="85">
        <v>-0.290101</v>
      </c>
      <c r="I188" s="83">
        <v>-2.5467580000000001E-3</v>
      </c>
      <c r="J188" s="84">
        <f t="shared" si="2"/>
        <v>2.6837248752597696E-4</v>
      </c>
      <c r="K188" s="84">
        <f>I188/'סכום נכסי הקרן'!$C$42</f>
        <v>-2.0919877541666943E-6</v>
      </c>
    </row>
    <row r="189" spans="2:11">
      <c r="B189" s="76" t="s">
        <v>2318</v>
      </c>
      <c r="C189" s="73" t="s">
        <v>2319</v>
      </c>
      <c r="D189" s="86" t="s">
        <v>531</v>
      </c>
      <c r="E189" s="86" t="s">
        <v>122</v>
      </c>
      <c r="F189" s="94">
        <v>44993</v>
      </c>
      <c r="G189" s="83">
        <v>400.965915</v>
      </c>
      <c r="H189" s="85">
        <v>-0.54893000000000003</v>
      </c>
      <c r="I189" s="83">
        <v>-2.2010210000000001E-3</v>
      </c>
      <c r="J189" s="84">
        <f t="shared" si="2"/>
        <v>2.3193938366618003E-4</v>
      </c>
      <c r="K189" s="84">
        <f>I189/'סכום נכסי הקרן'!$C$42</f>
        <v>-1.8079884224035939E-6</v>
      </c>
    </row>
    <row r="190" spans="2:11">
      <c r="B190" s="76" t="s">
        <v>2318</v>
      </c>
      <c r="C190" s="73" t="s">
        <v>2320</v>
      </c>
      <c r="D190" s="86" t="s">
        <v>531</v>
      </c>
      <c r="E190" s="86" t="s">
        <v>122</v>
      </c>
      <c r="F190" s="94">
        <v>44993</v>
      </c>
      <c r="G190" s="83">
        <v>894.36634000000004</v>
      </c>
      <c r="H190" s="85">
        <v>-0.54893000000000003</v>
      </c>
      <c r="I190" s="83">
        <v>-4.909442E-3</v>
      </c>
      <c r="J190" s="84">
        <f t="shared" si="2"/>
        <v>5.1734760896186729E-4</v>
      </c>
      <c r="K190" s="84">
        <f>I190/'סכום נכסי הקרן'!$C$42</f>
        <v>-4.0327712895342407E-6</v>
      </c>
    </row>
    <row r="191" spans="2:11">
      <c r="B191" s="76" t="s">
        <v>2321</v>
      </c>
      <c r="C191" s="73" t="s">
        <v>2322</v>
      </c>
      <c r="D191" s="86" t="s">
        <v>531</v>
      </c>
      <c r="E191" s="86" t="s">
        <v>122</v>
      </c>
      <c r="F191" s="94">
        <v>44993</v>
      </c>
      <c r="G191" s="83">
        <v>1145.97</v>
      </c>
      <c r="H191" s="85">
        <v>-0.18162600000000001</v>
      </c>
      <c r="I191" s="83">
        <v>-2.0813749999999999E-3</v>
      </c>
      <c r="J191" s="84">
        <f t="shared" si="2"/>
        <v>2.1933131700160763E-4</v>
      </c>
      <c r="K191" s="84">
        <f>I191/'סכום נכסי הקרן'!$C$42</f>
        <v>-1.7097074051907181E-6</v>
      </c>
    </row>
    <row r="192" spans="2:11">
      <c r="B192" s="76" t="s">
        <v>2321</v>
      </c>
      <c r="C192" s="73" t="s">
        <v>2323</v>
      </c>
      <c r="D192" s="86" t="s">
        <v>531</v>
      </c>
      <c r="E192" s="86" t="s">
        <v>122</v>
      </c>
      <c r="F192" s="94">
        <v>44993</v>
      </c>
      <c r="G192" s="83">
        <v>186.5325</v>
      </c>
      <c r="H192" s="85">
        <v>-0.18162600000000001</v>
      </c>
      <c r="I192" s="83">
        <v>-3.3879100000000002E-4</v>
      </c>
      <c r="J192" s="84">
        <f t="shared" si="2"/>
        <v>3.5701147663583762E-5</v>
      </c>
      <c r="K192" s="84">
        <f>I192/'סכום נכסי הקרן'!$C$42</f>
        <v>-2.7829366717288747E-7</v>
      </c>
    </row>
    <row r="193" spans="2:11">
      <c r="B193" s="76" t="s">
        <v>2324</v>
      </c>
      <c r="C193" s="73" t="s">
        <v>2325</v>
      </c>
      <c r="D193" s="86" t="s">
        <v>531</v>
      </c>
      <c r="E193" s="86" t="s">
        <v>122</v>
      </c>
      <c r="F193" s="94">
        <v>44980</v>
      </c>
      <c r="G193" s="83">
        <v>839.79596300000003</v>
      </c>
      <c r="H193" s="85">
        <v>-0.173679</v>
      </c>
      <c r="I193" s="83">
        <v>-1.4585459999999996E-3</v>
      </c>
      <c r="J193" s="84">
        <f t="shared" si="2"/>
        <v>1.5369878810278143E-4</v>
      </c>
      <c r="K193" s="84">
        <f>I193/'סכום נכסי הקרן'!$C$42</f>
        <v>-1.1980959207309113E-6</v>
      </c>
    </row>
    <row r="194" spans="2:11">
      <c r="B194" s="76" t="s">
        <v>2324</v>
      </c>
      <c r="C194" s="73" t="s">
        <v>2326</v>
      </c>
      <c r="D194" s="86" t="s">
        <v>531</v>
      </c>
      <c r="E194" s="86" t="s">
        <v>122</v>
      </c>
      <c r="F194" s="94">
        <v>44980</v>
      </c>
      <c r="G194" s="83">
        <v>764.3438000000001</v>
      </c>
      <c r="H194" s="85">
        <v>-0.173679</v>
      </c>
      <c r="I194" s="83">
        <v>-1.327501E-3</v>
      </c>
      <c r="J194" s="84">
        <f t="shared" si="2"/>
        <v>1.3988951661807756E-4</v>
      </c>
      <c r="K194" s="84">
        <f>I194/'סכום נכסי הקרן'!$C$42</f>
        <v>-1.0904514035664327E-6</v>
      </c>
    </row>
    <row r="195" spans="2:11">
      <c r="B195" s="76" t="s">
        <v>2324</v>
      </c>
      <c r="C195" s="73" t="s">
        <v>2327</v>
      </c>
      <c r="D195" s="86" t="s">
        <v>531</v>
      </c>
      <c r="E195" s="86" t="s">
        <v>122</v>
      </c>
      <c r="F195" s="94">
        <v>44980</v>
      </c>
      <c r="G195" s="83">
        <v>671.30101500000001</v>
      </c>
      <c r="H195" s="85">
        <v>-0.173679</v>
      </c>
      <c r="I195" s="83">
        <v>-1.1659060000000002E-3</v>
      </c>
      <c r="J195" s="84">
        <f t="shared" si="2"/>
        <v>1.228609445583215E-4</v>
      </c>
      <c r="K195" s="84">
        <f>I195/'סכום נכסי הקרן'!$C$42</f>
        <v>-9.577121479580998E-7</v>
      </c>
    </row>
    <row r="196" spans="2:11">
      <c r="B196" s="76" t="s">
        <v>2328</v>
      </c>
      <c r="C196" s="73" t="s">
        <v>2329</v>
      </c>
      <c r="D196" s="86" t="s">
        <v>531</v>
      </c>
      <c r="E196" s="86" t="s">
        <v>122</v>
      </c>
      <c r="F196" s="94">
        <v>44998</v>
      </c>
      <c r="G196" s="83">
        <v>573.30600000000004</v>
      </c>
      <c r="H196" s="85">
        <v>2.3463999999999999E-2</v>
      </c>
      <c r="I196" s="83">
        <v>1.3452000000000001E-4</v>
      </c>
      <c r="J196" s="84">
        <f t="shared" si="2"/>
        <v>-1.4175460338985652E-5</v>
      </c>
      <c r="K196" s="84">
        <f>I196/'סכום נכסי הקרן'!$C$42</f>
        <v>1.1049899232298622E-7</v>
      </c>
    </row>
    <row r="197" spans="2:11">
      <c r="B197" s="76" t="s">
        <v>2330</v>
      </c>
      <c r="C197" s="73" t="s">
        <v>2331</v>
      </c>
      <c r="D197" s="86" t="s">
        <v>531</v>
      </c>
      <c r="E197" s="86" t="s">
        <v>122</v>
      </c>
      <c r="F197" s="94">
        <v>44991</v>
      </c>
      <c r="G197" s="83">
        <v>896.12054000000001</v>
      </c>
      <c r="H197" s="85">
        <v>-1.6331999999999999E-2</v>
      </c>
      <c r="I197" s="83">
        <v>-1.4635899999999999E-4</v>
      </c>
      <c r="J197" s="84">
        <f t="shared" si="2"/>
        <v>1.5423031517644964E-5</v>
      </c>
      <c r="K197" s="84">
        <f>I197/'סכום נכסי הקרן'!$C$42</f>
        <v>-1.2022392222271735E-7</v>
      </c>
    </row>
    <row r="198" spans="2:11">
      <c r="B198" s="76" t="s">
        <v>2332</v>
      </c>
      <c r="C198" s="73" t="s">
        <v>2333</v>
      </c>
      <c r="D198" s="86" t="s">
        <v>531</v>
      </c>
      <c r="E198" s="86" t="s">
        <v>122</v>
      </c>
      <c r="F198" s="94">
        <v>44991</v>
      </c>
      <c r="G198" s="83">
        <v>785.00450000000001</v>
      </c>
      <c r="H198" s="85">
        <v>-7.5230000000000005E-2</v>
      </c>
      <c r="I198" s="83">
        <v>-5.9055800000000003E-4</v>
      </c>
      <c r="J198" s="84">
        <f t="shared" si="2"/>
        <v>6.2231872635077975E-5</v>
      </c>
      <c r="K198" s="84">
        <f>I198/'סכום נכסי הקרן'!$C$42</f>
        <v>-4.8510306205975395E-7</v>
      </c>
    </row>
    <row r="199" spans="2:11">
      <c r="B199" s="76" t="s">
        <v>2334</v>
      </c>
      <c r="C199" s="73" t="s">
        <v>2335</v>
      </c>
      <c r="D199" s="86" t="s">
        <v>531</v>
      </c>
      <c r="E199" s="86" t="s">
        <v>122</v>
      </c>
      <c r="F199" s="94">
        <v>44980</v>
      </c>
      <c r="G199" s="83">
        <v>574.94309999999996</v>
      </c>
      <c r="H199" s="85">
        <v>-0.180252</v>
      </c>
      <c r="I199" s="83">
        <v>-1.036349E-3</v>
      </c>
      <c r="J199" s="84">
        <f t="shared" si="2"/>
        <v>1.0920847566791139E-4</v>
      </c>
      <c r="K199" s="84">
        <f>I199/'סכום נכסי הקרן'!$C$42</f>
        <v>-8.5128992116365182E-7</v>
      </c>
    </row>
    <row r="200" spans="2:11">
      <c r="B200" s="76" t="s">
        <v>2336</v>
      </c>
      <c r="C200" s="73" t="s">
        <v>2337</v>
      </c>
      <c r="D200" s="86" t="s">
        <v>531</v>
      </c>
      <c r="E200" s="86" t="s">
        <v>122</v>
      </c>
      <c r="F200" s="94">
        <v>44980</v>
      </c>
      <c r="G200" s="83">
        <v>1630.3697</v>
      </c>
      <c r="H200" s="85">
        <v>-9.6423999999999996E-2</v>
      </c>
      <c r="I200" s="83">
        <v>-1.572071E-3</v>
      </c>
      <c r="J200" s="84">
        <f t="shared" si="2"/>
        <v>1.6566183549338026E-4</v>
      </c>
      <c r="K200" s="84">
        <f>I200/'סכום נכסי הקרן'!$C$42</f>
        <v>-1.2913489545063133E-6</v>
      </c>
    </row>
    <row r="201" spans="2:11">
      <c r="B201" s="76" t="s">
        <v>2338</v>
      </c>
      <c r="C201" s="73" t="s">
        <v>2339</v>
      </c>
      <c r="D201" s="86" t="s">
        <v>531</v>
      </c>
      <c r="E201" s="86" t="s">
        <v>122</v>
      </c>
      <c r="F201" s="94">
        <v>44998</v>
      </c>
      <c r="G201" s="83">
        <v>959.84349999999995</v>
      </c>
      <c r="H201" s="85">
        <v>0.47483799999999998</v>
      </c>
      <c r="I201" s="83">
        <v>4.5577009999999999E-3</v>
      </c>
      <c r="J201" s="84">
        <f t="shared" si="2"/>
        <v>-4.8028181506434164E-4</v>
      </c>
      <c r="K201" s="84">
        <f>I201/'סכום נכסי הקרן'!$C$42</f>
        <v>3.7438400818426001E-6</v>
      </c>
    </row>
    <row r="202" spans="2:11">
      <c r="B202" s="76" t="s">
        <v>2338</v>
      </c>
      <c r="C202" s="73" t="s">
        <v>2340</v>
      </c>
      <c r="D202" s="86" t="s">
        <v>531</v>
      </c>
      <c r="E202" s="86" t="s">
        <v>122</v>
      </c>
      <c r="F202" s="94">
        <v>44998</v>
      </c>
      <c r="G202" s="83">
        <v>937.41724999999997</v>
      </c>
      <c r="H202" s="85">
        <v>0.47483799999999998</v>
      </c>
      <c r="I202" s="83">
        <v>4.4512119999999995E-3</v>
      </c>
      <c r="J202" s="84">
        <f t="shared" si="2"/>
        <v>-4.6906020789783668E-4</v>
      </c>
      <c r="K202" s="84">
        <f>I202/'סכום נכסי הקרן'!$C$42</f>
        <v>3.6563666415104376E-6</v>
      </c>
    </row>
    <row r="203" spans="2:11">
      <c r="B203" s="76" t="s">
        <v>2341</v>
      </c>
      <c r="C203" s="73" t="s">
        <v>2342</v>
      </c>
      <c r="D203" s="86" t="s">
        <v>531</v>
      </c>
      <c r="E203" s="86" t="s">
        <v>122</v>
      </c>
      <c r="F203" s="94">
        <v>44987</v>
      </c>
      <c r="G203" s="83">
        <v>112.61337499999999</v>
      </c>
      <c r="H203" s="85">
        <v>0.42128700000000002</v>
      </c>
      <c r="I203" s="83">
        <v>4.7442499999999994E-4</v>
      </c>
      <c r="J203" s="84">
        <f t="shared" si="2"/>
        <v>-4.9993999192114682E-5</v>
      </c>
      <c r="K203" s="84">
        <f>I203/'סכום נכסי הקרן'!$C$42</f>
        <v>3.897077344099965E-7</v>
      </c>
    </row>
    <row r="204" spans="2:11">
      <c r="B204" s="76" t="s">
        <v>2341</v>
      </c>
      <c r="C204" s="73" t="s">
        <v>2343</v>
      </c>
      <c r="D204" s="86" t="s">
        <v>531</v>
      </c>
      <c r="E204" s="86" t="s">
        <v>122</v>
      </c>
      <c r="F204" s="94">
        <v>44987</v>
      </c>
      <c r="G204" s="83">
        <v>657.43562499999996</v>
      </c>
      <c r="H204" s="85">
        <v>0.42128700000000002</v>
      </c>
      <c r="I204" s="83">
        <v>2.7696899999999996E-3</v>
      </c>
      <c r="J204" s="84">
        <f t="shared" ref="J204:J266" si="3">IFERROR(I204/$I$11,0)</f>
        <v>-2.9186463534258965E-4</v>
      </c>
      <c r="K204" s="84">
        <f>I204/'סכום נכסי הקרן'!$C$42</f>
        <v>2.2751111659757034E-6</v>
      </c>
    </row>
    <row r="205" spans="2:11">
      <c r="B205" s="76" t="s">
        <v>2344</v>
      </c>
      <c r="C205" s="73" t="s">
        <v>2345</v>
      </c>
      <c r="D205" s="86" t="s">
        <v>531</v>
      </c>
      <c r="E205" s="86" t="s">
        <v>122</v>
      </c>
      <c r="F205" s="94">
        <v>44987</v>
      </c>
      <c r="G205" s="83">
        <v>675.86820000000012</v>
      </c>
      <c r="H205" s="85">
        <v>0.44897799999999999</v>
      </c>
      <c r="I205" s="83">
        <v>3.0345019999999997E-3</v>
      </c>
      <c r="J205" s="84">
        <f t="shared" si="3"/>
        <v>-3.1977001746634427E-4</v>
      </c>
      <c r="K205" s="84">
        <f>I205/'סכום נכסי הקרן'!$C$42</f>
        <v>2.4926361373928507E-6</v>
      </c>
    </row>
    <row r="206" spans="2:11">
      <c r="B206" s="76" t="s">
        <v>2346</v>
      </c>
      <c r="C206" s="73" t="s">
        <v>2347</v>
      </c>
      <c r="D206" s="86" t="s">
        <v>531</v>
      </c>
      <c r="E206" s="86" t="s">
        <v>122</v>
      </c>
      <c r="F206" s="94">
        <v>45001</v>
      </c>
      <c r="G206" s="83">
        <v>752.4</v>
      </c>
      <c r="H206" s="85">
        <v>0.31970100000000001</v>
      </c>
      <c r="I206" s="83">
        <v>2.4054329999999998E-3</v>
      </c>
      <c r="J206" s="84">
        <f t="shared" si="3"/>
        <v>-2.5347992930112453E-4</v>
      </c>
      <c r="K206" s="84">
        <f>I206/'סכום נכסי הקרן'!$C$42</f>
        <v>1.9758989191232357E-6</v>
      </c>
    </row>
    <row r="207" spans="2:11">
      <c r="B207" s="76" t="s">
        <v>2348</v>
      </c>
      <c r="C207" s="73" t="s">
        <v>2349</v>
      </c>
      <c r="D207" s="86" t="s">
        <v>531</v>
      </c>
      <c r="E207" s="86" t="s">
        <v>122</v>
      </c>
      <c r="F207" s="94">
        <v>45001</v>
      </c>
      <c r="G207" s="83">
        <v>18.820450000000001</v>
      </c>
      <c r="H207" s="85">
        <v>0.37504900000000002</v>
      </c>
      <c r="I207" s="83">
        <v>7.0585999999999991E-5</v>
      </c>
      <c r="J207" s="84">
        <f t="shared" si="3"/>
        <v>-7.4382176887276318E-6</v>
      </c>
      <c r="K207" s="84">
        <f>I207/'סכום נכסי הקרן'!$C$42</f>
        <v>5.7981577996657033E-8</v>
      </c>
    </row>
    <row r="208" spans="2:11">
      <c r="B208" s="76" t="s">
        <v>2350</v>
      </c>
      <c r="C208" s="73" t="s">
        <v>2351</v>
      </c>
      <c r="D208" s="86" t="s">
        <v>531</v>
      </c>
      <c r="E208" s="86" t="s">
        <v>122</v>
      </c>
      <c r="F208" s="94">
        <v>45001</v>
      </c>
      <c r="G208" s="83">
        <v>902.66120000000001</v>
      </c>
      <c r="H208" s="85">
        <v>0.37504900000000002</v>
      </c>
      <c r="I208" s="83">
        <v>3.3854179999999998E-3</v>
      </c>
      <c r="J208" s="84">
        <f t="shared" si="3"/>
        <v>-3.5674887444163043E-4</v>
      </c>
      <c r="K208" s="84">
        <f>I208/'סכום נכסי הקרן'!$C$42</f>
        <v>2.7808896639317521E-6</v>
      </c>
    </row>
    <row r="209" spans="2:11">
      <c r="B209" s="76" t="s">
        <v>2352</v>
      </c>
      <c r="C209" s="73" t="s">
        <v>2353</v>
      </c>
      <c r="D209" s="86" t="s">
        <v>531</v>
      </c>
      <c r="E209" s="86" t="s">
        <v>122</v>
      </c>
      <c r="F209" s="94">
        <v>44987</v>
      </c>
      <c r="G209" s="83">
        <v>847.91079999999999</v>
      </c>
      <c r="H209" s="85">
        <v>0.68375699999999995</v>
      </c>
      <c r="I209" s="83">
        <v>5.7976520000000004E-3</v>
      </c>
      <c r="J209" s="84">
        <f t="shared" si="3"/>
        <v>-6.109454801162715E-4</v>
      </c>
      <c r="K209" s="84">
        <f>I209/'סכום נכסי הקרן'!$C$42</f>
        <v>4.7623751400486599E-6</v>
      </c>
    </row>
    <row r="210" spans="2:11">
      <c r="B210" s="76" t="s">
        <v>2354</v>
      </c>
      <c r="C210" s="73" t="s">
        <v>2355</v>
      </c>
      <c r="D210" s="86" t="s">
        <v>531</v>
      </c>
      <c r="E210" s="86" t="s">
        <v>122</v>
      </c>
      <c r="F210" s="94">
        <v>44987</v>
      </c>
      <c r="G210" s="83">
        <v>1156.242</v>
      </c>
      <c r="H210" s="85">
        <v>0.68375699999999995</v>
      </c>
      <c r="I210" s="83">
        <v>7.9058889999999993E-3</v>
      </c>
      <c r="J210" s="84">
        <f t="shared" si="3"/>
        <v>-8.3310746330599852E-4</v>
      </c>
      <c r="K210" s="84">
        <f>I210/'סכום נכסי הקרן'!$C$42</f>
        <v>6.4941478435725623E-6</v>
      </c>
    </row>
    <row r="211" spans="2:11">
      <c r="B211" s="76" t="s">
        <v>2356</v>
      </c>
      <c r="C211" s="73" t="s">
        <v>2357</v>
      </c>
      <c r="D211" s="86" t="s">
        <v>531</v>
      </c>
      <c r="E211" s="86" t="s">
        <v>122</v>
      </c>
      <c r="F211" s="94">
        <v>44987</v>
      </c>
      <c r="G211" s="83">
        <v>963.80250000000001</v>
      </c>
      <c r="H211" s="85">
        <v>0.71132200000000001</v>
      </c>
      <c r="I211" s="83">
        <v>6.8557410000000003E-3</v>
      </c>
      <c r="J211" s="84">
        <f t="shared" si="3"/>
        <v>-7.2244487540780423E-4</v>
      </c>
      <c r="K211" s="84">
        <f>I211/'סכום נכסי הקרן'!$C$42</f>
        <v>5.6315229863766124E-6</v>
      </c>
    </row>
    <row r="212" spans="2:11">
      <c r="B212" s="76" t="s">
        <v>2358</v>
      </c>
      <c r="C212" s="73" t="s">
        <v>2359</v>
      </c>
      <c r="D212" s="86" t="s">
        <v>531</v>
      </c>
      <c r="E212" s="86" t="s">
        <v>122</v>
      </c>
      <c r="F212" s="94">
        <v>44987</v>
      </c>
      <c r="G212" s="83">
        <v>1311.1351999999999</v>
      </c>
      <c r="H212" s="85">
        <v>0.73887199999999997</v>
      </c>
      <c r="I212" s="83">
        <v>9.6876080000000003E-3</v>
      </c>
      <c r="J212" s="84">
        <f t="shared" si="3"/>
        <v>-1.0208616041008037E-3</v>
      </c>
      <c r="K212" s="84">
        <f>I212/'סכום נכסי הקרן'!$C$42</f>
        <v>7.9577083111812365E-6</v>
      </c>
    </row>
    <row r="213" spans="2:11">
      <c r="B213" s="76" t="s">
        <v>2360</v>
      </c>
      <c r="C213" s="73" t="s">
        <v>2361</v>
      </c>
      <c r="D213" s="86" t="s">
        <v>531</v>
      </c>
      <c r="E213" s="86" t="s">
        <v>122</v>
      </c>
      <c r="F213" s="94">
        <v>45007</v>
      </c>
      <c r="G213" s="83">
        <v>1120.4933000000001</v>
      </c>
      <c r="H213" s="85">
        <v>1.0983309999999999</v>
      </c>
      <c r="I213" s="83">
        <v>1.2306724000000002E-2</v>
      </c>
      <c r="J213" s="84">
        <f t="shared" si="3"/>
        <v>-1.2968590392866701E-3</v>
      </c>
      <c r="K213" s="84">
        <f>I213/'סכום נכסי הקרן'!$C$42</f>
        <v>1.0109133220317501E-5</v>
      </c>
    </row>
    <row r="214" spans="2:11">
      <c r="B214" s="76" t="s">
        <v>2362</v>
      </c>
      <c r="C214" s="73" t="s">
        <v>2363</v>
      </c>
      <c r="D214" s="86" t="s">
        <v>531</v>
      </c>
      <c r="E214" s="86" t="s">
        <v>122</v>
      </c>
      <c r="F214" s="94">
        <v>45007</v>
      </c>
      <c r="G214" s="83">
        <v>1449.3150000000001</v>
      </c>
      <c r="H214" s="85">
        <v>1.125712</v>
      </c>
      <c r="I214" s="83">
        <v>1.6315117000000001E-2</v>
      </c>
      <c r="J214" s="84">
        <f t="shared" si="3"/>
        <v>-1.7192558278279109E-3</v>
      </c>
      <c r="K214" s="84">
        <f>I214/'סכום נכסי הקרן'!$C$42</f>
        <v>1.3401754297737302E-5</v>
      </c>
    </row>
    <row r="215" spans="2:11">
      <c r="B215" s="76" t="s">
        <v>2364</v>
      </c>
      <c r="C215" s="73" t="s">
        <v>2365</v>
      </c>
      <c r="D215" s="86" t="s">
        <v>531</v>
      </c>
      <c r="E215" s="86" t="s">
        <v>122</v>
      </c>
      <c r="F215" s="94">
        <v>44985</v>
      </c>
      <c r="G215" s="83">
        <v>579.80624999999998</v>
      </c>
      <c r="H215" s="85">
        <v>0.96260599999999996</v>
      </c>
      <c r="I215" s="83">
        <v>5.5812480000000005E-3</v>
      </c>
      <c r="J215" s="84">
        <f t="shared" si="3"/>
        <v>-5.8814124045527053E-4</v>
      </c>
      <c r="K215" s="84">
        <f>I215/'סכום נכסי הקרן'!$C$42</f>
        <v>4.5846140343791421E-6</v>
      </c>
    </row>
    <row r="216" spans="2:11">
      <c r="B216" s="76" t="s">
        <v>2364</v>
      </c>
      <c r="C216" s="73" t="s">
        <v>2366</v>
      </c>
      <c r="D216" s="86" t="s">
        <v>531</v>
      </c>
      <c r="E216" s="86" t="s">
        <v>122</v>
      </c>
      <c r="F216" s="94">
        <v>44985</v>
      </c>
      <c r="G216" s="83">
        <v>1131.6156249999999</v>
      </c>
      <c r="H216" s="85">
        <v>0.96260599999999996</v>
      </c>
      <c r="I216" s="83">
        <v>1.0892996E-2</v>
      </c>
      <c r="J216" s="84">
        <f t="shared" si="3"/>
        <v>-1.1478830863122908E-3</v>
      </c>
      <c r="K216" s="84">
        <f>I216/'סכום נכסי הקרן'!$C$42</f>
        <v>8.9478522255301775E-6</v>
      </c>
    </row>
    <row r="217" spans="2:11">
      <c r="B217" s="76" t="s">
        <v>2367</v>
      </c>
      <c r="C217" s="73" t="s">
        <v>2368</v>
      </c>
      <c r="D217" s="86" t="s">
        <v>531</v>
      </c>
      <c r="E217" s="86" t="s">
        <v>122</v>
      </c>
      <c r="F217" s="94">
        <v>44991</v>
      </c>
      <c r="G217" s="83">
        <v>678.96937500000001</v>
      </c>
      <c r="H217" s="85">
        <v>0.99207100000000004</v>
      </c>
      <c r="I217" s="83">
        <v>6.7358579999999999E-3</v>
      </c>
      <c r="J217" s="84">
        <f t="shared" si="3"/>
        <v>-7.0981183413647937E-4</v>
      </c>
      <c r="K217" s="84">
        <f>I217/'סכום נכסי הקרן'!$C$42</f>
        <v>5.5330472898507676E-6</v>
      </c>
    </row>
    <row r="218" spans="2:11">
      <c r="B218" s="76" t="s">
        <v>2369</v>
      </c>
      <c r="C218" s="73" t="s">
        <v>2370</v>
      </c>
      <c r="D218" s="86" t="s">
        <v>531</v>
      </c>
      <c r="E218" s="86" t="s">
        <v>122</v>
      </c>
      <c r="F218" s="94">
        <v>44985</v>
      </c>
      <c r="G218" s="83">
        <v>283.16120999999998</v>
      </c>
      <c r="H218" s="85">
        <v>0.97363100000000002</v>
      </c>
      <c r="I218" s="83">
        <v>2.7569449999999998E-3</v>
      </c>
      <c r="J218" s="84">
        <f t="shared" si="3"/>
        <v>-2.9052159161659823E-4</v>
      </c>
      <c r="K218" s="84">
        <f>I218/'סכום נכסי הקרן'!$C$42</f>
        <v>2.26464201895551E-6</v>
      </c>
    </row>
    <row r="219" spans="2:11">
      <c r="B219" s="76" t="s">
        <v>2371</v>
      </c>
      <c r="C219" s="73" t="s">
        <v>2372</v>
      </c>
      <c r="D219" s="86" t="s">
        <v>531</v>
      </c>
      <c r="E219" s="86" t="s">
        <v>122</v>
      </c>
      <c r="F219" s="94">
        <v>44985</v>
      </c>
      <c r="G219" s="83">
        <v>579.88649999999996</v>
      </c>
      <c r="H219" s="85">
        <v>0.97631100000000004</v>
      </c>
      <c r="I219" s="83">
        <v>5.6614980000000001E-3</v>
      </c>
      <c r="J219" s="84">
        <f t="shared" si="3"/>
        <v>-5.9659783198220777E-4</v>
      </c>
      <c r="K219" s="84">
        <f>I219/'סכום נכסי הקרן'!$C$42</f>
        <v>4.6505339283273994E-6</v>
      </c>
    </row>
    <row r="220" spans="2:11">
      <c r="B220" s="76" t="s">
        <v>2373</v>
      </c>
      <c r="C220" s="73" t="s">
        <v>2374</v>
      </c>
      <c r="D220" s="86" t="s">
        <v>531</v>
      </c>
      <c r="E220" s="86" t="s">
        <v>122</v>
      </c>
      <c r="F220" s="94">
        <v>44980</v>
      </c>
      <c r="G220" s="83">
        <v>386.66590000000002</v>
      </c>
      <c r="H220" s="85">
        <v>0.121252</v>
      </c>
      <c r="I220" s="83">
        <v>4.6883800000000001E-4</v>
      </c>
      <c r="J220" s="84">
        <f t="shared" si="3"/>
        <v>-4.9405251816899756E-5</v>
      </c>
      <c r="K220" s="84">
        <f>I220/'סכום נכסי הקרן'!$C$42</f>
        <v>3.8511839550047736E-7</v>
      </c>
    </row>
    <row r="221" spans="2:11">
      <c r="B221" s="76" t="s">
        <v>2375</v>
      </c>
      <c r="C221" s="73" t="s">
        <v>2376</v>
      </c>
      <c r="D221" s="86" t="s">
        <v>531</v>
      </c>
      <c r="E221" s="86" t="s">
        <v>122</v>
      </c>
      <c r="F221" s="94">
        <v>44985</v>
      </c>
      <c r="G221" s="83">
        <v>2204.5445399999999</v>
      </c>
      <c r="H221" s="85">
        <v>1.0201439999999999</v>
      </c>
      <c r="I221" s="83">
        <v>2.2489530999999997E-2</v>
      </c>
      <c r="J221" s="84">
        <f t="shared" si="3"/>
        <v>-2.3699037669706233E-3</v>
      </c>
      <c r="K221" s="84">
        <f>I221/'סכום נכסי הקרן'!$C$42</f>
        <v>1.8473613688050549E-5</v>
      </c>
    </row>
    <row r="222" spans="2:11">
      <c r="B222" s="76" t="s">
        <v>2375</v>
      </c>
      <c r="C222" s="73" t="s">
        <v>2377</v>
      </c>
      <c r="D222" s="86" t="s">
        <v>531</v>
      </c>
      <c r="E222" s="86" t="s">
        <v>122</v>
      </c>
      <c r="F222" s="94">
        <v>44985</v>
      </c>
      <c r="G222" s="83">
        <v>18.886285000000001</v>
      </c>
      <c r="H222" s="85">
        <v>1.0201439999999999</v>
      </c>
      <c r="I222" s="83">
        <v>1.9266700000000002E-4</v>
      </c>
      <c r="J222" s="84">
        <f t="shared" si="3"/>
        <v>-2.0302879996516123E-5</v>
      </c>
      <c r="K222" s="84">
        <f>I222/'סכום נכסי הקרן'!$C$42</f>
        <v>1.5826278139973824E-7</v>
      </c>
    </row>
    <row r="223" spans="2:11">
      <c r="B223" s="76" t="s">
        <v>2378</v>
      </c>
      <c r="C223" s="73" t="s">
        <v>2379</v>
      </c>
      <c r="D223" s="86" t="s">
        <v>531</v>
      </c>
      <c r="E223" s="86" t="s">
        <v>122</v>
      </c>
      <c r="F223" s="94">
        <v>44991</v>
      </c>
      <c r="G223" s="83">
        <v>755.51409999999998</v>
      </c>
      <c r="H223" s="85">
        <v>1.057804</v>
      </c>
      <c r="I223" s="83">
        <v>7.9918590000000005E-3</v>
      </c>
      <c r="J223" s="84">
        <f t="shared" si="3"/>
        <v>-8.4216681749379671E-4</v>
      </c>
      <c r="K223" s="84">
        <f>I223/'סכום נכסי הקרן'!$C$42</f>
        <v>6.5647663268464784E-6</v>
      </c>
    </row>
    <row r="224" spans="2:11">
      <c r="B224" s="76" t="s">
        <v>2380</v>
      </c>
      <c r="C224" s="73" t="s">
        <v>2381</v>
      </c>
      <c r="D224" s="86" t="s">
        <v>531</v>
      </c>
      <c r="E224" s="86" t="s">
        <v>122</v>
      </c>
      <c r="F224" s="94">
        <v>44991</v>
      </c>
      <c r="G224" s="83">
        <v>974.40171499999997</v>
      </c>
      <c r="H224" s="85">
        <v>1.1152489999999999</v>
      </c>
      <c r="I224" s="83">
        <v>1.0867007E-2</v>
      </c>
      <c r="J224" s="84">
        <f t="shared" si="3"/>
        <v>-1.1451444151946138E-3</v>
      </c>
      <c r="K224" s="84">
        <f>I224/'סכום נכסי הקרן'!$C$42</f>
        <v>8.9265040370713449E-6</v>
      </c>
    </row>
    <row r="225" spans="2:11">
      <c r="B225" s="76" t="s">
        <v>2382</v>
      </c>
      <c r="C225" s="73" t="s">
        <v>2383</v>
      </c>
      <c r="D225" s="86" t="s">
        <v>531</v>
      </c>
      <c r="E225" s="86" t="s">
        <v>122</v>
      </c>
      <c r="F225" s="94">
        <v>45007</v>
      </c>
      <c r="G225" s="83">
        <v>339.90757500000001</v>
      </c>
      <c r="H225" s="85">
        <v>1.1299630000000001</v>
      </c>
      <c r="I225" s="83">
        <v>3.8408310000000003E-3</v>
      </c>
      <c r="J225" s="84">
        <f t="shared" si="3"/>
        <v>-4.0473942543299584E-4</v>
      </c>
      <c r="K225" s="84">
        <f>I225/'סכום נכסי הקרן'!$C$42</f>
        <v>3.154980338855839E-6</v>
      </c>
    </row>
    <row r="226" spans="2:11">
      <c r="B226" s="76" t="s">
        <v>2382</v>
      </c>
      <c r="C226" s="73" t="s">
        <v>2384</v>
      </c>
      <c r="D226" s="86" t="s">
        <v>531</v>
      </c>
      <c r="E226" s="86" t="s">
        <v>122</v>
      </c>
      <c r="F226" s="94">
        <v>45007</v>
      </c>
      <c r="G226" s="83">
        <v>774.03800000000001</v>
      </c>
      <c r="H226" s="85">
        <v>1.1299630000000001</v>
      </c>
      <c r="I226" s="83">
        <v>8.7463460000000003E-3</v>
      </c>
      <c r="J226" s="84">
        <f t="shared" si="3"/>
        <v>-9.2167321464500297E-4</v>
      </c>
      <c r="K226" s="84">
        <f>I226/'סכום נכסי הקרן'!$C$42</f>
        <v>7.1845258661030416E-6</v>
      </c>
    </row>
    <row r="227" spans="2:11">
      <c r="B227" s="76" t="s">
        <v>2385</v>
      </c>
      <c r="C227" s="73" t="s">
        <v>2386</v>
      </c>
      <c r="D227" s="86" t="s">
        <v>531</v>
      </c>
      <c r="E227" s="86" t="s">
        <v>122</v>
      </c>
      <c r="F227" s="94">
        <v>44998</v>
      </c>
      <c r="G227" s="83">
        <v>68770.5</v>
      </c>
      <c r="H227" s="85">
        <v>0.184803</v>
      </c>
      <c r="I227" s="83">
        <v>0.12709000000000001</v>
      </c>
      <c r="J227" s="84">
        <f t="shared" si="3"/>
        <v>-1.3392501148391961E-2</v>
      </c>
      <c r="K227" s="84">
        <f>I227/'סכום נכסי הקרן'!$C$42</f>
        <v>1.0439575478983288E-4</v>
      </c>
    </row>
    <row r="228" spans="2:11">
      <c r="B228" s="76" t="s">
        <v>2387</v>
      </c>
      <c r="C228" s="73" t="s">
        <v>2388</v>
      </c>
      <c r="D228" s="86" t="s">
        <v>531</v>
      </c>
      <c r="E228" s="86" t="s">
        <v>122</v>
      </c>
      <c r="F228" s="94">
        <v>44999</v>
      </c>
      <c r="G228" s="83">
        <v>651.51</v>
      </c>
      <c r="H228" s="85">
        <v>0.18418799999999999</v>
      </c>
      <c r="I228" s="83">
        <v>1.1999999999999999E-3</v>
      </c>
      <c r="J228" s="84">
        <f t="shared" si="3"/>
        <v>-1.2645370507569713E-4</v>
      </c>
      <c r="K228" s="84">
        <f>I228/'סכום נכסי הקרן'!$C$42</f>
        <v>9.8571804034778066E-7</v>
      </c>
    </row>
    <row r="229" spans="2:11">
      <c r="B229" s="76" t="s">
        <v>2389</v>
      </c>
      <c r="C229" s="73" t="s">
        <v>2390</v>
      </c>
      <c r="D229" s="86" t="s">
        <v>531</v>
      </c>
      <c r="E229" s="86" t="s">
        <v>122</v>
      </c>
      <c r="F229" s="94">
        <v>44984</v>
      </c>
      <c r="G229" s="83">
        <v>581.8125</v>
      </c>
      <c r="H229" s="85">
        <v>1.304114</v>
      </c>
      <c r="I229" s="83">
        <v>7.5874979999999998E-3</v>
      </c>
      <c r="J229" s="84">
        <f t="shared" si="3"/>
        <v>-7.9955602862870161E-4</v>
      </c>
      <c r="K229" s="84">
        <f>I229/'סכום נכסי הקרן'!$C$42</f>
        <v>6.2326113830855873E-6</v>
      </c>
    </row>
    <row r="230" spans="2:11">
      <c r="B230" s="76" t="s">
        <v>2391</v>
      </c>
      <c r="C230" s="73" t="s">
        <v>2392</v>
      </c>
      <c r="D230" s="86" t="s">
        <v>531</v>
      </c>
      <c r="E230" s="86" t="s">
        <v>122</v>
      </c>
      <c r="F230" s="94">
        <v>44999</v>
      </c>
      <c r="G230" s="83">
        <v>754.92830800000002</v>
      </c>
      <c r="H230" s="85">
        <v>0.52618200000000004</v>
      </c>
      <c r="I230" s="83">
        <v>3.9722990000000003E-3</v>
      </c>
      <c r="J230" s="84">
        <f t="shared" si="3"/>
        <v>-4.1859327184873898E-4</v>
      </c>
      <c r="K230" s="84">
        <f>I230/'סכום נכסי הקרן'!$C$42</f>
        <v>3.2629723216295409E-6</v>
      </c>
    </row>
    <row r="231" spans="2:11">
      <c r="B231" s="76" t="s">
        <v>2393</v>
      </c>
      <c r="C231" s="73" t="s">
        <v>2394</v>
      </c>
      <c r="D231" s="86" t="s">
        <v>531</v>
      </c>
      <c r="E231" s="86" t="s">
        <v>122</v>
      </c>
      <c r="F231" s="94">
        <v>44984</v>
      </c>
      <c r="G231" s="83">
        <v>759.81949999999995</v>
      </c>
      <c r="H231" s="85">
        <v>1.288489</v>
      </c>
      <c r="I231" s="83">
        <v>9.7901869999999988E-3</v>
      </c>
      <c r="J231" s="84">
        <f t="shared" si="3"/>
        <v>-1.0316711829449368E-3</v>
      </c>
      <c r="K231" s="84">
        <f>I231/'סכום נכסי הקרן'!$C$42</f>
        <v>8.041969953565264E-6</v>
      </c>
    </row>
    <row r="232" spans="2:11">
      <c r="B232" s="76" t="s">
        <v>2395</v>
      </c>
      <c r="C232" s="73" t="s">
        <v>2396</v>
      </c>
      <c r="D232" s="86" t="s">
        <v>531</v>
      </c>
      <c r="E232" s="86" t="s">
        <v>122</v>
      </c>
      <c r="F232" s="94">
        <v>45005</v>
      </c>
      <c r="G232" s="83">
        <v>875.6077499999999</v>
      </c>
      <c r="H232" s="85">
        <v>1.668776</v>
      </c>
      <c r="I232" s="83">
        <v>1.4611928999999999E-2</v>
      </c>
      <c r="J232" s="84">
        <f t="shared" si="3"/>
        <v>-1.539777133627522E-3</v>
      </c>
      <c r="K232" s="84">
        <f>I232/'סכום נכסי הקרן'!$C$42</f>
        <v>1.2002701682984087E-5</v>
      </c>
    </row>
    <row r="233" spans="2:11">
      <c r="B233" s="76" t="s">
        <v>2397</v>
      </c>
      <c r="C233" s="73" t="s">
        <v>2398</v>
      </c>
      <c r="D233" s="86" t="s">
        <v>531</v>
      </c>
      <c r="E233" s="86" t="s">
        <v>122</v>
      </c>
      <c r="F233" s="94">
        <v>44984</v>
      </c>
      <c r="G233" s="83">
        <v>1849.2676249999997</v>
      </c>
      <c r="H233" s="85">
        <v>1.3698779999999999</v>
      </c>
      <c r="I233" s="83">
        <v>2.5332705000000001E-2</v>
      </c>
      <c r="J233" s="84">
        <f t="shared" si="3"/>
        <v>-2.6695120056996991E-3</v>
      </c>
      <c r="K233" s="84">
        <f>I233/'סכום נכסי הקרן'!$C$42</f>
        <v>2.0809086941090354E-5</v>
      </c>
    </row>
    <row r="234" spans="2:11">
      <c r="B234" s="76" t="s">
        <v>2399</v>
      </c>
      <c r="C234" s="73" t="s">
        <v>2400</v>
      </c>
      <c r="D234" s="86" t="s">
        <v>531</v>
      </c>
      <c r="E234" s="86" t="s">
        <v>122</v>
      </c>
      <c r="F234" s="94">
        <v>44984</v>
      </c>
      <c r="G234" s="83">
        <v>974.50250000000005</v>
      </c>
      <c r="H234" s="85">
        <v>1.4917100000000001</v>
      </c>
      <c r="I234" s="83">
        <v>1.4536752999999999E-2</v>
      </c>
      <c r="J234" s="84">
        <f t="shared" si="3"/>
        <v>-1.5318552305168798E-3</v>
      </c>
      <c r="K234" s="84">
        <f>I234/'סכום נכסי הקרן'!$C$42</f>
        <v>1.19409497334831E-5</v>
      </c>
    </row>
    <row r="235" spans="2:11">
      <c r="B235" s="76" t="s">
        <v>2401</v>
      </c>
      <c r="C235" s="73" t="s">
        <v>2402</v>
      </c>
      <c r="D235" s="86" t="s">
        <v>531</v>
      </c>
      <c r="E235" s="86" t="s">
        <v>122</v>
      </c>
      <c r="F235" s="94">
        <v>44979</v>
      </c>
      <c r="G235" s="83">
        <v>1420.1172429999999</v>
      </c>
      <c r="H235" s="85">
        <v>1.0284199999999999</v>
      </c>
      <c r="I235" s="83">
        <v>1.4604775E-2</v>
      </c>
      <c r="J235" s="84">
        <f t="shared" si="3"/>
        <v>-1.5390232587890959E-3</v>
      </c>
      <c r="K235" s="84">
        <f>I235/'סכום נכסי הקרן'!$C$42</f>
        <v>1.1996825160600215E-5</v>
      </c>
    </row>
    <row r="236" spans="2:11">
      <c r="B236" s="76" t="s">
        <v>2403</v>
      </c>
      <c r="C236" s="73" t="s">
        <v>2404</v>
      </c>
      <c r="D236" s="86" t="s">
        <v>531</v>
      </c>
      <c r="E236" s="86" t="s">
        <v>122</v>
      </c>
      <c r="F236" s="94">
        <v>44949</v>
      </c>
      <c r="G236" s="83">
        <v>1265.25</v>
      </c>
      <c r="H236" s="85">
        <v>6.9820190000000002</v>
      </c>
      <c r="I236" s="83">
        <v>8.8340000000000002E-2</v>
      </c>
      <c r="J236" s="84">
        <f t="shared" si="3"/>
        <v>-9.3091002553225728E-3</v>
      </c>
      <c r="K236" s="84">
        <f>I236/'סכום נכסי הקרן'!$C$42</f>
        <v>7.256527640360246E-5</v>
      </c>
    </row>
    <row r="237" spans="2:11">
      <c r="B237" s="76" t="s">
        <v>2405</v>
      </c>
      <c r="C237" s="73" t="s">
        <v>2406</v>
      </c>
      <c r="D237" s="86" t="s">
        <v>531</v>
      </c>
      <c r="E237" s="86" t="s">
        <v>122</v>
      </c>
      <c r="F237" s="94">
        <v>44950</v>
      </c>
      <c r="G237" s="83">
        <v>8676</v>
      </c>
      <c r="H237" s="85">
        <v>6.8053249999999998</v>
      </c>
      <c r="I237" s="83">
        <v>0.5904299999999999</v>
      </c>
      <c r="J237" s="84">
        <f t="shared" si="3"/>
        <v>-6.2218384239869882E-2</v>
      </c>
      <c r="K237" s="84">
        <f>I237/'סכום נכסי הקרן'!$C$42</f>
        <v>4.8499791880211667E-4</v>
      </c>
    </row>
    <row r="238" spans="2:11">
      <c r="B238" s="76" t="s">
        <v>2407</v>
      </c>
      <c r="C238" s="73" t="s">
        <v>2408</v>
      </c>
      <c r="D238" s="86" t="s">
        <v>531</v>
      </c>
      <c r="E238" s="86" t="s">
        <v>122</v>
      </c>
      <c r="F238" s="94">
        <v>44956</v>
      </c>
      <c r="G238" s="83">
        <v>8676</v>
      </c>
      <c r="H238" s="85">
        <v>4.5397650000000001</v>
      </c>
      <c r="I238" s="83">
        <v>0.39387</v>
      </c>
      <c r="J238" s="84">
        <f t="shared" si="3"/>
        <v>-4.1505267348470695E-2</v>
      </c>
      <c r="K238" s="84">
        <f>I238/'סכום נכסי הקרן'!$C$42</f>
        <v>3.2353730379315029E-4</v>
      </c>
    </row>
    <row r="239" spans="2:11">
      <c r="B239" s="76" t="s">
        <v>2409</v>
      </c>
      <c r="C239" s="73" t="s">
        <v>2410</v>
      </c>
      <c r="D239" s="86" t="s">
        <v>531</v>
      </c>
      <c r="E239" s="86" t="s">
        <v>122</v>
      </c>
      <c r="F239" s="94">
        <v>44957</v>
      </c>
      <c r="G239" s="83">
        <v>734.92949999999996</v>
      </c>
      <c r="H239" s="85">
        <v>3.9673579999999999</v>
      </c>
      <c r="I239" s="83">
        <v>2.9157285999999998E-2</v>
      </c>
      <c r="J239" s="84">
        <f t="shared" si="3"/>
        <v>-3.0725390372097943E-3</v>
      </c>
      <c r="K239" s="84">
        <f>I239/'סכום נכסי הקרן'!$C$42</f>
        <v>2.3950719014816483E-5</v>
      </c>
    </row>
    <row r="240" spans="2:11">
      <c r="B240" s="76" t="s">
        <v>2411</v>
      </c>
      <c r="C240" s="73" t="s">
        <v>2412</v>
      </c>
      <c r="D240" s="86" t="s">
        <v>531</v>
      </c>
      <c r="E240" s="86" t="s">
        <v>122</v>
      </c>
      <c r="F240" s="94">
        <v>44977</v>
      </c>
      <c r="G240" s="83">
        <v>10845</v>
      </c>
      <c r="H240" s="85">
        <v>1.601936</v>
      </c>
      <c r="I240" s="83">
        <v>0.17373</v>
      </c>
      <c r="J240" s="84">
        <f t="shared" si="3"/>
        <v>-1.8307335152334056E-2</v>
      </c>
      <c r="K240" s="84">
        <f>I240/'סכום נכסי הקרן'!$C$42</f>
        <v>1.4270732929134994E-4</v>
      </c>
    </row>
    <row r="241" spans="2:11">
      <c r="B241" s="76" t="s">
        <v>2413</v>
      </c>
      <c r="C241" s="73" t="s">
        <v>2414</v>
      </c>
      <c r="D241" s="86" t="s">
        <v>531</v>
      </c>
      <c r="E241" s="86" t="s">
        <v>122</v>
      </c>
      <c r="F241" s="94">
        <v>45014</v>
      </c>
      <c r="G241" s="83">
        <v>967.01250000000005</v>
      </c>
      <c r="H241" s="85">
        <v>1.326049</v>
      </c>
      <c r="I241" s="83">
        <v>1.2823057999999998E-2</v>
      </c>
      <c r="J241" s="84">
        <f t="shared" si="3"/>
        <v>-1.3512693287504656E-3</v>
      </c>
      <c r="K241" s="84">
        <f>I241/'סכום נכסי הקרן'!$C$42</f>
        <v>1.0533266335854942E-5</v>
      </c>
    </row>
    <row r="242" spans="2:11">
      <c r="B242" s="76" t="s">
        <v>2415</v>
      </c>
      <c r="C242" s="73" t="s">
        <v>2416</v>
      </c>
      <c r="D242" s="86" t="s">
        <v>531</v>
      </c>
      <c r="E242" s="86" t="s">
        <v>122</v>
      </c>
      <c r="F242" s="94">
        <v>45014</v>
      </c>
      <c r="G242" s="83">
        <v>967.01250000000005</v>
      </c>
      <c r="H242" s="85">
        <v>0.95435700000000001</v>
      </c>
      <c r="I242" s="83">
        <v>9.2287499999999991E-3</v>
      </c>
      <c r="J242" s="84">
        <f t="shared" si="3"/>
        <v>-9.725080255977833E-4</v>
      </c>
      <c r="K242" s="84">
        <f>I242/'סכום נכסי הקרן'!$C$42</f>
        <v>7.5807878040496502E-6</v>
      </c>
    </row>
    <row r="243" spans="2:11">
      <c r="B243" s="76" t="s">
        <v>2417</v>
      </c>
      <c r="C243" s="73" t="s">
        <v>2418</v>
      </c>
      <c r="D243" s="86" t="s">
        <v>531</v>
      </c>
      <c r="E243" s="86" t="s">
        <v>122</v>
      </c>
      <c r="F243" s="94">
        <v>44991</v>
      </c>
      <c r="G243" s="83">
        <v>472.29974999999996</v>
      </c>
      <c r="H243" s="85">
        <v>0.81101900000000005</v>
      </c>
      <c r="I243" s="83">
        <v>3.8304400000000001E-3</v>
      </c>
      <c r="J243" s="84">
        <f t="shared" si="3"/>
        <v>-4.0364444172512787E-4</v>
      </c>
      <c r="K243" s="84">
        <f>I243/'סכום נכסי הקרן'!$C$42</f>
        <v>3.1464448420581275E-6</v>
      </c>
    </row>
    <row r="244" spans="2:11">
      <c r="B244" s="76" t="s">
        <v>2419</v>
      </c>
      <c r="C244" s="73" t="s">
        <v>2420</v>
      </c>
      <c r="D244" s="86" t="s">
        <v>531</v>
      </c>
      <c r="E244" s="86" t="s">
        <v>122</v>
      </c>
      <c r="F244" s="94">
        <v>45014</v>
      </c>
      <c r="G244" s="83">
        <v>967.01250000000005</v>
      </c>
      <c r="H244" s="85">
        <v>0.83665299999999998</v>
      </c>
      <c r="I244" s="83">
        <v>8.0905380000000013E-3</v>
      </c>
      <c r="J244" s="84">
        <f t="shared" si="3"/>
        <v>-8.5256542179643405E-4</v>
      </c>
      <c r="K244" s="84">
        <f>I244/'סכום נכסי הקרן'!$C$42</f>
        <v>6.6458243855993781E-6</v>
      </c>
    </row>
    <row r="245" spans="2:11">
      <c r="B245" s="76" t="s">
        <v>2421</v>
      </c>
      <c r="C245" s="73" t="s">
        <v>2422</v>
      </c>
      <c r="D245" s="86" t="s">
        <v>531</v>
      </c>
      <c r="E245" s="86" t="s">
        <v>122</v>
      </c>
      <c r="F245" s="94">
        <v>45015</v>
      </c>
      <c r="G245" s="83">
        <v>967.01250000000005</v>
      </c>
      <c r="H245" s="85">
        <v>0.54006500000000002</v>
      </c>
      <c r="I245" s="83">
        <v>5.2224919999999996E-3</v>
      </c>
      <c r="J245" s="84">
        <f t="shared" si="3"/>
        <v>-5.5033621927348978E-4</v>
      </c>
      <c r="K245" s="84">
        <f>I245/'סכום נכסי הקרן'!$C$42</f>
        <v>4.2899204833099676E-6</v>
      </c>
    </row>
    <row r="246" spans="2:11">
      <c r="B246" s="76" t="s">
        <v>2423</v>
      </c>
      <c r="C246" s="73" t="s">
        <v>2424</v>
      </c>
      <c r="D246" s="86" t="s">
        <v>531</v>
      </c>
      <c r="E246" s="86" t="s">
        <v>122</v>
      </c>
      <c r="F246" s="94">
        <v>44994</v>
      </c>
      <c r="G246" s="83">
        <v>50610</v>
      </c>
      <c r="H246" s="85">
        <v>0.45121499999999998</v>
      </c>
      <c r="I246" s="83">
        <v>0.22836000000000001</v>
      </c>
      <c r="J246" s="84">
        <f t="shared" si="3"/>
        <v>-2.4064140075905169E-2</v>
      </c>
      <c r="K246" s="84">
        <f>I246/'סכום נכסי הקרן'!$C$42</f>
        <v>1.8758214307818268E-4</v>
      </c>
    </row>
    <row r="247" spans="2:11">
      <c r="B247" s="76" t="s">
        <v>2425</v>
      </c>
      <c r="C247" s="73" t="s">
        <v>2426</v>
      </c>
      <c r="D247" s="86" t="s">
        <v>531</v>
      </c>
      <c r="E247" s="86" t="s">
        <v>122</v>
      </c>
      <c r="F247" s="94">
        <v>44993</v>
      </c>
      <c r="G247" s="83">
        <v>9399</v>
      </c>
      <c r="H247" s="85">
        <v>0.29907400000000001</v>
      </c>
      <c r="I247" s="83">
        <v>2.811E-2</v>
      </c>
      <c r="J247" s="84">
        <f t="shared" si="3"/>
        <v>-2.9621780413982058E-3</v>
      </c>
      <c r="K247" s="84">
        <f>I247/'סכום נכסי הקרן'!$C$42</f>
        <v>2.3090445095146762E-5</v>
      </c>
    </row>
    <row r="248" spans="2:11">
      <c r="B248" s="76" t="s">
        <v>2427</v>
      </c>
      <c r="C248" s="73" t="s">
        <v>2428</v>
      </c>
      <c r="D248" s="86" t="s">
        <v>531</v>
      </c>
      <c r="E248" s="86" t="s">
        <v>122</v>
      </c>
      <c r="F248" s="94">
        <v>44998</v>
      </c>
      <c r="G248" s="83">
        <v>472.20937500000002</v>
      </c>
      <c r="H248" s="85">
        <v>1.4385E-2</v>
      </c>
      <c r="I248" s="83">
        <v>6.7924999999999998E-5</v>
      </c>
      <c r="J248" s="84">
        <f t="shared" si="3"/>
        <v>-7.1578065977222739E-6</v>
      </c>
      <c r="K248" s="84">
        <f>I248/'סכום נכסי הקרן'!$C$42</f>
        <v>5.5795748242185835E-8</v>
      </c>
    </row>
    <row r="249" spans="2:11">
      <c r="B249" s="76" t="s">
        <v>2429</v>
      </c>
      <c r="C249" s="73" t="s">
        <v>2430</v>
      </c>
      <c r="D249" s="86" t="s">
        <v>531</v>
      </c>
      <c r="E249" s="86" t="s">
        <v>122</v>
      </c>
      <c r="F249" s="94">
        <v>44980</v>
      </c>
      <c r="G249" s="83">
        <v>629.73299999999995</v>
      </c>
      <c r="H249" s="85">
        <v>-0.13503899999999999</v>
      </c>
      <c r="I249" s="83">
        <v>-8.5038599999999996E-4</v>
      </c>
      <c r="J249" s="84">
        <f t="shared" si="3"/>
        <v>8.9612050370418159E-5</v>
      </c>
      <c r="K249" s="84">
        <f>I249/'סכום נכסי הקרן'!$C$42</f>
        <v>-6.9853401788265651E-7</v>
      </c>
    </row>
    <row r="250" spans="2:11">
      <c r="B250" s="76" t="s">
        <v>2431</v>
      </c>
      <c r="C250" s="73" t="s">
        <v>2432</v>
      </c>
      <c r="D250" s="86" t="s">
        <v>531</v>
      </c>
      <c r="E250" s="86" t="s">
        <v>122</v>
      </c>
      <c r="F250" s="94">
        <v>45000</v>
      </c>
      <c r="G250" s="83">
        <v>1132.3987500000001</v>
      </c>
      <c r="H250" s="85">
        <v>-0.42268299999999998</v>
      </c>
      <c r="I250" s="83">
        <v>-4.7864600000000002E-3</v>
      </c>
      <c r="J250" s="84">
        <f t="shared" si="3"/>
        <v>5.0438800099718458E-4</v>
      </c>
      <c r="K250" s="84">
        <f>I250/'סכום נכסי הקרן'!$C$42</f>
        <v>-3.9317499761691991E-6</v>
      </c>
    </row>
    <row r="251" spans="2:11">
      <c r="B251" s="76" t="s">
        <v>2433</v>
      </c>
      <c r="C251" s="73" t="s">
        <v>2434</v>
      </c>
      <c r="D251" s="86" t="s">
        <v>531</v>
      </c>
      <c r="E251" s="86" t="s">
        <v>122</v>
      </c>
      <c r="F251" s="94">
        <v>45000</v>
      </c>
      <c r="G251" s="83">
        <v>7591.5</v>
      </c>
      <c r="H251" s="85">
        <v>-0.60277899999999995</v>
      </c>
      <c r="I251" s="83">
        <v>-4.5759999999999995E-2</v>
      </c>
      <c r="J251" s="84">
        <f t="shared" si="3"/>
        <v>4.8221012868865844E-3</v>
      </c>
      <c r="K251" s="84">
        <f>I251/'סכום נכסי הקרן'!$C$42</f>
        <v>-3.7588714605262029E-5</v>
      </c>
    </row>
    <row r="252" spans="2:11">
      <c r="B252" s="76" t="s">
        <v>2435</v>
      </c>
      <c r="C252" s="73" t="s">
        <v>2436</v>
      </c>
      <c r="D252" s="86" t="s">
        <v>531</v>
      </c>
      <c r="E252" s="86" t="s">
        <v>122</v>
      </c>
      <c r="F252" s="94">
        <v>44986</v>
      </c>
      <c r="G252" s="83">
        <v>676.90875000000005</v>
      </c>
      <c r="H252" s="85">
        <v>-0.58312600000000003</v>
      </c>
      <c r="I252" s="83">
        <v>-3.9472299999999995E-3</v>
      </c>
      <c r="J252" s="84">
        <f t="shared" si="3"/>
        <v>4.1595154857162E-4</v>
      </c>
      <c r="K252" s="84">
        <f>I252/'סכום נכסי הקרן'!$C$42</f>
        <v>-3.2423798503349749E-6</v>
      </c>
    </row>
    <row r="253" spans="2:11">
      <c r="B253" s="76" t="s">
        <v>2437</v>
      </c>
      <c r="C253" s="73" t="s">
        <v>2438</v>
      </c>
      <c r="D253" s="86" t="s">
        <v>531</v>
      </c>
      <c r="E253" s="86" t="s">
        <v>122</v>
      </c>
      <c r="F253" s="94">
        <v>44984</v>
      </c>
      <c r="G253" s="83">
        <v>773.61</v>
      </c>
      <c r="H253" s="85">
        <v>-1.1100969999999999</v>
      </c>
      <c r="I253" s="83">
        <v>-8.5878200000000012E-3</v>
      </c>
      <c r="J253" s="84">
        <f t="shared" si="3"/>
        <v>9.0496804793597813E-4</v>
      </c>
      <c r="K253" s="84">
        <f>I253/'סכום נכסי הקרן'!$C$42</f>
        <v>-7.0543075843828995E-6</v>
      </c>
    </row>
    <row r="254" spans="2:11">
      <c r="B254" s="76" t="s">
        <v>2439</v>
      </c>
      <c r="C254" s="73" t="s">
        <v>2440</v>
      </c>
      <c r="D254" s="86" t="s">
        <v>531</v>
      </c>
      <c r="E254" s="86" t="s">
        <v>122</v>
      </c>
      <c r="F254" s="94">
        <v>44984</v>
      </c>
      <c r="G254" s="83">
        <v>12652.5</v>
      </c>
      <c r="H254" s="85">
        <v>-1.0204310000000001</v>
      </c>
      <c r="I254" s="83">
        <v>-0.12911</v>
      </c>
      <c r="J254" s="84">
        <f t="shared" si="3"/>
        <v>1.3605364885269384E-2</v>
      </c>
      <c r="K254" s="84">
        <f>I254/'סכום נכסי הקרן'!$C$42</f>
        <v>-1.060550468244183E-4</v>
      </c>
    </row>
    <row r="255" spans="2:11">
      <c r="B255" s="76" t="s">
        <v>2441</v>
      </c>
      <c r="C255" s="73" t="s">
        <v>2442</v>
      </c>
      <c r="D255" s="86" t="s">
        <v>531</v>
      </c>
      <c r="E255" s="86" t="s">
        <v>122</v>
      </c>
      <c r="F255" s="94">
        <v>45001</v>
      </c>
      <c r="G255" s="83">
        <v>1019.158875</v>
      </c>
      <c r="H255" s="85">
        <v>-1.309129</v>
      </c>
      <c r="I255" s="83">
        <v>-1.3342101E-2</v>
      </c>
      <c r="J255" s="84">
        <f t="shared" si="3"/>
        <v>1.4059650874534702E-3</v>
      </c>
      <c r="K255" s="84">
        <f>I255/'סכום נכסי הקרן'!$C$42</f>
        <v>-1.095962470986847E-5</v>
      </c>
    </row>
    <row r="256" spans="2:11">
      <c r="B256" s="76" t="s">
        <v>2443</v>
      </c>
      <c r="C256" s="73" t="s">
        <v>2444</v>
      </c>
      <c r="D256" s="86" t="s">
        <v>531</v>
      </c>
      <c r="E256" s="86" t="s">
        <v>122</v>
      </c>
      <c r="F256" s="94">
        <v>45005</v>
      </c>
      <c r="G256" s="83">
        <v>1970.3738249999997</v>
      </c>
      <c r="H256" s="85">
        <v>-1.4729829999999999</v>
      </c>
      <c r="I256" s="83">
        <v>-2.9023270000000004E-2</v>
      </c>
      <c r="J256" s="84">
        <f t="shared" si="3"/>
        <v>3.0584166874269413E-3</v>
      </c>
      <c r="K256" s="84">
        <f>I256/'סכום נכסי הקרן'!$C$42</f>
        <v>-2.3840634024070447E-5</v>
      </c>
    </row>
    <row r="257" spans="2:11">
      <c r="B257" s="76" t="s">
        <v>2445</v>
      </c>
      <c r="C257" s="73" t="s">
        <v>2446</v>
      </c>
      <c r="D257" s="86" t="s">
        <v>531</v>
      </c>
      <c r="E257" s="86" t="s">
        <v>122</v>
      </c>
      <c r="F257" s="94">
        <v>44984</v>
      </c>
      <c r="G257" s="83">
        <v>773.61</v>
      </c>
      <c r="H257" s="85">
        <v>-1.350622</v>
      </c>
      <c r="I257" s="83">
        <v>-1.0448550000000001E-2</v>
      </c>
      <c r="J257" s="84">
        <f t="shared" si="3"/>
        <v>1.1010482168072296E-3</v>
      </c>
      <c r="K257" s="84">
        <f>I257/'סכום נכסי הקרן'!$C$42</f>
        <v>-8.5827701920631705E-6</v>
      </c>
    </row>
    <row r="258" spans="2:11">
      <c r="B258" s="76" t="s">
        <v>2447</v>
      </c>
      <c r="C258" s="73" t="s">
        <v>2448</v>
      </c>
      <c r="D258" s="86" t="s">
        <v>531</v>
      </c>
      <c r="E258" s="86" t="s">
        <v>122</v>
      </c>
      <c r="F258" s="94">
        <v>44979</v>
      </c>
      <c r="G258" s="83">
        <v>2530.5</v>
      </c>
      <c r="H258" s="85">
        <v>-1.4214580000000001</v>
      </c>
      <c r="I258" s="83">
        <v>-3.5970000000000002E-2</v>
      </c>
      <c r="J258" s="84">
        <f t="shared" si="3"/>
        <v>3.7904498096440224E-3</v>
      </c>
      <c r="K258" s="84">
        <f>I258/'סכום נכסי הקרן'!$C$42</f>
        <v>-2.9546898259424726E-5</v>
      </c>
    </row>
    <row r="259" spans="2:11">
      <c r="B259" s="76" t="s">
        <v>2449</v>
      </c>
      <c r="C259" s="73" t="s">
        <v>2450</v>
      </c>
      <c r="D259" s="86" t="s">
        <v>531</v>
      </c>
      <c r="E259" s="86" t="s">
        <v>122</v>
      </c>
      <c r="F259" s="94">
        <v>45001</v>
      </c>
      <c r="G259" s="83">
        <v>39765</v>
      </c>
      <c r="H259" s="85">
        <v>-1.4353830000000001</v>
      </c>
      <c r="I259" s="83">
        <v>-0.57077999999999995</v>
      </c>
      <c r="J259" s="84">
        <f t="shared" si="3"/>
        <v>6.0147704819255347E-2</v>
      </c>
      <c r="K259" s="84">
        <f>I259/'סכום נכסי הקרן'!$C$42</f>
        <v>-4.6885678589142184E-4</v>
      </c>
    </row>
    <row r="260" spans="2:11">
      <c r="B260" s="76" t="s">
        <v>2451</v>
      </c>
      <c r="C260" s="73" t="s">
        <v>2452</v>
      </c>
      <c r="D260" s="86" t="s">
        <v>531</v>
      </c>
      <c r="E260" s="86" t="s">
        <v>122</v>
      </c>
      <c r="F260" s="94">
        <v>45001</v>
      </c>
      <c r="G260" s="83">
        <v>188.88374999999999</v>
      </c>
      <c r="H260" s="85">
        <v>-1.4662980000000001</v>
      </c>
      <c r="I260" s="83">
        <v>-2.7695979999999999E-3</v>
      </c>
      <c r="J260" s="84">
        <f t="shared" si="3"/>
        <v>2.9185494055853392E-4</v>
      </c>
      <c r="K260" s="84">
        <f>I260/'סכום נכסי הקרן'!$C$42</f>
        <v>-2.2750355942592772E-6</v>
      </c>
    </row>
    <row r="261" spans="2:11">
      <c r="B261" s="76" t="s">
        <v>2453</v>
      </c>
      <c r="C261" s="73" t="s">
        <v>2454</v>
      </c>
      <c r="D261" s="86" t="s">
        <v>531</v>
      </c>
      <c r="E261" s="86" t="s">
        <v>122</v>
      </c>
      <c r="F261" s="94">
        <v>45005</v>
      </c>
      <c r="G261" s="83">
        <v>679.43925000000002</v>
      </c>
      <c r="H261" s="85">
        <v>-1.5426500000000001</v>
      </c>
      <c r="I261" s="83">
        <v>-1.0481367E-2</v>
      </c>
      <c r="J261" s="84">
        <f t="shared" si="3"/>
        <v>1.1045064095067873E-3</v>
      </c>
      <c r="K261" s="84">
        <f>I261/'סכום נכסי הקרן'!$C$42</f>
        <v>-8.6097271161715805E-6</v>
      </c>
    </row>
    <row r="262" spans="2:11">
      <c r="B262" s="76" t="s">
        <v>2455</v>
      </c>
      <c r="C262" s="73" t="s">
        <v>2456</v>
      </c>
      <c r="D262" s="86" t="s">
        <v>531</v>
      </c>
      <c r="E262" s="86" t="s">
        <v>122</v>
      </c>
      <c r="F262" s="94">
        <v>44984</v>
      </c>
      <c r="G262" s="83">
        <v>967.01250000000005</v>
      </c>
      <c r="H262" s="85">
        <v>-1.587091</v>
      </c>
      <c r="I262" s="83">
        <v>-1.5347366999999999E-2</v>
      </c>
      <c r="J262" s="84">
        <f t="shared" si="3"/>
        <v>1.617276183588739E-3</v>
      </c>
      <c r="K262" s="84">
        <f>I262/'סכום נכסי הקרן'!$C$42</f>
        <v>-1.260681376978183E-5</v>
      </c>
    </row>
    <row r="263" spans="2:11">
      <c r="B263" s="76" t="s">
        <v>2457</v>
      </c>
      <c r="C263" s="73" t="s">
        <v>2458</v>
      </c>
      <c r="D263" s="86" t="s">
        <v>531</v>
      </c>
      <c r="E263" s="86" t="s">
        <v>122</v>
      </c>
      <c r="F263" s="94">
        <v>45005</v>
      </c>
      <c r="G263" s="83">
        <v>34342.5</v>
      </c>
      <c r="H263" s="85">
        <v>-2.1960839999999999</v>
      </c>
      <c r="I263" s="83">
        <v>-0.75419000000000003</v>
      </c>
      <c r="J263" s="84">
        <f t="shared" si="3"/>
        <v>7.9475099859200038E-2</v>
      </c>
      <c r="K263" s="84">
        <f>I263/'סכום נכסי הקרן'!$C$42</f>
        <v>-6.1951557404157725E-4</v>
      </c>
    </row>
    <row r="264" spans="2:11">
      <c r="B264" s="76" t="s">
        <v>2459</v>
      </c>
      <c r="C264" s="73" t="s">
        <v>2460</v>
      </c>
      <c r="D264" s="86" t="s">
        <v>531</v>
      </c>
      <c r="E264" s="86" t="s">
        <v>122</v>
      </c>
      <c r="F264" s="94">
        <v>45014</v>
      </c>
      <c r="G264" s="83">
        <v>328.78424999999993</v>
      </c>
      <c r="H264" s="85">
        <v>1.3773169999999999</v>
      </c>
      <c r="I264" s="83">
        <v>4.5284009999999996E-3</v>
      </c>
      <c r="J264" s="84">
        <f t="shared" si="3"/>
        <v>-4.7719423709874337E-4</v>
      </c>
      <c r="K264" s="84">
        <f>I264/'סכום נכסי הקרן'!$C$42</f>
        <v>3.7197721330241082E-6</v>
      </c>
    </row>
    <row r="265" spans="2:11">
      <c r="B265" s="76" t="s">
        <v>2459</v>
      </c>
      <c r="C265" s="73" t="s">
        <v>2461</v>
      </c>
      <c r="D265" s="86" t="s">
        <v>531</v>
      </c>
      <c r="E265" s="86" t="s">
        <v>122</v>
      </c>
      <c r="F265" s="94">
        <v>45014</v>
      </c>
      <c r="G265" s="83">
        <v>1643.9212500000001</v>
      </c>
      <c r="H265" s="85">
        <v>1.3219920000000001</v>
      </c>
      <c r="I265" s="83">
        <v>2.1732503E-2</v>
      </c>
      <c r="J265" s="84">
        <f t="shared" si="3"/>
        <v>-2.2901296040989199E-3</v>
      </c>
      <c r="K265" s="84">
        <f>I265/'סכום נכסי הקרן'!$C$42</f>
        <v>1.7851766890843552E-5</v>
      </c>
    </row>
    <row r="266" spans="2:11">
      <c r="B266" s="76" t="s">
        <v>2459</v>
      </c>
      <c r="C266" s="73" t="s">
        <v>2462</v>
      </c>
      <c r="D266" s="86" t="s">
        <v>531</v>
      </c>
      <c r="E266" s="86" t="s">
        <v>122</v>
      </c>
      <c r="F266" s="94">
        <v>45014</v>
      </c>
      <c r="G266" s="83">
        <v>472.20937500000002</v>
      </c>
      <c r="H266" s="85">
        <v>1.3773169999999999</v>
      </c>
      <c r="I266" s="83">
        <v>6.5038190000000001E-3</v>
      </c>
      <c r="J266" s="84">
        <f t="shared" si="3"/>
        <v>-6.853600080764297E-4</v>
      </c>
      <c r="K266" s="84">
        <f>I266/'סכום נכסי הקרן'!$C$42</f>
        <v>5.3424430995472185E-6</v>
      </c>
    </row>
    <row r="267" spans="2:11">
      <c r="B267" s="72"/>
      <c r="C267" s="73"/>
      <c r="D267" s="73"/>
      <c r="E267" s="73"/>
      <c r="F267" s="73"/>
      <c r="G267" s="83"/>
      <c r="H267" s="85"/>
      <c r="I267" s="73"/>
      <c r="J267" s="84"/>
      <c r="K267" s="73"/>
    </row>
    <row r="268" spans="2:11">
      <c r="B268" s="89" t="s">
        <v>183</v>
      </c>
      <c r="C268" s="71"/>
      <c r="D268" s="71"/>
      <c r="E268" s="71"/>
      <c r="F268" s="71"/>
      <c r="G268" s="80"/>
      <c r="H268" s="82"/>
      <c r="I268" s="80">
        <v>-1.5997956019999997</v>
      </c>
      <c r="J268" s="81">
        <f t="shared" ref="J268:J331" si="4">IFERROR(I268/$I$11,0)</f>
        <v>0.1685834010305878</v>
      </c>
      <c r="K268" s="81">
        <f>I268/'סכום נכסי הקרן'!$C$42</f>
        <v>-1.3141228214670314E-3</v>
      </c>
    </row>
    <row r="269" spans="2:11">
      <c r="B269" s="76" t="s">
        <v>2463</v>
      </c>
      <c r="C269" s="73" t="s">
        <v>2464</v>
      </c>
      <c r="D269" s="86" t="s">
        <v>531</v>
      </c>
      <c r="E269" s="86" t="s">
        <v>126</v>
      </c>
      <c r="F269" s="94">
        <v>44971</v>
      </c>
      <c r="G269" s="83">
        <v>588.98228700000004</v>
      </c>
      <c r="H269" s="85">
        <v>-4.337917</v>
      </c>
      <c r="I269" s="83">
        <v>-2.5549562000000001E-2</v>
      </c>
      <c r="J269" s="84">
        <f t="shared" si="4"/>
        <v>2.6923639816343659E-3</v>
      </c>
      <c r="K269" s="84">
        <f>I269/'סכום נכסי הקרן'!$C$42</f>
        <v>-2.0987220155320106E-5</v>
      </c>
    </row>
    <row r="270" spans="2:11">
      <c r="B270" s="76" t="s">
        <v>2465</v>
      </c>
      <c r="C270" s="73" t="s">
        <v>2466</v>
      </c>
      <c r="D270" s="86" t="s">
        <v>531</v>
      </c>
      <c r="E270" s="86" t="s">
        <v>126</v>
      </c>
      <c r="F270" s="94">
        <v>44971</v>
      </c>
      <c r="G270" s="83">
        <v>331.40166499999998</v>
      </c>
      <c r="H270" s="85">
        <v>-4.4007630000000004</v>
      </c>
      <c r="I270" s="83">
        <v>-1.4584201999999999E-2</v>
      </c>
      <c r="J270" s="84">
        <f t="shared" si="4"/>
        <v>1.5368553153936604E-3</v>
      </c>
      <c r="K270" s="84">
        <f>I270/'סכום נכסי הקרן'!$C$42</f>
        <v>-1.1979925846230152E-5</v>
      </c>
    </row>
    <row r="271" spans="2:11">
      <c r="B271" s="76" t="s">
        <v>2467</v>
      </c>
      <c r="C271" s="73" t="s">
        <v>2468</v>
      </c>
      <c r="D271" s="86" t="s">
        <v>531</v>
      </c>
      <c r="E271" s="86" t="s">
        <v>124</v>
      </c>
      <c r="F271" s="94">
        <v>44896</v>
      </c>
      <c r="G271" s="83">
        <v>315.55905000000001</v>
      </c>
      <c r="H271" s="85">
        <v>3.154093</v>
      </c>
      <c r="I271" s="83">
        <v>9.9530260000000002E-3</v>
      </c>
      <c r="J271" s="84">
        <f t="shared" si="4"/>
        <v>-1.0488308453456216E-3</v>
      </c>
      <c r="K271" s="84">
        <f>I271/'סכום נכסי הקרן'!$C$42</f>
        <v>8.1757310702087587E-6</v>
      </c>
    </row>
    <row r="272" spans="2:11">
      <c r="B272" s="76" t="s">
        <v>2469</v>
      </c>
      <c r="C272" s="73" t="s">
        <v>2470</v>
      </c>
      <c r="D272" s="86" t="s">
        <v>531</v>
      </c>
      <c r="E272" s="86" t="s">
        <v>124</v>
      </c>
      <c r="F272" s="94">
        <v>45001</v>
      </c>
      <c r="G272" s="83">
        <v>443.43419399999999</v>
      </c>
      <c r="H272" s="85">
        <v>2.4791850000000002</v>
      </c>
      <c r="I272" s="83">
        <v>1.0993552E-2</v>
      </c>
      <c r="J272" s="84">
        <f t="shared" si="4"/>
        <v>-1.1584794852852838E-3</v>
      </c>
      <c r="K272" s="84">
        <f>I272/'סכום נכסי הקרן'!$C$42</f>
        <v>9.0304521115845203E-6</v>
      </c>
    </row>
    <row r="273" spans="2:11">
      <c r="B273" s="76" t="s">
        <v>2471</v>
      </c>
      <c r="C273" s="73" t="s">
        <v>2472</v>
      </c>
      <c r="D273" s="86" t="s">
        <v>531</v>
      </c>
      <c r="E273" s="86" t="s">
        <v>125</v>
      </c>
      <c r="F273" s="94">
        <v>44973</v>
      </c>
      <c r="G273" s="83">
        <v>759.84726699999999</v>
      </c>
      <c r="H273" s="85">
        <v>2.5248699999999999</v>
      </c>
      <c r="I273" s="83">
        <v>1.9185155999999998E-2</v>
      </c>
      <c r="J273" s="84">
        <f t="shared" si="4"/>
        <v>-2.021695048879368E-3</v>
      </c>
      <c r="K273" s="84">
        <f>I273/'סכום נכסי הקרן'!$C$42</f>
        <v>1.5759295313405389E-5</v>
      </c>
    </row>
    <row r="274" spans="2:11">
      <c r="B274" s="76" t="s">
        <v>2473</v>
      </c>
      <c r="C274" s="73" t="s">
        <v>2474</v>
      </c>
      <c r="D274" s="86" t="s">
        <v>531</v>
      </c>
      <c r="E274" s="86" t="s">
        <v>122</v>
      </c>
      <c r="F274" s="94">
        <v>44971</v>
      </c>
      <c r="G274" s="83">
        <v>1013.7570179999999</v>
      </c>
      <c r="H274" s="85">
        <v>-1.5438719999999999</v>
      </c>
      <c r="I274" s="83">
        <v>-1.5651109E-2</v>
      </c>
      <c r="J274" s="84">
        <f t="shared" si="4"/>
        <v>1.6492839346613246E-3</v>
      </c>
      <c r="K274" s="84">
        <f>I274/'סכום נכסי הקרן'!$C$42</f>
        <v>-1.2856317077291261E-5</v>
      </c>
    </row>
    <row r="275" spans="2:11">
      <c r="B275" s="76" t="s">
        <v>2475</v>
      </c>
      <c r="C275" s="73" t="s">
        <v>2476</v>
      </c>
      <c r="D275" s="86" t="s">
        <v>531</v>
      </c>
      <c r="E275" s="86" t="s">
        <v>122</v>
      </c>
      <c r="F275" s="94">
        <v>44971</v>
      </c>
      <c r="G275" s="83">
        <v>2244.7797500000001</v>
      </c>
      <c r="H275" s="85">
        <v>-1.389672</v>
      </c>
      <c r="I275" s="83">
        <v>-3.1195068999999999E-2</v>
      </c>
      <c r="J275" s="84">
        <f t="shared" si="4"/>
        <v>3.2872767126183523E-3</v>
      </c>
      <c r="K275" s="84">
        <f>I275/'סכום נכסי הקרן'!$C$42</f>
        <v>-2.5624618569328169E-5</v>
      </c>
    </row>
    <row r="276" spans="2:11">
      <c r="B276" s="76" t="s">
        <v>2477</v>
      </c>
      <c r="C276" s="73" t="s">
        <v>2478</v>
      </c>
      <c r="D276" s="86" t="s">
        <v>531</v>
      </c>
      <c r="E276" s="86" t="s">
        <v>122</v>
      </c>
      <c r="F276" s="94">
        <v>44971</v>
      </c>
      <c r="G276" s="83">
        <v>1303.4204999999999</v>
      </c>
      <c r="H276" s="85">
        <v>-1.3416809999999999</v>
      </c>
      <c r="I276" s="83">
        <v>-1.748775E-2</v>
      </c>
      <c r="J276" s="84">
        <f t="shared" si="4"/>
        <v>1.8428256507812691E-3</v>
      </c>
      <c r="K276" s="84">
        <f>I276/'סכום נכסי הקרן'!$C$42</f>
        <v>-1.4364992216743251E-5</v>
      </c>
    </row>
    <row r="277" spans="2:11">
      <c r="B277" s="76" t="s">
        <v>2479</v>
      </c>
      <c r="C277" s="73" t="s">
        <v>2480</v>
      </c>
      <c r="D277" s="86" t="s">
        <v>531</v>
      </c>
      <c r="E277" s="86" t="s">
        <v>122</v>
      </c>
      <c r="F277" s="94">
        <v>44971</v>
      </c>
      <c r="G277" s="83">
        <v>2574.5451370000001</v>
      </c>
      <c r="H277" s="85">
        <v>-1.2307410000000001</v>
      </c>
      <c r="I277" s="83">
        <v>-3.1685991999999996E-2</v>
      </c>
      <c r="J277" s="84">
        <f t="shared" si="4"/>
        <v>3.3390092394990824E-3</v>
      </c>
      <c r="K277" s="84">
        <f>I277/'סכום נכסי הקרן'!$C$42</f>
        <v>-2.6027878283929542E-5</v>
      </c>
    </row>
    <row r="278" spans="2:11">
      <c r="B278" s="76" t="s">
        <v>2481</v>
      </c>
      <c r="C278" s="73" t="s">
        <v>2482</v>
      </c>
      <c r="D278" s="86" t="s">
        <v>531</v>
      </c>
      <c r="E278" s="86" t="s">
        <v>122</v>
      </c>
      <c r="F278" s="94">
        <v>44987</v>
      </c>
      <c r="G278" s="83">
        <v>225.92622</v>
      </c>
      <c r="H278" s="85">
        <v>1.8158749999999999</v>
      </c>
      <c r="I278" s="83">
        <v>4.1025380000000002E-3</v>
      </c>
      <c r="J278" s="84">
        <f t="shared" si="4"/>
        <v>-4.3231760859486709E-4</v>
      </c>
      <c r="K278" s="84">
        <f>I278/'סכום נכסי הקרן'!$C$42</f>
        <v>3.3699547648435861E-6</v>
      </c>
    </row>
    <row r="279" spans="2:11">
      <c r="B279" s="76" t="s">
        <v>2483</v>
      </c>
      <c r="C279" s="73" t="s">
        <v>2484</v>
      </c>
      <c r="D279" s="86" t="s">
        <v>531</v>
      </c>
      <c r="E279" s="86" t="s">
        <v>122</v>
      </c>
      <c r="F279" s="94">
        <v>44987</v>
      </c>
      <c r="G279" s="83">
        <v>1012.323255</v>
      </c>
      <c r="H279" s="85">
        <v>1.8305560000000001</v>
      </c>
      <c r="I279" s="83">
        <v>1.8531140000000001E-2</v>
      </c>
      <c r="J279" s="84">
        <f t="shared" si="4"/>
        <v>-1.9527760935637124E-3</v>
      </c>
      <c r="K279" s="84">
        <f>I279/'סכום נכסי הקרן'!$C$42</f>
        <v>1.5222065838508645E-5</v>
      </c>
    </row>
    <row r="280" spans="2:11">
      <c r="B280" s="76" t="s">
        <v>2485</v>
      </c>
      <c r="C280" s="73" t="s">
        <v>2486</v>
      </c>
      <c r="D280" s="86" t="s">
        <v>531</v>
      </c>
      <c r="E280" s="86" t="s">
        <v>122</v>
      </c>
      <c r="F280" s="94">
        <v>44987</v>
      </c>
      <c r="G280" s="83">
        <v>315.71740999999997</v>
      </c>
      <c r="H280" s="85">
        <v>1.8305560000000001</v>
      </c>
      <c r="I280" s="83">
        <v>5.7793829999999999E-3</v>
      </c>
      <c r="J280" s="84">
        <f t="shared" si="4"/>
        <v>-6.0902032783458158E-4</v>
      </c>
      <c r="K280" s="84">
        <f>I280/'סכום נכסי הקרן'!$C$42</f>
        <v>4.7473684043160642E-6</v>
      </c>
    </row>
    <row r="281" spans="2:11">
      <c r="B281" s="76" t="s">
        <v>2487</v>
      </c>
      <c r="C281" s="73" t="s">
        <v>2488</v>
      </c>
      <c r="D281" s="86" t="s">
        <v>531</v>
      </c>
      <c r="E281" s="86" t="s">
        <v>122</v>
      </c>
      <c r="F281" s="94">
        <v>44970</v>
      </c>
      <c r="G281" s="83">
        <v>2062.5756609999999</v>
      </c>
      <c r="H281" s="85">
        <v>1.651397</v>
      </c>
      <c r="I281" s="83">
        <v>3.4061314000000002E-2</v>
      </c>
      <c r="J281" s="84">
        <f t="shared" si="4"/>
        <v>-3.5893161292055958E-3</v>
      </c>
      <c r="K281" s="84">
        <f>I281/'סכום נכסי הקרן'!$C$42</f>
        <v>2.7979043073125356E-5</v>
      </c>
    </row>
    <row r="282" spans="2:11">
      <c r="B282" s="76" t="s">
        <v>2489</v>
      </c>
      <c r="C282" s="73" t="s">
        <v>2490</v>
      </c>
      <c r="D282" s="86" t="s">
        <v>531</v>
      </c>
      <c r="E282" s="86" t="s">
        <v>122</v>
      </c>
      <c r="F282" s="94">
        <v>44970</v>
      </c>
      <c r="G282" s="83">
        <v>436.01020499999998</v>
      </c>
      <c r="H282" s="85">
        <v>1.6499220000000001</v>
      </c>
      <c r="I282" s="83">
        <v>7.1938269999999999E-3</v>
      </c>
      <c r="J282" s="84">
        <f t="shared" si="4"/>
        <v>-7.5807173151965597E-4</v>
      </c>
      <c r="K282" s="84">
        <f>I282/'סכום נכסי הקרן'!$C$42</f>
        <v>5.909237544200795E-6</v>
      </c>
    </row>
    <row r="283" spans="2:11">
      <c r="B283" s="76" t="s">
        <v>2491</v>
      </c>
      <c r="C283" s="73" t="s">
        <v>2492</v>
      </c>
      <c r="D283" s="86" t="s">
        <v>531</v>
      </c>
      <c r="E283" s="86" t="s">
        <v>122</v>
      </c>
      <c r="F283" s="94">
        <v>44970</v>
      </c>
      <c r="G283" s="83">
        <v>581.12858900000003</v>
      </c>
      <c r="H283" s="85">
        <v>1.613038</v>
      </c>
      <c r="I283" s="83">
        <v>9.3738250000000006E-3</v>
      </c>
      <c r="J283" s="84">
        <f t="shared" si="4"/>
        <v>-9.8779575165099738E-4</v>
      </c>
      <c r="K283" s="84">
        <f>I283/'סכום נכסי הקרן'!$C$42</f>
        <v>7.6999570079691958E-6</v>
      </c>
    </row>
    <row r="284" spans="2:11">
      <c r="B284" s="76" t="s">
        <v>2493</v>
      </c>
      <c r="C284" s="73" t="s">
        <v>2494</v>
      </c>
      <c r="D284" s="86" t="s">
        <v>531</v>
      </c>
      <c r="E284" s="86" t="s">
        <v>124</v>
      </c>
      <c r="F284" s="94">
        <v>44845</v>
      </c>
      <c r="G284" s="83">
        <v>323.852486</v>
      </c>
      <c r="H284" s="85">
        <v>-10.597344</v>
      </c>
      <c r="I284" s="83">
        <v>-3.4319761999999997E-2</v>
      </c>
      <c r="J284" s="84">
        <f t="shared" si="4"/>
        <v>3.6165508851800981E-3</v>
      </c>
      <c r="K284" s="84">
        <f>I284/'סכום נכסי הקרן'!$C$42</f>
        <v>-2.8191340453201856E-5</v>
      </c>
    </row>
    <row r="285" spans="2:11">
      <c r="B285" s="76" t="s">
        <v>2495</v>
      </c>
      <c r="C285" s="73" t="s">
        <v>2496</v>
      </c>
      <c r="D285" s="86" t="s">
        <v>531</v>
      </c>
      <c r="E285" s="86" t="s">
        <v>124</v>
      </c>
      <c r="F285" s="94">
        <v>44854</v>
      </c>
      <c r="G285" s="83">
        <v>456.376598</v>
      </c>
      <c r="H285" s="85">
        <v>-9.6897590000000005</v>
      </c>
      <c r="I285" s="83">
        <v>-4.4221791000000003E-2</v>
      </c>
      <c r="J285" s="84">
        <f t="shared" si="4"/>
        <v>4.6600077641942659E-3</v>
      </c>
      <c r="K285" s="84">
        <f>I285/'סכום נכסי הקרן'!$C$42</f>
        <v>-3.6325180970990941E-5</v>
      </c>
    </row>
    <row r="286" spans="2:11">
      <c r="B286" s="76" t="s">
        <v>2497</v>
      </c>
      <c r="C286" s="73" t="s">
        <v>2498</v>
      </c>
      <c r="D286" s="86" t="s">
        <v>531</v>
      </c>
      <c r="E286" s="86" t="s">
        <v>124</v>
      </c>
      <c r="F286" s="94">
        <v>44811</v>
      </c>
      <c r="G286" s="83">
        <v>583.02150600000004</v>
      </c>
      <c r="H286" s="85">
        <v>-8.4125829999999997</v>
      </c>
      <c r="I286" s="83">
        <v>-4.9047167000000003E-2</v>
      </c>
      <c r="J286" s="84">
        <f t="shared" si="4"/>
        <v>5.1684966588470549E-3</v>
      </c>
      <c r="K286" s="84">
        <f>I286/'סכום נכסי הקרן'!$C$42</f>
        <v>-4.0288897783208613E-5</v>
      </c>
    </row>
    <row r="287" spans="2:11">
      <c r="B287" s="76" t="s">
        <v>2499</v>
      </c>
      <c r="C287" s="73" t="s">
        <v>2500</v>
      </c>
      <c r="D287" s="86" t="s">
        <v>531</v>
      </c>
      <c r="E287" s="86" t="s">
        <v>124</v>
      </c>
      <c r="F287" s="94">
        <v>44811</v>
      </c>
      <c r="G287" s="83">
        <v>1535.977513</v>
      </c>
      <c r="H287" s="85">
        <v>-8.3640539999999994</v>
      </c>
      <c r="I287" s="83">
        <v>-0.12846999299999998</v>
      </c>
      <c r="J287" s="84">
        <f t="shared" si="4"/>
        <v>1.3537922171582397E-2</v>
      </c>
      <c r="K287" s="84">
        <f>I287/'סכום נכסי הקרן'!$C$42</f>
        <v>-1.0552932478621089E-4</v>
      </c>
    </row>
    <row r="288" spans="2:11">
      <c r="B288" s="76" t="s">
        <v>2501</v>
      </c>
      <c r="C288" s="73" t="s">
        <v>2462</v>
      </c>
      <c r="D288" s="86" t="s">
        <v>531</v>
      </c>
      <c r="E288" s="86" t="s">
        <v>124</v>
      </c>
      <c r="F288" s="94">
        <v>44811</v>
      </c>
      <c r="G288" s="83">
        <v>910.81096300000002</v>
      </c>
      <c r="H288" s="85">
        <v>-8.3532759999999993</v>
      </c>
      <c r="I288" s="83">
        <v>-7.6082554999999996E-2</v>
      </c>
      <c r="J288" s="84">
        <f t="shared" si="4"/>
        <v>8.0174341428129233E-3</v>
      </c>
      <c r="K288" s="84">
        <f>I288/'סכום נכסי הקרן'!$C$42</f>
        <v>-6.2496622516043535E-5</v>
      </c>
    </row>
    <row r="289" spans="2:11">
      <c r="B289" s="76" t="s">
        <v>2502</v>
      </c>
      <c r="C289" s="73" t="s">
        <v>2503</v>
      </c>
      <c r="D289" s="86" t="s">
        <v>531</v>
      </c>
      <c r="E289" s="86" t="s">
        <v>124</v>
      </c>
      <c r="F289" s="94">
        <v>44811</v>
      </c>
      <c r="G289" s="83">
        <v>683.3120540000001</v>
      </c>
      <c r="H289" s="85">
        <v>-8.3209540000000004</v>
      </c>
      <c r="I289" s="83">
        <v>-5.6858083999999996E-2</v>
      </c>
      <c r="J289" s="84">
        <f t="shared" si="4"/>
        <v>5.9915961544210125E-3</v>
      </c>
      <c r="K289" s="84">
        <f>I289/'סכום נכסי הקרן'!$C$42</f>
        <v>-4.6705032615341249E-5</v>
      </c>
    </row>
    <row r="290" spans="2:11">
      <c r="B290" s="76" t="s">
        <v>2504</v>
      </c>
      <c r="C290" s="73" t="s">
        <v>2505</v>
      </c>
      <c r="D290" s="86" t="s">
        <v>531</v>
      </c>
      <c r="E290" s="86" t="s">
        <v>124</v>
      </c>
      <c r="F290" s="94">
        <v>44810</v>
      </c>
      <c r="G290" s="83">
        <v>506.37633399999999</v>
      </c>
      <c r="H290" s="85">
        <v>-7.6175959999999998</v>
      </c>
      <c r="I290" s="83">
        <v>-3.8573704E-2</v>
      </c>
      <c r="J290" s="84">
        <f t="shared" si="4"/>
        <v>4.0648231577443666E-3</v>
      </c>
      <c r="K290" s="84">
        <f>I290/'סכום נכסי הקרן'!$C$42</f>
        <v>-3.1685663263196121E-5</v>
      </c>
    </row>
    <row r="291" spans="2:11">
      <c r="B291" s="76" t="s">
        <v>2506</v>
      </c>
      <c r="C291" s="73" t="s">
        <v>2507</v>
      </c>
      <c r="D291" s="86" t="s">
        <v>531</v>
      </c>
      <c r="E291" s="86" t="s">
        <v>124</v>
      </c>
      <c r="F291" s="94">
        <v>44860</v>
      </c>
      <c r="G291" s="83">
        <v>350.77308100000005</v>
      </c>
      <c r="H291" s="85">
        <v>-7.1247619999999996</v>
      </c>
      <c r="I291" s="83">
        <v>-2.4991745999999999E-2</v>
      </c>
      <c r="J291" s="84">
        <f t="shared" si="4"/>
        <v>2.6335823983422782E-3</v>
      </c>
      <c r="K291" s="84">
        <f>I291/'סכום נכסי הקרן'!$C$42</f>
        <v>-2.0529012409991237E-5</v>
      </c>
    </row>
    <row r="292" spans="2:11">
      <c r="B292" s="76" t="s">
        <v>2508</v>
      </c>
      <c r="C292" s="73" t="s">
        <v>2509</v>
      </c>
      <c r="D292" s="86" t="s">
        <v>531</v>
      </c>
      <c r="E292" s="86" t="s">
        <v>124</v>
      </c>
      <c r="F292" s="94">
        <v>44861</v>
      </c>
      <c r="G292" s="83">
        <v>354.79108400000007</v>
      </c>
      <c r="H292" s="85">
        <v>-6.7711819999999996</v>
      </c>
      <c r="I292" s="83">
        <v>-2.4023551000000001E-2</v>
      </c>
      <c r="J292" s="84">
        <f t="shared" si="4"/>
        <v>2.5315558608541414E-3</v>
      </c>
      <c r="K292" s="84">
        <f>I292/'סכום נכסי הקרן'!$C$42</f>
        <v>-1.973370634492914E-5</v>
      </c>
    </row>
    <row r="293" spans="2:11">
      <c r="B293" s="76" t="s">
        <v>2510</v>
      </c>
      <c r="C293" s="73" t="s">
        <v>2511</v>
      </c>
      <c r="D293" s="86" t="s">
        <v>531</v>
      </c>
      <c r="E293" s="86" t="s">
        <v>124</v>
      </c>
      <c r="F293" s="94">
        <v>44755</v>
      </c>
      <c r="G293" s="83">
        <v>585.47587099999998</v>
      </c>
      <c r="H293" s="85">
        <v>-5.8416990000000002</v>
      </c>
      <c r="I293" s="83">
        <v>-3.4201737000000003E-2</v>
      </c>
      <c r="J293" s="84">
        <f t="shared" si="4"/>
        <v>3.6041136363954662E-3</v>
      </c>
      <c r="K293" s="84">
        <f>I293/'סכום נכסי הקרן'!$C$42</f>
        <v>-2.8094390976775155E-5</v>
      </c>
    </row>
    <row r="294" spans="2:11">
      <c r="B294" s="76" t="s">
        <v>2512</v>
      </c>
      <c r="C294" s="73" t="s">
        <v>2513</v>
      </c>
      <c r="D294" s="86" t="s">
        <v>531</v>
      </c>
      <c r="E294" s="86" t="s">
        <v>124</v>
      </c>
      <c r="F294" s="94">
        <v>44753</v>
      </c>
      <c r="G294" s="83">
        <v>796.22262000000001</v>
      </c>
      <c r="H294" s="85">
        <v>-5.7254940000000003</v>
      </c>
      <c r="I294" s="83">
        <v>-4.5587681000000005E-2</v>
      </c>
      <c r="J294" s="84">
        <f t="shared" si="4"/>
        <v>4.8039426402158025E-3</v>
      </c>
      <c r="K294" s="84">
        <f>I294/'סכום נכסי הקרן'!$C$42</f>
        <v>-3.7447166316099797E-5</v>
      </c>
    </row>
    <row r="295" spans="2:11">
      <c r="B295" s="76" t="s">
        <v>2514</v>
      </c>
      <c r="C295" s="73" t="s">
        <v>2515</v>
      </c>
      <c r="D295" s="86" t="s">
        <v>531</v>
      </c>
      <c r="E295" s="86" t="s">
        <v>124</v>
      </c>
      <c r="F295" s="94">
        <v>44753</v>
      </c>
      <c r="G295" s="83">
        <v>583.59302000000002</v>
      </c>
      <c r="H295" s="85">
        <v>-5.5726579999999997</v>
      </c>
      <c r="I295" s="83">
        <v>-3.2521645999999994E-2</v>
      </c>
      <c r="J295" s="84">
        <f t="shared" si="4"/>
        <v>3.4270688598835213E-3</v>
      </c>
      <c r="K295" s="84">
        <f>I295/'סכום נכסי הקרן'!$C$42</f>
        <v>-2.6714310970003527E-5</v>
      </c>
    </row>
    <row r="296" spans="2:11">
      <c r="B296" s="76" t="s">
        <v>2516</v>
      </c>
      <c r="C296" s="73" t="s">
        <v>2280</v>
      </c>
      <c r="D296" s="86" t="s">
        <v>531</v>
      </c>
      <c r="E296" s="86" t="s">
        <v>124</v>
      </c>
      <c r="F296" s="94">
        <v>44769</v>
      </c>
      <c r="G296" s="83">
        <v>367.17309299999999</v>
      </c>
      <c r="H296" s="85">
        <v>-5.2355710000000002</v>
      </c>
      <c r="I296" s="83">
        <v>-1.9223608E-2</v>
      </c>
      <c r="J296" s="84">
        <f t="shared" si="4"/>
        <v>2.0257470471023438E-3</v>
      </c>
      <c r="K296" s="84">
        <f>I296/'סכום נכסי הקרן'!$C$42</f>
        <v>-1.5790881005144932E-5</v>
      </c>
    </row>
    <row r="297" spans="2:11">
      <c r="B297" s="76" t="s">
        <v>2517</v>
      </c>
      <c r="C297" s="73" t="s">
        <v>2518</v>
      </c>
      <c r="D297" s="86" t="s">
        <v>531</v>
      </c>
      <c r="E297" s="86" t="s">
        <v>124</v>
      </c>
      <c r="F297" s="94">
        <v>44769</v>
      </c>
      <c r="G297" s="83">
        <v>2233.699079</v>
      </c>
      <c r="H297" s="85">
        <v>-5.2050650000000003</v>
      </c>
      <c r="I297" s="83">
        <v>-0.116265492</v>
      </c>
      <c r="J297" s="84">
        <f t="shared" si="4"/>
        <v>1.2251835196540689E-2</v>
      </c>
      <c r="K297" s="84">
        <f>I297/'סכום נכסי הקרן'!$C$42</f>
        <v>-9.550416077859214E-5</v>
      </c>
    </row>
    <row r="298" spans="2:11">
      <c r="B298" s="76" t="s">
        <v>2519</v>
      </c>
      <c r="C298" s="73" t="s">
        <v>2520</v>
      </c>
      <c r="D298" s="86" t="s">
        <v>531</v>
      </c>
      <c r="E298" s="86" t="s">
        <v>124</v>
      </c>
      <c r="F298" s="94">
        <v>44769</v>
      </c>
      <c r="G298" s="83">
        <v>2467.176982</v>
      </c>
      <c r="H298" s="85">
        <v>-5.154261</v>
      </c>
      <c r="I298" s="83">
        <v>-0.127164742</v>
      </c>
      <c r="J298" s="84">
        <f t="shared" si="4"/>
        <v>1.3400377317412599E-2</v>
      </c>
      <c r="K298" s="84">
        <f>I298/'סכום נכסי הקרן'!$C$42</f>
        <v>-1.0445715023797593E-4</v>
      </c>
    </row>
    <row r="299" spans="2:11">
      <c r="B299" s="76" t="s">
        <v>2521</v>
      </c>
      <c r="C299" s="73" t="s">
        <v>2522</v>
      </c>
      <c r="D299" s="86" t="s">
        <v>531</v>
      </c>
      <c r="E299" s="86" t="s">
        <v>124</v>
      </c>
      <c r="F299" s="94">
        <v>44888</v>
      </c>
      <c r="G299" s="83">
        <v>947.04772300000002</v>
      </c>
      <c r="H299" s="85">
        <v>-4.2947740000000003</v>
      </c>
      <c r="I299" s="83">
        <v>-4.0673564000000002E-2</v>
      </c>
      <c r="J299" s="84">
        <f t="shared" si="4"/>
        <v>4.2861023886945782E-3</v>
      </c>
      <c r="K299" s="84">
        <f>I299/'סכום נכסי הקרן'!$C$42</f>
        <v>-3.3410554833366703E-5</v>
      </c>
    </row>
    <row r="300" spans="2:11">
      <c r="B300" s="76" t="s">
        <v>2523</v>
      </c>
      <c r="C300" s="73" t="s">
        <v>2524</v>
      </c>
      <c r="D300" s="86" t="s">
        <v>531</v>
      </c>
      <c r="E300" s="86" t="s">
        <v>124</v>
      </c>
      <c r="F300" s="94">
        <v>44895</v>
      </c>
      <c r="G300" s="83">
        <v>356.16205500000001</v>
      </c>
      <c r="H300" s="85">
        <v>-3.9963350000000002</v>
      </c>
      <c r="I300" s="83">
        <v>-1.4233427E-2</v>
      </c>
      <c r="J300" s="84">
        <f t="shared" si="4"/>
        <v>1.4998913167287207E-3</v>
      </c>
      <c r="K300" s="84">
        <f>I300/'סכום נכסי הקרן'!$C$42</f>
        <v>-1.1691788141560992E-5</v>
      </c>
    </row>
    <row r="301" spans="2:11">
      <c r="B301" s="76" t="s">
        <v>2525</v>
      </c>
      <c r="C301" s="73" t="s">
        <v>2526</v>
      </c>
      <c r="D301" s="86" t="s">
        <v>531</v>
      </c>
      <c r="E301" s="86" t="s">
        <v>124</v>
      </c>
      <c r="F301" s="94">
        <v>44784</v>
      </c>
      <c r="G301" s="83">
        <v>1016.52354</v>
      </c>
      <c r="H301" s="85">
        <v>-3.5158399999999999</v>
      </c>
      <c r="I301" s="83">
        <v>-3.5739336000000003E-2</v>
      </c>
      <c r="J301" s="84">
        <f t="shared" si="4"/>
        <v>3.7661428784543723E-3</v>
      </c>
      <c r="K301" s="84">
        <f>I301/'סכום נכסי הקרן'!$C$42</f>
        <v>-2.9357423537709079E-5</v>
      </c>
    </row>
    <row r="302" spans="2:11">
      <c r="B302" s="76" t="s">
        <v>2527</v>
      </c>
      <c r="C302" s="73" t="s">
        <v>2528</v>
      </c>
      <c r="D302" s="86" t="s">
        <v>531</v>
      </c>
      <c r="E302" s="86" t="s">
        <v>124</v>
      </c>
      <c r="F302" s="94">
        <v>44880</v>
      </c>
      <c r="G302" s="83">
        <v>1120.7819930000001</v>
      </c>
      <c r="H302" s="85">
        <v>-3.478154</v>
      </c>
      <c r="I302" s="83">
        <v>-3.8982526000000003E-2</v>
      </c>
      <c r="J302" s="84">
        <f t="shared" si="4"/>
        <v>4.1079040382580806E-3</v>
      </c>
      <c r="K302" s="84">
        <f>I302/'סכום נכסי הקרן'!$C$42</f>
        <v>-3.2021482613772009E-5</v>
      </c>
    </row>
    <row r="303" spans="2:11">
      <c r="B303" s="76" t="s">
        <v>2529</v>
      </c>
      <c r="C303" s="73" t="s">
        <v>2530</v>
      </c>
      <c r="D303" s="86" t="s">
        <v>531</v>
      </c>
      <c r="E303" s="86" t="s">
        <v>124</v>
      </c>
      <c r="F303" s="94">
        <v>44880</v>
      </c>
      <c r="G303" s="83">
        <v>407.76983099999995</v>
      </c>
      <c r="H303" s="85">
        <v>-3.4241670000000002</v>
      </c>
      <c r="I303" s="83">
        <v>-1.3962720999999999E-2</v>
      </c>
      <c r="J303" s="84">
        <f t="shared" si="4"/>
        <v>1.4713648361568692E-3</v>
      </c>
      <c r="K303" s="84">
        <f>I303/'סכום נכסי הקרן'!$C$42</f>
        <v>-1.1469421651702337E-5</v>
      </c>
    </row>
    <row r="304" spans="2:11">
      <c r="B304" s="76" t="s">
        <v>2531</v>
      </c>
      <c r="C304" s="73" t="s">
        <v>2532</v>
      </c>
      <c r="D304" s="86" t="s">
        <v>531</v>
      </c>
      <c r="E304" s="86" t="s">
        <v>124</v>
      </c>
      <c r="F304" s="94">
        <v>44880</v>
      </c>
      <c r="G304" s="83">
        <v>2223.0834089999998</v>
      </c>
      <c r="H304" s="85">
        <v>-3.3898410000000001</v>
      </c>
      <c r="I304" s="83">
        <v>-7.5359001000000009E-2</v>
      </c>
      <c r="J304" s="84">
        <f t="shared" si="4"/>
        <v>7.9411874060443064E-3</v>
      </c>
      <c r="K304" s="84">
        <f>I304/'סכום נכסי הקרן'!$C$42</f>
        <v>-6.190227232357205E-5</v>
      </c>
    </row>
    <row r="305" spans="2:11">
      <c r="B305" s="76" t="s">
        <v>2533</v>
      </c>
      <c r="C305" s="73" t="s">
        <v>2534</v>
      </c>
      <c r="D305" s="86" t="s">
        <v>531</v>
      </c>
      <c r="E305" s="86" t="s">
        <v>124</v>
      </c>
      <c r="F305" s="94">
        <v>44903</v>
      </c>
      <c r="G305" s="83">
        <v>738.91513899999995</v>
      </c>
      <c r="H305" s="85">
        <v>-2.5326499999999998</v>
      </c>
      <c r="I305" s="83">
        <v>-1.8714131999999998E-2</v>
      </c>
      <c r="J305" s="84">
        <f t="shared" si="4"/>
        <v>1.9720594405630552E-3</v>
      </c>
      <c r="K305" s="84">
        <f>I305/'סכום נכסי הקרן'!$C$42</f>
        <v>-1.5372381268208077E-5</v>
      </c>
    </row>
    <row r="306" spans="2:11">
      <c r="B306" s="76" t="s">
        <v>2535</v>
      </c>
      <c r="C306" s="73" t="s">
        <v>2536</v>
      </c>
      <c r="D306" s="86" t="s">
        <v>531</v>
      </c>
      <c r="E306" s="86" t="s">
        <v>124</v>
      </c>
      <c r="F306" s="94">
        <v>44984</v>
      </c>
      <c r="G306" s="83">
        <v>61.722474000000005</v>
      </c>
      <c r="H306" s="85">
        <v>-2.7607870000000001</v>
      </c>
      <c r="I306" s="83">
        <v>-1.704026E-3</v>
      </c>
      <c r="J306" s="84">
        <f t="shared" si="4"/>
        <v>1.795670010377666E-4</v>
      </c>
      <c r="K306" s="84">
        <f>I306/'סכום נכסי הקרן'!$C$42</f>
        <v>-1.399740974518056E-6</v>
      </c>
    </row>
    <row r="307" spans="2:11">
      <c r="B307" s="76" t="s">
        <v>2537</v>
      </c>
      <c r="C307" s="73" t="s">
        <v>2538</v>
      </c>
      <c r="D307" s="86" t="s">
        <v>531</v>
      </c>
      <c r="E307" s="86" t="s">
        <v>124</v>
      </c>
      <c r="F307" s="94">
        <v>44907</v>
      </c>
      <c r="G307" s="83">
        <v>120.815623</v>
      </c>
      <c r="H307" s="85">
        <v>-2.0496029999999998</v>
      </c>
      <c r="I307" s="83">
        <v>-2.4762410000000001E-3</v>
      </c>
      <c r="J307" s="84">
        <f t="shared" si="4"/>
        <v>2.6094154092529115E-4</v>
      </c>
      <c r="K307" s="84">
        <f>I307/'סכום נכסי הקרן'!$C$42</f>
        <v>-2.0340628549573576E-6</v>
      </c>
    </row>
    <row r="308" spans="2:11">
      <c r="B308" s="76" t="s">
        <v>2537</v>
      </c>
      <c r="C308" s="73" t="s">
        <v>2539</v>
      </c>
      <c r="D308" s="86" t="s">
        <v>531</v>
      </c>
      <c r="E308" s="86" t="s">
        <v>124</v>
      </c>
      <c r="F308" s="94">
        <v>44907</v>
      </c>
      <c r="G308" s="83">
        <v>639.65749400000004</v>
      </c>
      <c r="H308" s="85">
        <v>-2.0496029999999998</v>
      </c>
      <c r="I308" s="83">
        <v>-1.3110442000000002E-2</v>
      </c>
      <c r="J308" s="84">
        <f t="shared" si="4"/>
        <v>1.3815533050666946E-3</v>
      </c>
      <c r="K308" s="84">
        <f>I308/'סכום נכסי הקרן'!$C$42</f>
        <v>-1.0769332663611033E-5</v>
      </c>
    </row>
    <row r="309" spans="2:11">
      <c r="B309" s="76" t="s">
        <v>2540</v>
      </c>
      <c r="C309" s="73" t="s">
        <v>2541</v>
      </c>
      <c r="D309" s="86" t="s">
        <v>531</v>
      </c>
      <c r="E309" s="86" t="s">
        <v>124</v>
      </c>
      <c r="F309" s="94">
        <v>44900</v>
      </c>
      <c r="G309" s="83">
        <v>413.20444100000003</v>
      </c>
      <c r="H309" s="85">
        <v>-1.978361</v>
      </c>
      <c r="I309" s="83">
        <v>-8.1746739999999998E-3</v>
      </c>
      <c r="J309" s="84">
        <f t="shared" si="4"/>
        <v>8.6143151257164134E-4</v>
      </c>
      <c r="K309" s="84">
        <f>I309/'סכום נכסי הקרן'!$C$42</f>
        <v>-6.7149363631349609E-6</v>
      </c>
    </row>
    <row r="310" spans="2:11">
      <c r="B310" s="76" t="s">
        <v>2542</v>
      </c>
      <c r="C310" s="73" t="s">
        <v>2543</v>
      </c>
      <c r="D310" s="86" t="s">
        <v>531</v>
      </c>
      <c r="E310" s="86" t="s">
        <v>124</v>
      </c>
      <c r="F310" s="94">
        <v>44907</v>
      </c>
      <c r="G310" s="83">
        <v>2006.6491860000001</v>
      </c>
      <c r="H310" s="85">
        <v>-2.08243</v>
      </c>
      <c r="I310" s="83">
        <v>-4.1787066000000005E-2</v>
      </c>
      <c r="J310" s="84">
        <f t="shared" si="4"/>
        <v>4.4034410999522437E-3</v>
      </c>
      <c r="K310" s="84">
        <f>I310/'סכום נכסי הקרן'!$C$42</f>
        <v>-3.4325220674502815E-5</v>
      </c>
    </row>
    <row r="311" spans="2:11">
      <c r="B311" s="76" t="s">
        <v>2542</v>
      </c>
      <c r="C311" s="73" t="s">
        <v>2544</v>
      </c>
      <c r="D311" s="86" t="s">
        <v>531</v>
      </c>
      <c r="E311" s="86" t="s">
        <v>124</v>
      </c>
      <c r="F311" s="94">
        <v>44907</v>
      </c>
      <c r="G311" s="83">
        <v>702.53021899999987</v>
      </c>
      <c r="H311" s="85">
        <v>-2.08243</v>
      </c>
      <c r="I311" s="83">
        <v>-1.4629701E-2</v>
      </c>
      <c r="J311" s="84">
        <f t="shared" si="4"/>
        <v>1.5416499129996932E-3</v>
      </c>
      <c r="K311" s="84">
        <f>I311/'סכום נכסי הקרן'!$C$42</f>
        <v>-1.201730016716164E-5</v>
      </c>
    </row>
    <row r="312" spans="2:11">
      <c r="B312" s="76" t="s">
        <v>2545</v>
      </c>
      <c r="C312" s="73" t="s">
        <v>2546</v>
      </c>
      <c r="D312" s="86" t="s">
        <v>531</v>
      </c>
      <c r="E312" s="86" t="s">
        <v>124</v>
      </c>
      <c r="F312" s="94">
        <v>44907</v>
      </c>
      <c r="G312" s="83">
        <v>517.41454299999998</v>
      </c>
      <c r="H312" s="85">
        <v>-2.0356879999999999</v>
      </c>
      <c r="I312" s="83">
        <v>-1.0532944000000001E-2</v>
      </c>
      <c r="J312" s="84">
        <f t="shared" si="4"/>
        <v>1.1099414951290284E-3</v>
      </c>
      <c r="K312" s="84">
        <f>I312/'סכום נכסי הקרן'!$C$42</f>
        <v>-8.6520940989774295E-6</v>
      </c>
    </row>
    <row r="313" spans="2:11">
      <c r="B313" s="76" t="s">
        <v>2547</v>
      </c>
      <c r="C313" s="73" t="s">
        <v>2548</v>
      </c>
      <c r="D313" s="86" t="s">
        <v>531</v>
      </c>
      <c r="E313" s="86" t="s">
        <v>124</v>
      </c>
      <c r="F313" s="94">
        <v>44979</v>
      </c>
      <c r="G313" s="83">
        <v>1418.5122160000001</v>
      </c>
      <c r="H313" s="85">
        <v>-2.0747239999999998</v>
      </c>
      <c r="I313" s="83">
        <v>-2.9430211000000001E-2</v>
      </c>
      <c r="J313" s="84">
        <f t="shared" si="4"/>
        <v>3.1012993517579488E-3</v>
      </c>
      <c r="K313" s="84">
        <f>I313/'סכום נכסי הקרן'!$C$42</f>
        <v>-2.4174908261618082E-5</v>
      </c>
    </row>
    <row r="314" spans="2:11">
      <c r="B314" s="76" t="s">
        <v>2549</v>
      </c>
      <c r="C314" s="73" t="s">
        <v>2550</v>
      </c>
      <c r="D314" s="86" t="s">
        <v>531</v>
      </c>
      <c r="E314" s="86" t="s">
        <v>124</v>
      </c>
      <c r="F314" s="94">
        <v>44987</v>
      </c>
      <c r="G314" s="83">
        <v>1388.1546310000003</v>
      </c>
      <c r="H314" s="85">
        <v>-2.160088</v>
      </c>
      <c r="I314" s="83">
        <v>-2.9985359999999999E-2</v>
      </c>
      <c r="J314" s="84">
        <f t="shared" si="4"/>
        <v>3.1597998916905053E-3</v>
      </c>
      <c r="K314" s="84">
        <f>I314/'סכום נכסי הקרן'!$C$42</f>
        <v>-2.4630925248602273E-5</v>
      </c>
    </row>
    <row r="315" spans="2:11">
      <c r="B315" s="76" t="s">
        <v>2549</v>
      </c>
      <c r="C315" s="73" t="s">
        <v>2551</v>
      </c>
      <c r="D315" s="86" t="s">
        <v>531</v>
      </c>
      <c r="E315" s="86" t="s">
        <v>124</v>
      </c>
      <c r="F315" s="94">
        <v>44987</v>
      </c>
      <c r="G315" s="83">
        <v>1725.0694959999998</v>
      </c>
      <c r="H315" s="85">
        <v>-2.160088</v>
      </c>
      <c r="I315" s="83">
        <v>-3.7263018000000002E-2</v>
      </c>
      <c r="J315" s="84">
        <f t="shared" si="4"/>
        <v>3.926705573668662E-3</v>
      </c>
      <c r="K315" s="84">
        <f>I315/'סכום נכסי הקרן'!$C$42</f>
        <v>-3.0609024233670068E-5</v>
      </c>
    </row>
    <row r="316" spans="2:11">
      <c r="B316" s="76" t="s">
        <v>2552</v>
      </c>
      <c r="C316" s="73" t="s">
        <v>2553</v>
      </c>
      <c r="D316" s="86" t="s">
        <v>531</v>
      </c>
      <c r="E316" s="86" t="s">
        <v>124</v>
      </c>
      <c r="F316" s="94">
        <v>44987</v>
      </c>
      <c r="G316" s="83">
        <v>518.10112200000003</v>
      </c>
      <c r="H316" s="85">
        <v>-2.160088</v>
      </c>
      <c r="I316" s="83">
        <v>-1.119144E-2</v>
      </c>
      <c r="J316" s="84">
        <f t="shared" si="4"/>
        <v>1.1793325442769668E-3</v>
      </c>
      <c r="K316" s="84">
        <f>I316/'סכום נכסי הקרן'!$C$42</f>
        <v>-9.193003587891472E-6</v>
      </c>
    </row>
    <row r="317" spans="2:11">
      <c r="B317" s="76" t="s">
        <v>2554</v>
      </c>
      <c r="C317" s="73" t="s">
        <v>2555</v>
      </c>
      <c r="D317" s="86" t="s">
        <v>531</v>
      </c>
      <c r="E317" s="86" t="s">
        <v>124</v>
      </c>
      <c r="F317" s="94">
        <v>44987</v>
      </c>
      <c r="G317" s="83">
        <v>1450.7779089999999</v>
      </c>
      <c r="H317" s="85">
        <v>-2.1534149999999999</v>
      </c>
      <c r="I317" s="83">
        <v>-3.1241264000000001E-2</v>
      </c>
      <c r="J317" s="84">
        <f t="shared" si="4"/>
        <v>3.2921446533733293E-3</v>
      </c>
      <c r="K317" s="84">
        <f>I317/'סכום נכסי הקרן'!$C$42</f>
        <v>-2.5662564606723058E-5</v>
      </c>
    </row>
    <row r="318" spans="2:11">
      <c r="B318" s="76" t="s">
        <v>2556</v>
      </c>
      <c r="C318" s="73" t="s">
        <v>2557</v>
      </c>
      <c r="D318" s="86" t="s">
        <v>531</v>
      </c>
      <c r="E318" s="86" t="s">
        <v>124</v>
      </c>
      <c r="F318" s="94">
        <v>44991</v>
      </c>
      <c r="G318" s="83">
        <v>664.43815700000005</v>
      </c>
      <c r="H318" s="85">
        <v>-1.965017</v>
      </c>
      <c r="I318" s="83">
        <v>-1.3056322E-2</v>
      </c>
      <c r="J318" s="84">
        <f t="shared" si="4"/>
        <v>1.3758502429677803E-3</v>
      </c>
      <c r="K318" s="84">
        <f>I318/'סכום נכסי הקרן'!$C$42</f>
        <v>-1.0724876779991347E-5</v>
      </c>
    </row>
    <row r="319" spans="2:11">
      <c r="B319" s="76" t="s">
        <v>2558</v>
      </c>
      <c r="C319" s="73" t="s">
        <v>2559</v>
      </c>
      <c r="D319" s="86" t="s">
        <v>531</v>
      </c>
      <c r="E319" s="86" t="s">
        <v>124</v>
      </c>
      <c r="F319" s="94">
        <v>44910</v>
      </c>
      <c r="G319" s="83">
        <v>915.13421300000005</v>
      </c>
      <c r="H319" s="85">
        <v>-1.5356620000000001</v>
      </c>
      <c r="I319" s="83">
        <v>-1.4053365E-2</v>
      </c>
      <c r="J319" s="84">
        <f t="shared" si="4"/>
        <v>1.4809167275259374E-3</v>
      </c>
      <c r="K319" s="84">
        <f>I319/'סכום נכסי הקרן'!$C$42</f>
        <v>-1.1543879506743407E-5</v>
      </c>
    </row>
    <row r="320" spans="2:11">
      <c r="B320" s="76" t="s">
        <v>2560</v>
      </c>
      <c r="C320" s="73" t="s">
        <v>2561</v>
      </c>
      <c r="D320" s="86" t="s">
        <v>531</v>
      </c>
      <c r="E320" s="86" t="s">
        <v>124</v>
      </c>
      <c r="F320" s="94">
        <v>44970</v>
      </c>
      <c r="G320" s="83">
        <v>1315.5465819999999</v>
      </c>
      <c r="H320" s="85">
        <v>-1.6258790000000001</v>
      </c>
      <c r="I320" s="83">
        <v>-2.1389195E-2</v>
      </c>
      <c r="J320" s="84">
        <f t="shared" si="4"/>
        <v>2.2539524636138136E-3</v>
      </c>
      <c r="K320" s="84">
        <f>I320/'סכום נכסי הקרן'!$C$42</f>
        <v>-1.7569762816680455E-5</v>
      </c>
    </row>
    <row r="321" spans="2:11">
      <c r="B321" s="76" t="s">
        <v>2560</v>
      </c>
      <c r="C321" s="73" t="s">
        <v>2562</v>
      </c>
      <c r="D321" s="86" t="s">
        <v>531</v>
      </c>
      <c r="E321" s="86" t="s">
        <v>124</v>
      </c>
      <c r="F321" s="94">
        <v>44970</v>
      </c>
      <c r="G321" s="83">
        <v>158.31783200000001</v>
      </c>
      <c r="H321" s="85">
        <v>-1.6258790000000001</v>
      </c>
      <c r="I321" s="83">
        <v>-2.5740559999999999E-3</v>
      </c>
      <c r="J321" s="84">
        <f t="shared" si="4"/>
        <v>2.7124909856027392E-4</v>
      </c>
      <c r="K321" s="84">
        <f>I321/'סכום נכסי הקרן'!$C$42</f>
        <v>-2.1144111967212058E-6</v>
      </c>
    </row>
    <row r="322" spans="2:11">
      <c r="B322" s="76" t="s">
        <v>2563</v>
      </c>
      <c r="C322" s="73" t="s">
        <v>2564</v>
      </c>
      <c r="D322" s="86" t="s">
        <v>531</v>
      </c>
      <c r="E322" s="86" t="s">
        <v>124</v>
      </c>
      <c r="F322" s="94">
        <v>45005</v>
      </c>
      <c r="G322" s="83">
        <v>626.55157399999996</v>
      </c>
      <c r="H322" s="85">
        <v>-1.4743010000000001</v>
      </c>
      <c r="I322" s="83">
        <v>-9.2372540000000003E-3</v>
      </c>
      <c r="J322" s="84">
        <f t="shared" si="4"/>
        <v>9.7340416085441993E-4</v>
      </c>
      <c r="K322" s="84">
        <f>I322/'סכום נכסי הקרן'!$C$42</f>
        <v>-7.5877732592289158E-6</v>
      </c>
    </row>
    <row r="323" spans="2:11">
      <c r="B323" s="76" t="s">
        <v>2565</v>
      </c>
      <c r="C323" s="73" t="s">
        <v>2566</v>
      </c>
      <c r="D323" s="86" t="s">
        <v>531</v>
      </c>
      <c r="E323" s="86" t="s">
        <v>124</v>
      </c>
      <c r="F323" s="94">
        <v>45005</v>
      </c>
      <c r="G323" s="83">
        <v>417.94280300000008</v>
      </c>
      <c r="H323" s="85">
        <v>-1.4156040000000001</v>
      </c>
      <c r="I323" s="83">
        <v>-5.9164160000000007E-3</v>
      </c>
      <c r="J323" s="84">
        <f t="shared" si="4"/>
        <v>6.2346060330761334E-4</v>
      </c>
      <c r="K323" s="84">
        <f>I323/'סכום נכסי הקרן'!$C$42</f>
        <v>-4.8599316545018794E-6</v>
      </c>
    </row>
    <row r="324" spans="2:11">
      <c r="B324" s="76" t="s">
        <v>2565</v>
      </c>
      <c r="C324" s="73" t="s">
        <v>2567</v>
      </c>
      <c r="D324" s="86" t="s">
        <v>531</v>
      </c>
      <c r="E324" s="86" t="s">
        <v>124</v>
      </c>
      <c r="F324" s="94">
        <v>45005</v>
      </c>
      <c r="G324" s="83">
        <v>244.71136999999999</v>
      </c>
      <c r="H324" s="85">
        <v>-1.4156040000000001</v>
      </c>
      <c r="I324" s="83">
        <v>-3.4641449999999996E-3</v>
      </c>
      <c r="J324" s="84">
        <f t="shared" si="4"/>
        <v>3.6504497514120907E-4</v>
      </c>
      <c r="K324" s="84">
        <f>I324/'סכום נכסי הקרן'!$C$42</f>
        <v>-2.8455585174004684E-6</v>
      </c>
    </row>
    <row r="325" spans="2:11">
      <c r="B325" s="76" t="s">
        <v>2568</v>
      </c>
      <c r="C325" s="73" t="s">
        <v>2569</v>
      </c>
      <c r="D325" s="86" t="s">
        <v>531</v>
      </c>
      <c r="E325" s="86" t="s">
        <v>124</v>
      </c>
      <c r="F325" s="94">
        <v>45005</v>
      </c>
      <c r="G325" s="83">
        <v>306.09653200000002</v>
      </c>
      <c r="H325" s="85">
        <v>-1.387454</v>
      </c>
      <c r="I325" s="83">
        <v>-4.2469489999999999E-3</v>
      </c>
      <c r="J325" s="84">
        <f t="shared" si="4"/>
        <v>4.4753536359793913E-4</v>
      </c>
      <c r="K325" s="84">
        <f>I325/'סכום נכסי הקרן'!$C$42</f>
        <v>-3.4885785381141388E-6</v>
      </c>
    </row>
    <row r="326" spans="2:11">
      <c r="B326" s="76" t="s">
        <v>2568</v>
      </c>
      <c r="C326" s="73" t="s">
        <v>2570</v>
      </c>
      <c r="D326" s="86" t="s">
        <v>531</v>
      </c>
      <c r="E326" s="86" t="s">
        <v>124</v>
      </c>
      <c r="F326" s="94">
        <v>45005</v>
      </c>
      <c r="G326" s="83">
        <v>650.081502</v>
      </c>
      <c r="H326" s="85">
        <v>-1.387454</v>
      </c>
      <c r="I326" s="83">
        <v>-9.0195830000000012E-3</v>
      </c>
      <c r="J326" s="84">
        <f t="shared" si="4"/>
        <v>9.5046640715647657E-4</v>
      </c>
      <c r="K326" s="84">
        <f>I326/'סכום נכסי הקרן'!$C$42</f>
        <v>-7.4089713995951311E-6</v>
      </c>
    </row>
    <row r="327" spans="2:11">
      <c r="B327" s="76" t="s">
        <v>2571</v>
      </c>
      <c r="C327" s="73" t="s">
        <v>2572</v>
      </c>
      <c r="D327" s="86" t="s">
        <v>531</v>
      </c>
      <c r="E327" s="86" t="s">
        <v>124</v>
      </c>
      <c r="F327" s="94">
        <v>44938</v>
      </c>
      <c r="G327" s="83">
        <v>367.85520400000001</v>
      </c>
      <c r="H327" s="85">
        <v>-0.549234</v>
      </c>
      <c r="I327" s="83">
        <v>-2.0203869999999998E-3</v>
      </c>
      <c r="J327" s="84">
        <f t="shared" si="4"/>
        <v>2.1290451819731043E-4</v>
      </c>
      <c r="K327" s="84">
        <f>I327/'סכום נכסי הקרן'!$C$42</f>
        <v>-1.6596099286534427E-6</v>
      </c>
    </row>
    <row r="328" spans="2:11">
      <c r="B328" s="76" t="s">
        <v>2573</v>
      </c>
      <c r="C328" s="73" t="s">
        <v>2574</v>
      </c>
      <c r="D328" s="86" t="s">
        <v>531</v>
      </c>
      <c r="E328" s="86" t="s">
        <v>124</v>
      </c>
      <c r="F328" s="94">
        <v>44944</v>
      </c>
      <c r="G328" s="83">
        <v>990.89420199999995</v>
      </c>
      <c r="H328" s="85">
        <v>0.32020700000000002</v>
      </c>
      <c r="I328" s="83">
        <v>3.1729159999999996E-3</v>
      </c>
      <c r="J328" s="84">
        <f t="shared" si="4"/>
        <v>-3.3435582007830056E-4</v>
      </c>
      <c r="K328" s="84">
        <f>I328/'סכום נכסי הקרן'!$C$42</f>
        <v>2.6063337847567652E-6</v>
      </c>
    </row>
    <row r="329" spans="2:11">
      <c r="B329" s="76" t="s">
        <v>2575</v>
      </c>
      <c r="C329" s="73" t="s">
        <v>2576</v>
      </c>
      <c r="D329" s="86" t="s">
        <v>531</v>
      </c>
      <c r="E329" s="86" t="s">
        <v>125</v>
      </c>
      <c r="F329" s="94">
        <v>44888</v>
      </c>
      <c r="G329" s="83">
        <v>996.29363899999998</v>
      </c>
      <c r="H329" s="85">
        <v>-3.2620960000000001</v>
      </c>
      <c r="I329" s="83">
        <v>-3.2500051999999995E-2</v>
      </c>
      <c r="J329" s="84">
        <f t="shared" si="4"/>
        <v>3.4247933254606842E-3</v>
      </c>
      <c r="K329" s="84">
        <f>I329/'סכום נכסי הקרן'!$C$42</f>
        <v>-2.6696572973867469E-5</v>
      </c>
    </row>
    <row r="330" spans="2:11">
      <c r="B330" s="76" t="s">
        <v>2577</v>
      </c>
      <c r="C330" s="73" t="s">
        <v>2578</v>
      </c>
      <c r="D330" s="86" t="s">
        <v>531</v>
      </c>
      <c r="E330" s="86" t="s">
        <v>125</v>
      </c>
      <c r="F330" s="94">
        <v>44888</v>
      </c>
      <c r="G330" s="83">
        <v>463.39239000000003</v>
      </c>
      <c r="H330" s="85">
        <v>-3.2620960000000001</v>
      </c>
      <c r="I330" s="83">
        <v>-1.5116303000000001E-2</v>
      </c>
      <c r="J330" s="84">
        <f t="shared" si="4"/>
        <v>1.5929271011640635E-3</v>
      </c>
      <c r="K330" s="84">
        <f>I330/'סכום נכסי הקרן'!$C$42</f>
        <v>-1.2417010475386066E-5</v>
      </c>
    </row>
    <row r="331" spans="2:11">
      <c r="B331" s="76" t="s">
        <v>2579</v>
      </c>
      <c r="C331" s="73" t="s">
        <v>2580</v>
      </c>
      <c r="D331" s="86" t="s">
        <v>531</v>
      </c>
      <c r="E331" s="86" t="s">
        <v>125</v>
      </c>
      <c r="F331" s="94">
        <v>44888</v>
      </c>
      <c r="G331" s="83">
        <v>811.27513699999997</v>
      </c>
      <c r="H331" s="85">
        <v>-3.2190159999999999</v>
      </c>
      <c r="I331" s="83">
        <v>-2.6115075999999997E-2</v>
      </c>
      <c r="J331" s="84">
        <f t="shared" si="4"/>
        <v>2.751956765444514E-3</v>
      </c>
      <c r="K331" s="84">
        <f>I331/'סכום נכסי הקרן'!$C$42</f>
        <v>-2.1451751281877795E-5</v>
      </c>
    </row>
    <row r="332" spans="2:11">
      <c r="B332" s="76" t="s">
        <v>2581</v>
      </c>
      <c r="C332" s="73" t="s">
        <v>2582</v>
      </c>
      <c r="D332" s="86" t="s">
        <v>531</v>
      </c>
      <c r="E332" s="86" t="s">
        <v>125</v>
      </c>
      <c r="F332" s="94">
        <v>44966</v>
      </c>
      <c r="G332" s="83">
        <v>1765.208793</v>
      </c>
      <c r="H332" s="85">
        <v>-1.7383710000000001</v>
      </c>
      <c r="I332" s="83">
        <v>-3.0685878E-2</v>
      </c>
      <c r="J332" s="84">
        <f t="shared" ref="J332:J356" si="5">IFERROR(I332/$I$11,0)</f>
        <v>3.2336191388340199E-3</v>
      </c>
      <c r="K332" s="84">
        <f>I332/'סכום נכסי הקרן'!$C$42</f>
        <v>-2.5206352940425897E-5</v>
      </c>
    </row>
    <row r="333" spans="2:11">
      <c r="B333" s="76" t="s">
        <v>2583</v>
      </c>
      <c r="C333" s="73" t="s">
        <v>2584</v>
      </c>
      <c r="D333" s="86" t="s">
        <v>531</v>
      </c>
      <c r="E333" s="86" t="s">
        <v>125</v>
      </c>
      <c r="F333" s="94">
        <v>44966</v>
      </c>
      <c r="G333" s="83">
        <v>100.13240500000001</v>
      </c>
      <c r="H333" s="85">
        <v>-1.736699</v>
      </c>
      <c r="I333" s="83">
        <v>-1.7389980000000001E-3</v>
      </c>
      <c r="J333" s="84">
        <f t="shared" si="5"/>
        <v>1.8325228351602268E-4</v>
      </c>
      <c r="K333" s="84">
        <f>I333/'סכום נכסי הקרן'!$C$42</f>
        <v>-1.4284680839405917E-6</v>
      </c>
    </row>
    <row r="334" spans="2:11">
      <c r="B334" s="76" t="s">
        <v>2583</v>
      </c>
      <c r="C334" s="73" t="s">
        <v>2585</v>
      </c>
      <c r="D334" s="86" t="s">
        <v>531</v>
      </c>
      <c r="E334" s="86" t="s">
        <v>125</v>
      </c>
      <c r="F334" s="94">
        <v>44966</v>
      </c>
      <c r="G334" s="83">
        <v>1124.3270299999999</v>
      </c>
      <c r="H334" s="85">
        <v>-1.736699</v>
      </c>
      <c r="I334" s="83">
        <v>-1.9526175999999999E-2</v>
      </c>
      <c r="J334" s="84">
        <f t="shared" si="5"/>
        <v>2.0576310843001301E-3</v>
      </c>
      <c r="K334" s="84">
        <f>I334/'סכום נכסי הקרן'!$C$42</f>
        <v>-1.6039419951838221E-5</v>
      </c>
    </row>
    <row r="335" spans="2:11">
      <c r="B335" s="76" t="s">
        <v>2586</v>
      </c>
      <c r="C335" s="73" t="s">
        <v>2587</v>
      </c>
      <c r="D335" s="86" t="s">
        <v>531</v>
      </c>
      <c r="E335" s="86" t="s">
        <v>125</v>
      </c>
      <c r="F335" s="94">
        <v>44966</v>
      </c>
      <c r="G335" s="83">
        <v>1648.2457300000001</v>
      </c>
      <c r="H335" s="85">
        <v>-1.6940820000000001</v>
      </c>
      <c r="I335" s="83">
        <v>-2.7922629000000001E-2</v>
      </c>
      <c r="J335" s="84">
        <f t="shared" si="5"/>
        <v>2.9424332437534241E-3</v>
      </c>
      <c r="K335" s="84">
        <f>I335/'סכום נכסי הקרן'!$C$42</f>
        <v>-2.2936532616031759E-5</v>
      </c>
    </row>
    <row r="336" spans="2:11">
      <c r="B336" s="76" t="s">
        <v>2588</v>
      </c>
      <c r="C336" s="73" t="s">
        <v>2589</v>
      </c>
      <c r="D336" s="86" t="s">
        <v>531</v>
      </c>
      <c r="E336" s="86" t="s">
        <v>125</v>
      </c>
      <c r="F336" s="94">
        <v>44781</v>
      </c>
      <c r="G336" s="83">
        <v>942.38849400000004</v>
      </c>
      <c r="H336" s="85">
        <v>-1.4801569999999999</v>
      </c>
      <c r="I336" s="83">
        <v>-1.3948829999999997E-2</v>
      </c>
      <c r="J336" s="84">
        <f t="shared" si="5"/>
        <v>1.4699010291425304E-3</v>
      </c>
      <c r="K336" s="84">
        <f>I336/'סכום נכסי הקרן'!$C$42</f>
        <v>-1.1458011143953608E-5</v>
      </c>
    </row>
    <row r="337" spans="2:11">
      <c r="B337" s="76" t="s">
        <v>2590</v>
      </c>
      <c r="C337" s="73" t="s">
        <v>2591</v>
      </c>
      <c r="D337" s="86" t="s">
        <v>531</v>
      </c>
      <c r="E337" s="86" t="s">
        <v>125</v>
      </c>
      <c r="F337" s="94">
        <v>44781</v>
      </c>
      <c r="G337" s="83">
        <v>236.16433399999997</v>
      </c>
      <c r="H337" s="85">
        <v>-1.3761319999999999</v>
      </c>
      <c r="I337" s="83">
        <v>-3.249933E-3</v>
      </c>
      <c r="J337" s="84">
        <f t="shared" si="5"/>
        <v>3.4247172424814638E-4</v>
      </c>
      <c r="K337" s="84">
        <f>I337/'סכום נכסי הקרן'!$C$42</f>
        <v>-2.6695979900179867E-6</v>
      </c>
    </row>
    <row r="338" spans="2:11">
      <c r="B338" s="76" t="s">
        <v>2592</v>
      </c>
      <c r="C338" s="73" t="s">
        <v>2593</v>
      </c>
      <c r="D338" s="86" t="s">
        <v>531</v>
      </c>
      <c r="E338" s="86" t="s">
        <v>125</v>
      </c>
      <c r="F338" s="94">
        <v>44901</v>
      </c>
      <c r="G338" s="83">
        <v>1372.963994</v>
      </c>
      <c r="H338" s="85">
        <v>-1.1645810000000001</v>
      </c>
      <c r="I338" s="83">
        <v>-1.5989276E-2</v>
      </c>
      <c r="J338" s="84">
        <f t="shared" si="5"/>
        <v>1.6849193263982689E-3</v>
      </c>
      <c r="K338" s="84">
        <f>I338/'סכום נכסי הקרן'!$C$42</f>
        <v>-1.3134098171083167E-5</v>
      </c>
    </row>
    <row r="339" spans="2:11">
      <c r="B339" s="76" t="s">
        <v>2594</v>
      </c>
      <c r="C339" s="73" t="s">
        <v>2595</v>
      </c>
      <c r="D339" s="86" t="s">
        <v>531</v>
      </c>
      <c r="E339" s="86" t="s">
        <v>125</v>
      </c>
      <c r="F339" s="94">
        <v>44943</v>
      </c>
      <c r="G339" s="83">
        <v>248.08048299999999</v>
      </c>
      <c r="H339" s="85">
        <v>-0.66781999999999997</v>
      </c>
      <c r="I339" s="83">
        <v>-1.656731E-3</v>
      </c>
      <c r="J339" s="84">
        <f t="shared" si="5"/>
        <v>1.7458314438647068E-4</v>
      </c>
      <c r="K339" s="84">
        <f>I339/'סכום נכסי הקרן'!$C$42</f>
        <v>-1.3608913622528493E-6</v>
      </c>
    </row>
    <row r="340" spans="2:11">
      <c r="B340" s="76" t="s">
        <v>2596</v>
      </c>
      <c r="C340" s="73" t="s">
        <v>2597</v>
      </c>
      <c r="D340" s="86" t="s">
        <v>531</v>
      </c>
      <c r="E340" s="86" t="s">
        <v>125</v>
      </c>
      <c r="F340" s="94">
        <v>44909</v>
      </c>
      <c r="G340" s="83">
        <v>600.53893800000003</v>
      </c>
      <c r="H340" s="85">
        <v>0.40015200000000001</v>
      </c>
      <c r="I340" s="83">
        <v>2.403072E-3</v>
      </c>
      <c r="J340" s="84">
        <f t="shared" si="5"/>
        <v>-2.5323113163638807E-4</v>
      </c>
      <c r="K340" s="84">
        <f>I340/'סכום נכסי הקרן'!$C$42</f>
        <v>1.9739595188788517E-6</v>
      </c>
    </row>
    <row r="341" spans="2:11">
      <c r="B341" s="76" t="s">
        <v>2598</v>
      </c>
      <c r="C341" s="73" t="s">
        <v>2599</v>
      </c>
      <c r="D341" s="86" t="s">
        <v>531</v>
      </c>
      <c r="E341" s="86" t="s">
        <v>125</v>
      </c>
      <c r="F341" s="94">
        <v>44908</v>
      </c>
      <c r="G341" s="83">
        <v>842.57539699999995</v>
      </c>
      <c r="H341" s="85">
        <v>0.68601999999999996</v>
      </c>
      <c r="I341" s="83">
        <v>5.7802399999999999E-3</v>
      </c>
      <c r="J341" s="84">
        <f t="shared" si="5"/>
        <v>-6.0911063685562309E-4</v>
      </c>
      <c r="K341" s="84">
        <f>I341/'סכום נכסי הקרן'!$C$42</f>
        <v>4.7480723712832133E-6</v>
      </c>
    </row>
    <row r="342" spans="2:11">
      <c r="B342" s="72"/>
      <c r="C342" s="73"/>
      <c r="D342" s="73"/>
      <c r="E342" s="73"/>
      <c r="F342" s="73"/>
      <c r="G342" s="83"/>
      <c r="H342" s="85"/>
      <c r="I342" s="73"/>
      <c r="J342" s="84"/>
      <c r="K342" s="73"/>
    </row>
    <row r="343" spans="2:11">
      <c r="B343" s="70" t="s">
        <v>187</v>
      </c>
      <c r="C343" s="71"/>
      <c r="D343" s="71"/>
      <c r="E343" s="71"/>
      <c r="F343" s="71"/>
      <c r="G343" s="80"/>
      <c r="H343" s="82"/>
      <c r="I343" s="80">
        <v>-0.24735151499999999</v>
      </c>
      <c r="J343" s="81">
        <f t="shared" si="5"/>
        <v>2.6065429606530733E-2</v>
      </c>
      <c r="K343" s="81">
        <f>I343/'סכום נכסי הקרן'!$C$42</f>
        <v>-2.0318237553571222E-4</v>
      </c>
    </row>
    <row r="344" spans="2:11">
      <c r="B344" s="89" t="s">
        <v>181</v>
      </c>
      <c r="C344" s="71"/>
      <c r="D344" s="71"/>
      <c r="E344" s="71"/>
      <c r="F344" s="71"/>
      <c r="G344" s="80"/>
      <c r="H344" s="82"/>
      <c r="I344" s="80">
        <v>-0.351538672</v>
      </c>
      <c r="J344" s="81">
        <f t="shared" si="5"/>
        <v>3.70444729598252E-2</v>
      </c>
      <c r="K344" s="81">
        <f>I344/'סכום נכסי הקרן'!$C$42</f>
        <v>-2.8876500905858436E-4</v>
      </c>
    </row>
    <row r="345" spans="2:11">
      <c r="B345" s="76" t="s">
        <v>2600</v>
      </c>
      <c r="C345" s="73" t="s">
        <v>2601</v>
      </c>
      <c r="D345" s="86" t="s">
        <v>531</v>
      </c>
      <c r="E345" s="86" t="s">
        <v>131</v>
      </c>
      <c r="F345" s="94">
        <v>44909</v>
      </c>
      <c r="G345" s="83">
        <v>3759.6673940000001</v>
      </c>
      <c r="H345" s="85">
        <v>1.126398</v>
      </c>
      <c r="I345" s="83">
        <v>4.2348800000000006E-2</v>
      </c>
      <c r="J345" s="84">
        <f t="shared" si="5"/>
        <v>-4.4626355545914036E-3</v>
      </c>
      <c r="K345" s="84">
        <f>I345/'סכום נכסי הקרן'!$C$42</f>
        <v>3.4786646789233414E-5</v>
      </c>
    </row>
    <row r="346" spans="2:11">
      <c r="B346" s="76" t="s">
        <v>2602</v>
      </c>
      <c r="C346" s="73" t="s">
        <v>2603</v>
      </c>
      <c r="D346" s="86" t="s">
        <v>531</v>
      </c>
      <c r="E346" s="86" t="s">
        <v>122</v>
      </c>
      <c r="F346" s="94">
        <v>44868</v>
      </c>
      <c r="G346" s="83">
        <v>2177.1496400000001</v>
      </c>
      <c r="H346" s="85">
        <v>5.6490989999999996</v>
      </c>
      <c r="I346" s="83">
        <v>0.122989344</v>
      </c>
      <c r="J346" s="84">
        <f t="shared" si="5"/>
        <v>-1.2960381861357886E-2</v>
      </c>
      <c r="K346" s="84">
        <f>I346/'סכום נכסי הקרן'!$C$42</f>
        <v>1.0102734595944923E-4</v>
      </c>
    </row>
    <row r="347" spans="2:11">
      <c r="B347" s="76" t="s">
        <v>2604</v>
      </c>
      <c r="C347" s="73" t="s">
        <v>2605</v>
      </c>
      <c r="D347" s="86" t="s">
        <v>531</v>
      </c>
      <c r="E347" s="86" t="s">
        <v>122</v>
      </c>
      <c r="F347" s="94">
        <v>44972</v>
      </c>
      <c r="G347" s="83">
        <v>9639.6656930000008</v>
      </c>
      <c r="H347" s="85">
        <v>-1.1627050000000001</v>
      </c>
      <c r="I347" s="83">
        <v>-0.11208085800000001</v>
      </c>
      <c r="J347" s="84">
        <f t="shared" si="5"/>
        <v>1.1810866468469244E-2</v>
      </c>
      <c r="K347" s="84">
        <f>I347/'סכום נכסי הקרן'!$C$42</f>
        <v>-9.2066769756881563E-5</v>
      </c>
    </row>
    <row r="348" spans="2:11">
      <c r="B348" s="76" t="s">
        <v>2604</v>
      </c>
      <c r="C348" s="73" t="s">
        <v>2606</v>
      </c>
      <c r="D348" s="86" t="s">
        <v>531</v>
      </c>
      <c r="E348" s="86" t="s">
        <v>122</v>
      </c>
      <c r="F348" s="94">
        <v>44712</v>
      </c>
      <c r="G348" s="83">
        <v>13528.335677999998</v>
      </c>
      <c r="H348" s="85">
        <v>-1.6457630000000001</v>
      </c>
      <c r="I348" s="83">
        <v>-0.22264438600000003</v>
      </c>
      <c r="J348" s="84">
        <f t="shared" si="5"/>
        <v>2.34618396033364E-2</v>
      </c>
      <c r="K348" s="84">
        <f>I348/'סכום נכסי הקרן'!$C$42</f>
        <v>-1.8288715655196241E-4</v>
      </c>
    </row>
    <row r="349" spans="2:11">
      <c r="B349" s="76" t="s">
        <v>2604</v>
      </c>
      <c r="C349" s="73" t="s">
        <v>2607</v>
      </c>
      <c r="D349" s="86" t="s">
        <v>531</v>
      </c>
      <c r="E349" s="86" t="s">
        <v>122</v>
      </c>
      <c r="F349" s="94">
        <v>44788</v>
      </c>
      <c r="G349" s="83">
        <v>9767.118606</v>
      </c>
      <c r="H349" s="85">
        <v>-3.8102130000000001</v>
      </c>
      <c r="I349" s="83">
        <v>-0.37214797500000002</v>
      </c>
      <c r="J349" s="84">
        <f t="shared" si="5"/>
        <v>3.9216241895973267E-2</v>
      </c>
      <c r="K349" s="84">
        <f>I349/'סכום נכסי הקרן'!$C$42</f>
        <v>-3.0569414386366243E-4</v>
      </c>
    </row>
    <row r="350" spans="2:11">
      <c r="B350" s="76" t="s">
        <v>2608</v>
      </c>
      <c r="C350" s="73" t="s">
        <v>2609</v>
      </c>
      <c r="D350" s="86" t="s">
        <v>531</v>
      </c>
      <c r="E350" s="86" t="s">
        <v>122</v>
      </c>
      <c r="F350" s="94">
        <v>44946</v>
      </c>
      <c r="G350" s="83">
        <v>1452.4965609999999</v>
      </c>
      <c r="H350" s="85">
        <v>-1.4855400000000001</v>
      </c>
      <c r="I350" s="83">
        <v>-2.1577417000000002E-2</v>
      </c>
      <c r="J350" s="84">
        <f t="shared" si="5"/>
        <v>2.2737869380111118E-3</v>
      </c>
      <c r="K350" s="84">
        <f>I350/'סכום נכסי הקרן'!$C$42</f>
        <v>-1.7724374334172409E-5</v>
      </c>
    </row>
    <row r="351" spans="2:11">
      <c r="B351" s="76" t="s">
        <v>2610</v>
      </c>
      <c r="C351" s="73" t="s">
        <v>2611</v>
      </c>
      <c r="D351" s="86" t="s">
        <v>531</v>
      </c>
      <c r="E351" s="86" t="s">
        <v>131</v>
      </c>
      <c r="F351" s="94">
        <v>44715</v>
      </c>
      <c r="G351" s="83">
        <v>2249.5660029999999</v>
      </c>
      <c r="H351" s="85">
        <v>6.4239090000000001</v>
      </c>
      <c r="I351" s="83">
        <v>0.14451006799999999</v>
      </c>
      <c r="J351" s="84">
        <f t="shared" si="5"/>
        <v>-1.5228194599450783E-2</v>
      </c>
      <c r="K351" s="84">
        <f>I351/'סכום נכסי הקרן'!$C$42</f>
        <v>1.187051508662371E-4</v>
      </c>
    </row>
    <row r="352" spans="2:11">
      <c r="B352" s="76" t="s">
        <v>2610</v>
      </c>
      <c r="C352" s="73" t="s">
        <v>2612</v>
      </c>
      <c r="D352" s="86" t="s">
        <v>531</v>
      </c>
      <c r="E352" s="86" t="s">
        <v>131</v>
      </c>
      <c r="F352" s="94">
        <v>44972</v>
      </c>
      <c r="G352" s="83">
        <v>5086.5340969999997</v>
      </c>
      <c r="H352" s="85">
        <v>1.318457</v>
      </c>
      <c r="I352" s="83">
        <v>6.706375199999999E-2</v>
      </c>
      <c r="J352" s="84">
        <f t="shared" si="5"/>
        <v>-7.0670499305647448E-3</v>
      </c>
      <c r="K352" s="84">
        <f>I352/'סכום נכסי הקרן'!$C$42</f>
        <v>5.5088291833174622E-5</v>
      </c>
    </row>
    <row r="353" spans="2:11">
      <c r="B353" s="72"/>
      <c r="C353" s="73"/>
      <c r="D353" s="73"/>
      <c r="E353" s="73"/>
      <c r="F353" s="73"/>
      <c r="G353" s="83"/>
      <c r="H353" s="85"/>
      <c r="I353" s="73"/>
      <c r="J353" s="84"/>
      <c r="K353" s="73"/>
    </row>
    <row r="354" spans="2:11">
      <c r="B354" s="72" t="s">
        <v>182</v>
      </c>
      <c r="C354" s="73"/>
      <c r="D354" s="73"/>
      <c r="E354" s="73"/>
      <c r="F354" s="73"/>
      <c r="G354" s="83"/>
      <c r="H354" s="85"/>
      <c r="I354" s="83">
        <v>0.10418715700000002</v>
      </c>
      <c r="J354" s="84">
        <f t="shared" si="5"/>
        <v>-1.0979043353294466E-2</v>
      </c>
      <c r="K354" s="84">
        <f>I354/'סכום נכסי הקרן'!$C$42</f>
        <v>8.5582633522872151E-5</v>
      </c>
    </row>
    <row r="355" spans="2:11">
      <c r="B355" s="76" t="s">
        <v>2613</v>
      </c>
      <c r="C355" s="73" t="s">
        <v>2614</v>
      </c>
      <c r="D355" s="86" t="s">
        <v>531</v>
      </c>
      <c r="E355" s="86" t="s">
        <v>122</v>
      </c>
      <c r="F355" s="94">
        <v>44817</v>
      </c>
      <c r="G355" s="83">
        <v>4529.5950000000003</v>
      </c>
      <c r="H355" s="85">
        <v>4.7463499999999996</v>
      </c>
      <c r="I355" s="83">
        <v>0.21499042900000001</v>
      </c>
      <c r="J355" s="84">
        <f t="shared" si="5"/>
        <v>-2.2655280252386341E-2</v>
      </c>
      <c r="K355" s="84">
        <f>I355/'סכום נכסי הקרן'!$C$42</f>
        <v>1.7659995363950723E-4</v>
      </c>
    </row>
    <row r="356" spans="2:11">
      <c r="B356" s="76" t="s">
        <v>2613</v>
      </c>
      <c r="C356" s="73" t="s">
        <v>2615</v>
      </c>
      <c r="D356" s="86" t="s">
        <v>531</v>
      </c>
      <c r="E356" s="86" t="s">
        <v>122</v>
      </c>
      <c r="F356" s="94">
        <v>44999</v>
      </c>
      <c r="G356" s="83">
        <v>4633.0845010000003</v>
      </c>
      <c r="H356" s="85">
        <v>-2.3915660000000001</v>
      </c>
      <c r="I356" s="83">
        <v>-0.11080327200000002</v>
      </c>
      <c r="J356" s="84">
        <f t="shared" si="5"/>
        <v>1.1676236899091879E-2</v>
      </c>
      <c r="K356" s="84">
        <f>I356/'סכום נכסי הקרן'!$C$42</f>
        <v>-9.1017320116635117E-5</v>
      </c>
    </row>
    <row r="357" spans="2:11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</row>
    <row r="358" spans="2:11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</row>
    <row r="359" spans="2:11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</row>
    <row r="360" spans="2:11">
      <c r="B360" s="119" t="s">
        <v>205</v>
      </c>
      <c r="C360" s="111"/>
      <c r="D360" s="111"/>
      <c r="E360" s="111"/>
      <c r="F360" s="111"/>
      <c r="G360" s="111"/>
      <c r="H360" s="111"/>
      <c r="I360" s="111"/>
      <c r="J360" s="111"/>
      <c r="K360" s="111"/>
    </row>
    <row r="361" spans="2:11">
      <c r="B361" s="119" t="s">
        <v>102</v>
      </c>
      <c r="C361" s="111"/>
      <c r="D361" s="111"/>
      <c r="E361" s="111"/>
      <c r="F361" s="111"/>
      <c r="G361" s="111"/>
      <c r="H361" s="111"/>
      <c r="I361" s="111"/>
      <c r="J361" s="111"/>
      <c r="K361" s="111"/>
    </row>
    <row r="362" spans="2:11">
      <c r="B362" s="119" t="s">
        <v>188</v>
      </c>
      <c r="C362" s="111"/>
      <c r="D362" s="111"/>
      <c r="E362" s="111"/>
      <c r="F362" s="111"/>
      <c r="G362" s="111"/>
      <c r="H362" s="111"/>
      <c r="I362" s="111"/>
      <c r="J362" s="111"/>
      <c r="K362" s="111"/>
    </row>
    <row r="363" spans="2:11">
      <c r="B363" s="119" t="s">
        <v>196</v>
      </c>
      <c r="C363" s="111"/>
      <c r="D363" s="111"/>
      <c r="E363" s="111"/>
      <c r="F363" s="111"/>
      <c r="G363" s="111"/>
      <c r="H363" s="111"/>
      <c r="I363" s="111"/>
      <c r="J363" s="111"/>
      <c r="K363" s="111"/>
    </row>
    <row r="364" spans="2:11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</row>
    <row r="365" spans="2:11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</row>
    <row r="366" spans="2:11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</row>
    <row r="367" spans="2:11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</row>
    <row r="368" spans="2:11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</row>
    <row r="369" spans="2:11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</row>
    <row r="370" spans="2:11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</row>
    <row r="371" spans="2:11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</row>
    <row r="372" spans="2:11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</row>
    <row r="373" spans="2:11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</row>
    <row r="374" spans="2:11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</row>
    <row r="375" spans="2:11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</row>
    <row r="376" spans="2:11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</row>
    <row r="377" spans="2:11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</row>
    <row r="378" spans="2:11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</row>
    <row r="379" spans="2:11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</row>
    <row r="380" spans="2:11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</row>
    <row r="381" spans="2:11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</row>
    <row r="382" spans="2:11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</row>
    <row r="383" spans="2:11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</row>
    <row r="384" spans="2:11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</row>
    <row r="385" spans="2:11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</row>
    <row r="386" spans="2:11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</row>
    <row r="387" spans="2:11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</row>
    <row r="388" spans="2:11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</row>
    <row r="389" spans="2:11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</row>
    <row r="390" spans="2:11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</row>
    <row r="391" spans="2:11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</row>
    <row r="392" spans="2:11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</row>
    <row r="393" spans="2:11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</row>
    <row r="394" spans="2:11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</row>
    <row r="395" spans="2:11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</row>
    <row r="396" spans="2:11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</row>
    <row r="397" spans="2:11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</row>
    <row r="398" spans="2:11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</row>
    <row r="399" spans="2:11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</row>
    <row r="400" spans="2:11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</row>
    <row r="401" spans="2:11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</row>
    <row r="402" spans="2:11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</row>
    <row r="403" spans="2:11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</row>
    <row r="404" spans="2:11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</row>
    <row r="405" spans="2:11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</row>
    <row r="406" spans="2:11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</row>
    <row r="407" spans="2:11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</row>
    <row r="408" spans="2:11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</row>
    <row r="409" spans="2:11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</row>
    <row r="410" spans="2:11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</row>
    <row r="411" spans="2:11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</row>
    <row r="412" spans="2:11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</row>
    <row r="413" spans="2:11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</row>
    <row r="414" spans="2:11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</row>
    <row r="415" spans="2:11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</row>
    <row r="416" spans="2:11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</row>
    <row r="417" spans="2:11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</row>
    <row r="418" spans="2:11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</row>
    <row r="419" spans="2:11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</row>
    <row r="420" spans="2:11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</row>
    <row r="421" spans="2:11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</row>
    <row r="422" spans="2:11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</row>
    <row r="423" spans="2:11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</row>
    <row r="424" spans="2:11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</row>
    <row r="425" spans="2:11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</row>
    <row r="426" spans="2:11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</row>
    <row r="427" spans="2:11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</row>
    <row r="428" spans="2:11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</row>
    <row r="429" spans="2:11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</row>
    <row r="430" spans="2:11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</row>
    <row r="431" spans="2:11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</row>
    <row r="432" spans="2:11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</row>
    <row r="433" spans="2:11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</row>
    <row r="434" spans="2:11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</row>
    <row r="435" spans="2:11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</row>
    <row r="436" spans="2:11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</row>
    <row r="437" spans="2:11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</row>
    <row r="438" spans="2:11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</row>
    <row r="439" spans="2:11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</row>
    <row r="440" spans="2:11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</row>
    <row r="441" spans="2:11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</row>
    <row r="442" spans="2:11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</row>
    <row r="443" spans="2:11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</row>
    <row r="444" spans="2:11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</row>
    <row r="445" spans="2:11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</row>
    <row r="446" spans="2:11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</row>
    <row r="447" spans="2:11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</row>
    <row r="448" spans="2:11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</row>
    <row r="449" spans="2:11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</row>
    <row r="450" spans="2:11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</row>
    <row r="451" spans="2:11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</row>
    <row r="452" spans="2:11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</row>
    <row r="453" spans="2:11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</row>
    <row r="454" spans="2:11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</row>
    <row r="455" spans="2:11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</row>
    <row r="456" spans="2:11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</row>
    <row r="457" spans="2:11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</row>
    <row r="458" spans="2:11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</row>
    <row r="459" spans="2:11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</row>
    <row r="460" spans="2:11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</row>
    <row r="461" spans="2:11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</row>
    <row r="462" spans="2:11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</row>
    <row r="463" spans="2:11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</row>
    <row r="464" spans="2:11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</row>
    <row r="465" spans="2:11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</row>
    <row r="466" spans="2:11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</row>
    <row r="467" spans="2:11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</row>
    <row r="468" spans="2:11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</row>
    <row r="469" spans="2:11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</row>
    <row r="470" spans="2:11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</row>
    <row r="471" spans="2:11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</row>
    <row r="472" spans="2:11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</row>
    <row r="473" spans="2:11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</row>
    <row r="474" spans="2:11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</row>
    <row r="475" spans="2:11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</row>
    <row r="476" spans="2:11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</row>
    <row r="477" spans="2:11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</row>
    <row r="478" spans="2:11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</row>
    <row r="479" spans="2:11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</row>
    <row r="480" spans="2:11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</row>
    <row r="481" spans="2:11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</row>
    <row r="482" spans="2:11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</row>
    <row r="483" spans="2:11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</row>
    <row r="484" spans="2:11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</row>
    <row r="485" spans="2:11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</row>
    <row r="486" spans="2:11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</row>
    <row r="487" spans="2:11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</row>
    <row r="488" spans="2:11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</row>
    <row r="489" spans="2:11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</row>
    <row r="490" spans="2:11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</row>
    <row r="491" spans="2:11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</row>
    <row r="492" spans="2:11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</row>
    <row r="493" spans="2:11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</row>
    <row r="494" spans="2:11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</row>
    <row r="495" spans="2:11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</row>
    <row r="496" spans="2:11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</row>
    <row r="497" spans="2:11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</row>
    <row r="498" spans="2:11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</row>
    <row r="499" spans="2:11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</row>
    <row r="500" spans="2:11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</row>
    <row r="501" spans="2:11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</row>
    <row r="502" spans="2:11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</row>
    <row r="503" spans="2:11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</row>
    <row r="504" spans="2:11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</row>
    <row r="505" spans="2:11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</row>
    <row r="506" spans="2:11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</row>
    <row r="507" spans="2:11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</row>
    <row r="508" spans="2:11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</row>
    <row r="509" spans="2:11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</row>
    <row r="510" spans="2:11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</row>
    <row r="511" spans="2:11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</row>
    <row r="512" spans="2:11">
      <c r="B512" s="110"/>
      <c r="C512" s="111"/>
      <c r="D512" s="111"/>
      <c r="E512" s="111"/>
      <c r="F512" s="111"/>
      <c r="G512" s="111"/>
      <c r="H512" s="111"/>
      <c r="I512" s="111"/>
      <c r="J512" s="111"/>
      <c r="K512" s="111"/>
    </row>
    <row r="513" spans="2:11">
      <c r="B513" s="110"/>
      <c r="C513" s="111"/>
      <c r="D513" s="111"/>
      <c r="E513" s="111"/>
      <c r="F513" s="111"/>
      <c r="G513" s="111"/>
      <c r="H513" s="111"/>
      <c r="I513" s="111"/>
      <c r="J513" s="111"/>
      <c r="K513" s="111"/>
    </row>
    <row r="514" spans="2:11">
      <c r="B514" s="110"/>
      <c r="C514" s="111"/>
      <c r="D514" s="111"/>
      <c r="E514" s="111"/>
      <c r="F514" s="111"/>
      <c r="G514" s="111"/>
      <c r="H514" s="111"/>
      <c r="I514" s="111"/>
      <c r="J514" s="111"/>
      <c r="K514" s="111"/>
    </row>
    <row r="515" spans="2:11">
      <c r="B515" s="110"/>
      <c r="C515" s="111"/>
      <c r="D515" s="111"/>
      <c r="E515" s="111"/>
      <c r="F515" s="111"/>
      <c r="G515" s="111"/>
      <c r="H515" s="111"/>
      <c r="I515" s="111"/>
      <c r="J515" s="111"/>
      <c r="K515" s="111"/>
    </row>
    <row r="516" spans="2:11">
      <c r="B516" s="110"/>
      <c r="C516" s="111"/>
      <c r="D516" s="111"/>
      <c r="E516" s="111"/>
      <c r="F516" s="111"/>
      <c r="G516" s="111"/>
      <c r="H516" s="111"/>
      <c r="I516" s="111"/>
      <c r="J516" s="111"/>
      <c r="K516" s="111"/>
    </row>
    <row r="517" spans="2:11">
      <c r="B517" s="110"/>
      <c r="C517" s="111"/>
      <c r="D517" s="111"/>
      <c r="E517" s="111"/>
      <c r="F517" s="111"/>
      <c r="G517" s="111"/>
      <c r="H517" s="111"/>
      <c r="I517" s="111"/>
      <c r="J517" s="111"/>
      <c r="K517" s="111"/>
    </row>
    <row r="518" spans="2:11">
      <c r="B518" s="110"/>
      <c r="C518" s="111"/>
      <c r="D518" s="111"/>
      <c r="E518" s="111"/>
      <c r="F518" s="111"/>
      <c r="G518" s="111"/>
      <c r="H518" s="111"/>
      <c r="I518" s="111"/>
      <c r="J518" s="111"/>
      <c r="K518" s="111"/>
    </row>
    <row r="519" spans="2:11">
      <c r="B519" s="110"/>
      <c r="C519" s="111"/>
      <c r="D519" s="111"/>
      <c r="E519" s="111"/>
      <c r="F519" s="111"/>
      <c r="G519" s="111"/>
      <c r="H519" s="111"/>
      <c r="I519" s="111"/>
      <c r="J519" s="111"/>
      <c r="K519" s="111"/>
    </row>
    <row r="520" spans="2:11">
      <c r="B520" s="110"/>
      <c r="C520" s="111"/>
      <c r="D520" s="111"/>
      <c r="E520" s="111"/>
      <c r="F520" s="111"/>
      <c r="G520" s="111"/>
      <c r="H520" s="111"/>
      <c r="I520" s="111"/>
      <c r="J520" s="111"/>
      <c r="K520" s="111"/>
    </row>
    <row r="521" spans="2:11">
      <c r="B521" s="110"/>
      <c r="C521" s="111"/>
      <c r="D521" s="111"/>
      <c r="E521" s="111"/>
      <c r="F521" s="111"/>
      <c r="G521" s="111"/>
      <c r="H521" s="111"/>
      <c r="I521" s="111"/>
      <c r="J521" s="111"/>
      <c r="K521" s="111"/>
    </row>
    <row r="522" spans="2:11">
      <c r="B522" s="110"/>
      <c r="C522" s="111"/>
      <c r="D522" s="111"/>
      <c r="E522" s="111"/>
      <c r="F522" s="111"/>
      <c r="G522" s="111"/>
      <c r="H522" s="111"/>
      <c r="I522" s="111"/>
      <c r="J522" s="111"/>
      <c r="K522" s="111"/>
    </row>
    <row r="523" spans="2:11">
      <c r="B523" s="110"/>
      <c r="C523" s="111"/>
      <c r="D523" s="111"/>
      <c r="E523" s="111"/>
      <c r="F523" s="111"/>
      <c r="G523" s="111"/>
      <c r="H523" s="111"/>
      <c r="I523" s="111"/>
      <c r="J523" s="111"/>
      <c r="K523" s="111"/>
    </row>
    <row r="524" spans="2:1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</row>
    <row r="525" spans="2:11">
      <c r="B525" s="110"/>
      <c r="C525" s="111"/>
      <c r="D525" s="111"/>
      <c r="E525" s="111"/>
      <c r="F525" s="111"/>
      <c r="G525" s="111"/>
      <c r="H525" s="111"/>
      <c r="I525" s="111"/>
      <c r="J525" s="111"/>
      <c r="K525" s="111"/>
    </row>
    <row r="526" spans="2:11">
      <c r="B526" s="110"/>
      <c r="C526" s="111"/>
      <c r="D526" s="111"/>
      <c r="E526" s="111"/>
      <c r="F526" s="111"/>
      <c r="G526" s="111"/>
      <c r="H526" s="111"/>
      <c r="I526" s="111"/>
      <c r="J526" s="111"/>
      <c r="K526" s="111"/>
    </row>
    <row r="527" spans="2:11">
      <c r="B527" s="110"/>
      <c r="C527" s="111"/>
      <c r="D527" s="111"/>
      <c r="E527" s="111"/>
      <c r="F527" s="111"/>
      <c r="G527" s="111"/>
      <c r="H527" s="111"/>
      <c r="I527" s="111"/>
      <c r="J527" s="111"/>
      <c r="K527" s="111"/>
    </row>
    <row r="528" spans="2:11">
      <c r="B528" s="110"/>
      <c r="C528" s="111"/>
      <c r="D528" s="111"/>
      <c r="E528" s="111"/>
      <c r="F528" s="111"/>
      <c r="G528" s="111"/>
      <c r="H528" s="111"/>
      <c r="I528" s="111"/>
      <c r="J528" s="111"/>
      <c r="K528" s="111"/>
    </row>
    <row r="529" spans="2:11">
      <c r="B529" s="110"/>
      <c r="C529" s="111"/>
      <c r="D529" s="111"/>
      <c r="E529" s="111"/>
      <c r="F529" s="111"/>
      <c r="G529" s="111"/>
      <c r="H529" s="111"/>
      <c r="I529" s="111"/>
      <c r="J529" s="111"/>
      <c r="K529" s="111"/>
    </row>
    <row r="530" spans="2:11">
      <c r="B530" s="110"/>
      <c r="C530" s="111"/>
      <c r="D530" s="111"/>
      <c r="E530" s="111"/>
      <c r="F530" s="111"/>
      <c r="G530" s="111"/>
      <c r="H530" s="111"/>
      <c r="I530" s="111"/>
      <c r="J530" s="111"/>
      <c r="K530" s="111"/>
    </row>
    <row r="531" spans="2:11">
      <c r="B531" s="110"/>
      <c r="C531" s="111"/>
      <c r="D531" s="111"/>
      <c r="E531" s="111"/>
      <c r="F531" s="111"/>
      <c r="G531" s="111"/>
      <c r="H531" s="111"/>
      <c r="I531" s="111"/>
      <c r="J531" s="111"/>
      <c r="K531" s="111"/>
    </row>
    <row r="532" spans="2:11">
      <c r="B532" s="110"/>
      <c r="C532" s="111"/>
      <c r="D532" s="111"/>
      <c r="E532" s="111"/>
      <c r="F532" s="111"/>
      <c r="G532" s="111"/>
      <c r="H532" s="111"/>
      <c r="I532" s="111"/>
      <c r="J532" s="111"/>
      <c r="K532" s="111"/>
    </row>
    <row r="533" spans="2:11">
      <c r="B533" s="110"/>
      <c r="C533" s="111"/>
      <c r="D533" s="111"/>
      <c r="E533" s="111"/>
      <c r="F533" s="111"/>
      <c r="G533" s="111"/>
      <c r="H533" s="111"/>
      <c r="I533" s="111"/>
      <c r="J533" s="111"/>
      <c r="K533" s="111"/>
    </row>
    <row r="534" spans="2:11">
      <c r="B534" s="110"/>
      <c r="C534" s="111"/>
      <c r="D534" s="111"/>
      <c r="E534" s="111"/>
      <c r="F534" s="111"/>
      <c r="G534" s="111"/>
      <c r="H534" s="111"/>
      <c r="I534" s="111"/>
      <c r="J534" s="111"/>
      <c r="K534" s="111"/>
    </row>
    <row r="535" spans="2:11">
      <c r="B535" s="110"/>
      <c r="C535" s="111"/>
      <c r="D535" s="111"/>
      <c r="E535" s="111"/>
      <c r="F535" s="111"/>
      <c r="G535" s="111"/>
      <c r="H535" s="111"/>
      <c r="I535" s="111"/>
      <c r="J535" s="111"/>
      <c r="K535" s="111"/>
    </row>
    <row r="536" spans="2:11">
      <c r="B536" s="110"/>
      <c r="C536" s="111"/>
      <c r="D536" s="111"/>
      <c r="E536" s="111"/>
      <c r="F536" s="111"/>
      <c r="G536" s="111"/>
      <c r="H536" s="111"/>
      <c r="I536" s="111"/>
      <c r="J536" s="111"/>
      <c r="K536" s="111"/>
    </row>
    <row r="537" spans="2:11">
      <c r="B537" s="110"/>
      <c r="C537" s="111"/>
      <c r="D537" s="111"/>
      <c r="E537" s="111"/>
      <c r="F537" s="111"/>
      <c r="G537" s="111"/>
      <c r="H537" s="111"/>
      <c r="I537" s="111"/>
      <c r="J537" s="111"/>
      <c r="K537" s="111"/>
    </row>
    <row r="538" spans="2:11">
      <c r="B538" s="110"/>
      <c r="C538" s="111"/>
      <c r="D538" s="111"/>
      <c r="E538" s="111"/>
      <c r="F538" s="111"/>
      <c r="G538" s="111"/>
      <c r="H538" s="111"/>
      <c r="I538" s="111"/>
      <c r="J538" s="111"/>
      <c r="K538" s="111"/>
    </row>
    <row r="539" spans="2:11">
      <c r="B539" s="110"/>
      <c r="C539" s="111"/>
      <c r="D539" s="111"/>
      <c r="E539" s="111"/>
      <c r="F539" s="111"/>
      <c r="G539" s="111"/>
      <c r="H539" s="111"/>
      <c r="I539" s="111"/>
      <c r="J539" s="111"/>
      <c r="K539" s="111"/>
    </row>
    <row r="540" spans="2:11">
      <c r="B540" s="110"/>
      <c r="C540" s="111"/>
      <c r="D540" s="111"/>
      <c r="E540" s="111"/>
      <c r="F540" s="111"/>
      <c r="G540" s="111"/>
      <c r="H540" s="111"/>
      <c r="I540" s="111"/>
      <c r="J540" s="111"/>
      <c r="K540" s="111"/>
    </row>
    <row r="541" spans="2:11">
      <c r="B541" s="110"/>
      <c r="C541" s="111"/>
      <c r="D541" s="111"/>
      <c r="E541" s="111"/>
      <c r="F541" s="111"/>
      <c r="G541" s="111"/>
      <c r="H541" s="111"/>
      <c r="I541" s="111"/>
      <c r="J541" s="111"/>
      <c r="K541" s="111"/>
    </row>
    <row r="542" spans="2:11">
      <c r="B542" s="110"/>
      <c r="C542" s="111"/>
      <c r="D542" s="111"/>
      <c r="E542" s="111"/>
      <c r="F542" s="111"/>
      <c r="G542" s="111"/>
      <c r="H542" s="111"/>
      <c r="I542" s="111"/>
      <c r="J542" s="111"/>
      <c r="K542" s="111"/>
    </row>
    <row r="543" spans="2:11">
      <c r="B543" s="110"/>
      <c r="C543" s="111"/>
      <c r="D543" s="111"/>
      <c r="E543" s="111"/>
      <c r="F543" s="111"/>
      <c r="G543" s="111"/>
      <c r="H543" s="111"/>
      <c r="I543" s="111"/>
      <c r="J543" s="111"/>
      <c r="K543" s="111"/>
    </row>
    <row r="544" spans="2:11">
      <c r="B544" s="110"/>
      <c r="C544" s="111"/>
      <c r="D544" s="111"/>
      <c r="E544" s="111"/>
      <c r="F544" s="111"/>
      <c r="G544" s="111"/>
      <c r="H544" s="111"/>
      <c r="I544" s="111"/>
      <c r="J544" s="111"/>
      <c r="K544" s="111"/>
    </row>
    <row r="545" spans="2:11">
      <c r="B545" s="110"/>
      <c r="C545" s="111"/>
      <c r="D545" s="111"/>
      <c r="E545" s="111"/>
      <c r="F545" s="111"/>
      <c r="G545" s="111"/>
      <c r="H545" s="111"/>
      <c r="I545" s="111"/>
      <c r="J545" s="111"/>
      <c r="K545" s="111"/>
    </row>
    <row r="546" spans="2:11">
      <c r="B546" s="110"/>
      <c r="C546" s="111"/>
      <c r="D546" s="111"/>
      <c r="E546" s="111"/>
      <c r="F546" s="111"/>
      <c r="G546" s="111"/>
      <c r="H546" s="111"/>
      <c r="I546" s="111"/>
      <c r="J546" s="111"/>
      <c r="K546" s="111"/>
    </row>
    <row r="547" spans="2:11">
      <c r="B547" s="110"/>
      <c r="C547" s="111"/>
      <c r="D547" s="111"/>
      <c r="E547" s="111"/>
      <c r="F547" s="111"/>
      <c r="G547" s="111"/>
      <c r="H547" s="111"/>
      <c r="I547" s="111"/>
      <c r="J547" s="111"/>
      <c r="K547" s="111"/>
    </row>
    <row r="548" spans="2:11">
      <c r="B548" s="110"/>
      <c r="C548" s="111"/>
      <c r="D548" s="111"/>
      <c r="E548" s="111"/>
      <c r="F548" s="111"/>
      <c r="G548" s="111"/>
      <c r="H548" s="111"/>
      <c r="I548" s="111"/>
      <c r="J548" s="111"/>
      <c r="K548" s="111"/>
    </row>
    <row r="549" spans="2:11">
      <c r="B549" s="110"/>
      <c r="C549" s="111"/>
      <c r="D549" s="111"/>
      <c r="E549" s="111"/>
      <c r="F549" s="111"/>
      <c r="G549" s="111"/>
      <c r="H549" s="111"/>
      <c r="I549" s="111"/>
      <c r="J549" s="111"/>
      <c r="K549" s="111"/>
    </row>
    <row r="550" spans="2:11">
      <c r="B550" s="110"/>
      <c r="C550" s="111"/>
      <c r="D550" s="111"/>
      <c r="E550" s="111"/>
      <c r="F550" s="111"/>
      <c r="G550" s="111"/>
      <c r="H550" s="111"/>
      <c r="I550" s="111"/>
      <c r="J550" s="111"/>
      <c r="K550" s="111"/>
    </row>
    <row r="551" spans="2:11">
      <c r="B551" s="110"/>
      <c r="C551" s="111"/>
      <c r="D551" s="111"/>
      <c r="E551" s="111"/>
      <c r="F551" s="111"/>
      <c r="G551" s="111"/>
      <c r="H551" s="111"/>
      <c r="I551" s="111"/>
      <c r="J551" s="111"/>
      <c r="K551" s="111"/>
    </row>
    <row r="552" spans="2:11">
      <c r="B552" s="110"/>
      <c r="C552" s="111"/>
      <c r="D552" s="111"/>
      <c r="E552" s="111"/>
      <c r="F552" s="111"/>
      <c r="G552" s="111"/>
      <c r="H552" s="111"/>
      <c r="I552" s="111"/>
      <c r="J552" s="111"/>
      <c r="K552" s="111"/>
    </row>
    <row r="553" spans="2:11">
      <c r="B553" s="110"/>
      <c r="C553" s="111"/>
      <c r="D553" s="111"/>
      <c r="E553" s="111"/>
      <c r="F553" s="111"/>
      <c r="G553" s="111"/>
      <c r="H553" s="111"/>
      <c r="I553" s="111"/>
      <c r="J553" s="111"/>
      <c r="K553" s="111"/>
    </row>
    <row r="554" spans="2:11">
      <c r="B554" s="110"/>
      <c r="C554" s="111"/>
      <c r="D554" s="111"/>
      <c r="E554" s="111"/>
      <c r="F554" s="111"/>
      <c r="G554" s="111"/>
      <c r="H554" s="111"/>
      <c r="I554" s="111"/>
      <c r="J554" s="111"/>
      <c r="K554" s="111"/>
    </row>
    <row r="555" spans="2:11">
      <c r="B555" s="110"/>
      <c r="C555" s="111"/>
      <c r="D555" s="111"/>
      <c r="E555" s="111"/>
      <c r="F555" s="111"/>
      <c r="G555" s="111"/>
      <c r="H555" s="111"/>
      <c r="I555" s="111"/>
      <c r="J555" s="111"/>
      <c r="K555" s="111"/>
    </row>
    <row r="556" spans="2:11">
      <c r="B556" s="110"/>
      <c r="C556" s="111"/>
      <c r="D556" s="111"/>
      <c r="E556" s="111"/>
      <c r="F556" s="111"/>
      <c r="G556" s="111"/>
      <c r="H556" s="111"/>
      <c r="I556" s="111"/>
      <c r="J556" s="111"/>
      <c r="K556" s="111"/>
    </row>
    <row r="557" spans="2:11">
      <c r="B557" s="110"/>
      <c r="C557" s="111"/>
      <c r="D557" s="111"/>
      <c r="E557" s="111"/>
      <c r="F557" s="111"/>
      <c r="G557" s="111"/>
      <c r="H557" s="111"/>
      <c r="I557" s="111"/>
      <c r="J557" s="111"/>
      <c r="K557" s="111"/>
    </row>
    <row r="558" spans="2:11">
      <c r="B558" s="110"/>
      <c r="C558" s="111"/>
      <c r="D558" s="111"/>
      <c r="E558" s="111"/>
      <c r="F558" s="111"/>
      <c r="G558" s="111"/>
      <c r="H558" s="111"/>
      <c r="I558" s="111"/>
      <c r="J558" s="111"/>
      <c r="K558" s="111"/>
    </row>
    <row r="559" spans="2:11">
      <c r="B559" s="110"/>
      <c r="C559" s="111"/>
      <c r="D559" s="111"/>
      <c r="E559" s="111"/>
      <c r="F559" s="111"/>
      <c r="G559" s="111"/>
      <c r="H559" s="111"/>
      <c r="I559" s="111"/>
      <c r="J559" s="111"/>
      <c r="K559" s="111"/>
    </row>
    <row r="560" spans="2:11">
      <c r="B560" s="110"/>
      <c r="C560" s="111"/>
      <c r="D560" s="111"/>
      <c r="E560" s="111"/>
      <c r="F560" s="111"/>
      <c r="G560" s="111"/>
      <c r="H560" s="111"/>
      <c r="I560" s="111"/>
      <c r="J560" s="111"/>
      <c r="K560" s="111"/>
    </row>
    <row r="561" spans="2:11">
      <c r="B561" s="110"/>
      <c r="C561" s="111"/>
      <c r="D561" s="111"/>
      <c r="E561" s="111"/>
      <c r="F561" s="111"/>
      <c r="G561" s="111"/>
      <c r="H561" s="111"/>
      <c r="I561" s="111"/>
      <c r="J561" s="111"/>
      <c r="K561" s="111"/>
    </row>
    <row r="562" spans="2:11">
      <c r="B562" s="110"/>
      <c r="C562" s="111"/>
      <c r="D562" s="111"/>
      <c r="E562" s="111"/>
      <c r="F562" s="111"/>
      <c r="G562" s="111"/>
      <c r="H562" s="111"/>
      <c r="I562" s="111"/>
      <c r="J562" s="111"/>
      <c r="K562" s="111"/>
    </row>
    <row r="563" spans="2:11">
      <c r="B563" s="110"/>
      <c r="C563" s="111"/>
      <c r="D563" s="111"/>
      <c r="E563" s="111"/>
      <c r="F563" s="111"/>
      <c r="G563" s="111"/>
      <c r="H563" s="111"/>
      <c r="I563" s="111"/>
      <c r="J563" s="111"/>
      <c r="K563" s="111"/>
    </row>
    <row r="564" spans="2:11">
      <c r="B564" s="110"/>
      <c r="C564" s="111"/>
      <c r="D564" s="111"/>
      <c r="E564" s="111"/>
      <c r="F564" s="111"/>
      <c r="G564" s="111"/>
      <c r="H564" s="111"/>
      <c r="I564" s="111"/>
      <c r="J564" s="111"/>
      <c r="K564" s="111"/>
    </row>
    <row r="565" spans="2:11">
      <c r="B565" s="110"/>
      <c r="C565" s="110"/>
      <c r="D565" s="110"/>
      <c r="E565" s="111"/>
      <c r="F565" s="111"/>
      <c r="G565" s="111"/>
      <c r="H565" s="111"/>
      <c r="I565" s="111"/>
      <c r="J565" s="111"/>
      <c r="K565" s="111"/>
    </row>
    <row r="566" spans="2:11">
      <c r="B566" s="110"/>
      <c r="C566" s="110"/>
      <c r="D566" s="110"/>
      <c r="E566" s="111"/>
      <c r="F566" s="111"/>
      <c r="G566" s="111"/>
      <c r="H566" s="111"/>
      <c r="I566" s="111"/>
      <c r="J566" s="111"/>
      <c r="K566" s="111"/>
    </row>
    <row r="567" spans="2:11">
      <c r="B567" s="110"/>
      <c r="C567" s="110"/>
      <c r="D567" s="110"/>
      <c r="E567" s="111"/>
      <c r="F567" s="111"/>
      <c r="G567" s="111"/>
      <c r="H567" s="111"/>
      <c r="I567" s="111"/>
      <c r="J567" s="111"/>
      <c r="K567" s="111"/>
    </row>
    <row r="568" spans="2:11">
      <c r="B568" s="110"/>
      <c r="C568" s="110"/>
      <c r="D568" s="110"/>
      <c r="E568" s="111"/>
      <c r="F568" s="111"/>
      <c r="G568" s="111"/>
      <c r="H568" s="111"/>
      <c r="I568" s="111"/>
      <c r="J568" s="111"/>
      <c r="K568" s="111"/>
    </row>
    <row r="569" spans="2:11">
      <c r="B569" s="110"/>
      <c r="C569" s="110"/>
      <c r="D569" s="110"/>
      <c r="E569" s="111"/>
      <c r="F569" s="111"/>
      <c r="G569" s="111"/>
      <c r="H569" s="111"/>
      <c r="I569" s="111"/>
      <c r="J569" s="111"/>
      <c r="K569" s="111"/>
    </row>
    <row r="570" spans="2:11">
      <c r="B570" s="110"/>
      <c r="C570" s="110"/>
      <c r="D570" s="110"/>
      <c r="E570" s="111"/>
      <c r="F570" s="111"/>
      <c r="G570" s="111"/>
      <c r="H570" s="111"/>
      <c r="I570" s="111"/>
      <c r="J570" s="111"/>
      <c r="K570" s="111"/>
    </row>
    <row r="571" spans="2:11">
      <c r="B571" s="110"/>
      <c r="C571" s="110"/>
      <c r="D571" s="110"/>
      <c r="E571" s="111"/>
      <c r="F571" s="111"/>
      <c r="G571" s="111"/>
      <c r="H571" s="111"/>
      <c r="I571" s="111"/>
      <c r="J571" s="111"/>
      <c r="K571" s="111"/>
    </row>
    <row r="572" spans="2:11">
      <c r="B572" s="110"/>
      <c r="C572" s="110"/>
      <c r="D572" s="110"/>
      <c r="E572" s="111"/>
      <c r="F572" s="111"/>
      <c r="G572" s="111"/>
      <c r="H572" s="111"/>
      <c r="I572" s="111"/>
      <c r="J572" s="111"/>
      <c r="K572" s="111"/>
    </row>
    <row r="573" spans="2:11">
      <c r="B573" s="110"/>
      <c r="C573" s="110"/>
      <c r="D573" s="110"/>
      <c r="E573" s="111"/>
      <c r="F573" s="111"/>
      <c r="G573" s="111"/>
      <c r="H573" s="111"/>
      <c r="I573" s="111"/>
      <c r="J573" s="111"/>
      <c r="K573" s="111"/>
    </row>
    <row r="574" spans="2:11">
      <c r="B574" s="110"/>
      <c r="C574" s="110"/>
      <c r="D574" s="110"/>
      <c r="E574" s="111"/>
      <c r="F574" s="111"/>
      <c r="G574" s="111"/>
      <c r="H574" s="111"/>
      <c r="I574" s="111"/>
      <c r="J574" s="111"/>
      <c r="K574" s="111"/>
    </row>
    <row r="575" spans="2:11">
      <c r="B575" s="110"/>
      <c r="C575" s="110"/>
      <c r="D575" s="110"/>
      <c r="E575" s="111"/>
      <c r="F575" s="111"/>
      <c r="G575" s="111"/>
      <c r="H575" s="111"/>
      <c r="I575" s="111"/>
      <c r="J575" s="111"/>
      <c r="K575" s="111"/>
    </row>
    <row r="576" spans="2:11">
      <c r="B576" s="110"/>
      <c r="C576" s="110"/>
      <c r="D576" s="110"/>
      <c r="E576" s="111"/>
      <c r="F576" s="111"/>
      <c r="G576" s="111"/>
      <c r="H576" s="111"/>
      <c r="I576" s="111"/>
      <c r="J576" s="111"/>
      <c r="K576" s="111"/>
    </row>
    <row r="577" spans="2:11">
      <c r="B577" s="110"/>
      <c r="C577" s="110"/>
      <c r="D577" s="110"/>
      <c r="E577" s="111"/>
      <c r="F577" s="111"/>
      <c r="G577" s="111"/>
      <c r="H577" s="111"/>
      <c r="I577" s="111"/>
      <c r="J577" s="111"/>
      <c r="K577" s="111"/>
    </row>
    <row r="578" spans="2:11">
      <c r="B578" s="110"/>
      <c r="C578" s="110"/>
      <c r="D578" s="110"/>
      <c r="E578" s="111"/>
      <c r="F578" s="111"/>
      <c r="G578" s="111"/>
      <c r="H578" s="111"/>
      <c r="I578" s="111"/>
      <c r="J578" s="111"/>
      <c r="K578" s="111"/>
    </row>
    <row r="579" spans="2:11">
      <c r="B579" s="110"/>
      <c r="C579" s="110"/>
      <c r="D579" s="110"/>
      <c r="E579" s="111"/>
      <c r="F579" s="111"/>
      <c r="G579" s="111"/>
      <c r="H579" s="111"/>
      <c r="I579" s="111"/>
      <c r="J579" s="111"/>
      <c r="K579" s="111"/>
    </row>
    <row r="580" spans="2:11">
      <c r="B580" s="110"/>
      <c r="C580" s="110"/>
      <c r="D580" s="110"/>
      <c r="E580" s="111"/>
      <c r="F580" s="111"/>
      <c r="G580" s="111"/>
      <c r="H580" s="111"/>
      <c r="I580" s="111"/>
      <c r="J580" s="111"/>
      <c r="K580" s="111"/>
    </row>
    <row r="581" spans="2:11">
      <c r="B581" s="110"/>
      <c r="C581" s="110"/>
      <c r="D581" s="110"/>
      <c r="E581" s="111"/>
      <c r="F581" s="111"/>
      <c r="G581" s="111"/>
      <c r="H581" s="111"/>
      <c r="I581" s="111"/>
      <c r="J581" s="111"/>
      <c r="K581" s="111"/>
    </row>
    <row r="582" spans="2:11">
      <c r="B582" s="110"/>
      <c r="C582" s="110"/>
      <c r="D582" s="110"/>
      <c r="E582" s="111"/>
      <c r="F582" s="111"/>
      <c r="G582" s="111"/>
      <c r="H582" s="111"/>
      <c r="I582" s="111"/>
      <c r="J582" s="111"/>
      <c r="K582" s="111"/>
    </row>
    <row r="583" spans="2:11">
      <c r="B583" s="110"/>
      <c r="C583" s="110"/>
      <c r="D583" s="110"/>
      <c r="E583" s="111"/>
      <c r="F583" s="111"/>
      <c r="G583" s="111"/>
      <c r="H583" s="111"/>
      <c r="I583" s="111"/>
      <c r="J583" s="111"/>
      <c r="K583" s="111"/>
    </row>
    <row r="584" spans="2:11">
      <c r="B584" s="110"/>
      <c r="C584" s="110"/>
      <c r="D584" s="110"/>
      <c r="E584" s="111"/>
      <c r="F584" s="111"/>
      <c r="G584" s="111"/>
      <c r="H584" s="111"/>
      <c r="I584" s="111"/>
      <c r="J584" s="111"/>
      <c r="K584" s="111"/>
    </row>
    <row r="585" spans="2:11">
      <c r="B585" s="110"/>
      <c r="C585" s="110"/>
      <c r="D585" s="110"/>
      <c r="E585" s="111"/>
      <c r="F585" s="111"/>
      <c r="G585" s="111"/>
      <c r="H585" s="111"/>
      <c r="I585" s="111"/>
      <c r="J585" s="111"/>
      <c r="K585" s="111"/>
    </row>
    <row r="586" spans="2:11">
      <c r="B586" s="110"/>
      <c r="C586" s="110"/>
      <c r="D586" s="110"/>
      <c r="E586" s="111"/>
      <c r="F586" s="111"/>
      <c r="G586" s="111"/>
      <c r="H586" s="111"/>
      <c r="I586" s="111"/>
      <c r="J586" s="111"/>
      <c r="K586" s="111"/>
    </row>
    <row r="587" spans="2:11">
      <c r="B587" s="110"/>
      <c r="C587" s="110"/>
      <c r="D587" s="110"/>
      <c r="E587" s="111"/>
      <c r="F587" s="111"/>
      <c r="G587" s="111"/>
      <c r="H587" s="111"/>
      <c r="I587" s="111"/>
      <c r="J587" s="111"/>
      <c r="K587" s="111"/>
    </row>
    <row r="588" spans="2:11">
      <c r="B588" s="110"/>
      <c r="C588" s="110"/>
      <c r="D588" s="110"/>
      <c r="E588" s="111"/>
      <c r="F588" s="111"/>
      <c r="G588" s="111"/>
      <c r="H588" s="111"/>
      <c r="I588" s="111"/>
      <c r="J588" s="111"/>
      <c r="K588" s="111"/>
    </row>
    <row r="589" spans="2:11">
      <c r="B589" s="110"/>
      <c r="C589" s="110"/>
      <c r="D589" s="110"/>
      <c r="E589" s="111"/>
      <c r="F589" s="111"/>
      <c r="G589" s="111"/>
      <c r="H589" s="111"/>
      <c r="I589" s="111"/>
      <c r="J589" s="111"/>
      <c r="K589" s="111"/>
    </row>
    <row r="590" spans="2:11">
      <c r="B590" s="110"/>
      <c r="C590" s="110"/>
      <c r="D590" s="110"/>
      <c r="E590" s="111"/>
      <c r="F590" s="111"/>
      <c r="G590" s="111"/>
      <c r="H590" s="111"/>
      <c r="I590" s="111"/>
      <c r="J590" s="111"/>
      <c r="K590" s="111"/>
    </row>
    <row r="591" spans="2:11">
      <c r="B591" s="110"/>
      <c r="C591" s="110"/>
      <c r="D591" s="110"/>
      <c r="E591" s="111"/>
      <c r="F591" s="111"/>
      <c r="G591" s="111"/>
      <c r="H591" s="111"/>
      <c r="I591" s="111"/>
      <c r="J591" s="111"/>
      <c r="K591" s="111"/>
    </row>
    <row r="592" spans="2:11">
      <c r="B592" s="110"/>
      <c r="C592" s="110"/>
      <c r="D592" s="110"/>
      <c r="E592" s="111"/>
      <c r="F592" s="111"/>
      <c r="G592" s="111"/>
      <c r="H592" s="111"/>
      <c r="I592" s="111"/>
      <c r="J592" s="111"/>
      <c r="K592" s="111"/>
    </row>
    <row r="593" spans="2:11">
      <c r="B593" s="110"/>
      <c r="C593" s="110"/>
      <c r="D593" s="110"/>
      <c r="E593" s="111"/>
      <c r="F593" s="111"/>
      <c r="G593" s="111"/>
      <c r="H593" s="111"/>
      <c r="I593" s="111"/>
      <c r="J593" s="111"/>
      <c r="K593" s="111"/>
    </row>
    <row r="594" spans="2:11">
      <c r="B594" s="110"/>
      <c r="C594" s="110"/>
      <c r="D594" s="110"/>
      <c r="E594" s="111"/>
      <c r="F594" s="111"/>
      <c r="G594" s="111"/>
      <c r="H594" s="111"/>
      <c r="I594" s="111"/>
      <c r="J594" s="111"/>
      <c r="K594" s="111"/>
    </row>
    <row r="595" spans="2:11">
      <c r="B595" s="110"/>
      <c r="C595" s="110"/>
      <c r="D595" s="110"/>
      <c r="E595" s="111"/>
      <c r="F595" s="111"/>
      <c r="G595" s="111"/>
      <c r="H595" s="111"/>
      <c r="I595" s="111"/>
      <c r="J595" s="111"/>
      <c r="K595" s="111"/>
    </row>
    <row r="596" spans="2:11">
      <c r="B596" s="110"/>
      <c r="C596" s="110"/>
      <c r="D596" s="110"/>
      <c r="E596" s="111"/>
      <c r="F596" s="111"/>
      <c r="G596" s="111"/>
      <c r="H596" s="111"/>
      <c r="I596" s="111"/>
      <c r="J596" s="111"/>
      <c r="K596" s="111"/>
    </row>
    <row r="597" spans="2:11">
      <c r="B597" s="110"/>
      <c r="C597" s="110"/>
      <c r="D597" s="110"/>
      <c r="E597" s="111"/>
      <c r="F597" s="111"/>
      <c r="G597" s="111"/>
      <c r="H597" s="111"/>
      <c r="I597" s="111"/>
      <c r="J597" s="111"/>
      <c r="K597" s="111"/>
    </row>
    <row r="598" spans="2:11">
      <c r="B598" s="110"/>
      <c r="C598" s="110"/>
      <c r="D598" s="110"/>
      <c r="E598" s="111"/>
      <c r="F598" s="111"/>
      <c r="G598" s="111"/>
      <c r="H598" s="111"/>
      <c r="I598" s="111"/>
      <c r="J598" s="111"/>
      <c r="K598" s="111"/>
    </row>
    <row r="599" spans="2:11">
      <c r="B599" s="110"/>
      <c r="C599" s="110"/>
      <c r="D599" s="110"/>
      <c r="E599" s="111"/>
      <c r="F599" s="111"/>
      <c r="G599" s="111"/>
      <c r="H599" s="111"/>
      <c r="I599" s="111"/>
      <c r="J599" s="111"/>
      <c r="K599" s="111"/>
    </row>
    <row r="600" spans="2:11">
      <c r="B600" s="110"/>
      <c r="C600" s="110"/>
      <c r="D600" s="110"/>
      <c r="E600" s="111"/>
      <c r="F600" s="111"/>
      <c r="G600" s="111"/>
      <c r="H600" s="111"/>
      <c r="I600" s="111"/>
      <c r="J600" s="111"/>
      <c r="K600" s="111"/>
    </row>
    <row r="601" spans="2:11">
      <c r="B601" s="110"/>
      <c r="C601" s="110"/>
      <c r="D601" s="110"/>
      <c r="E601" s="111"/>
      <c r="F601" s="111"/>
      <c r="G601" s="111"/>
      <c r="H601" s="111"/>
      <c r="I601" s="111"/>
      <c r="J601" s="111"/>
      <c r="K601" s="111"/>
    </row>
    <row r="602" spans="2:11">
      <c r="B602" s="110"/>
      <c r="C602" s="110"/>
      <c r="D602" s="110"/>
      <c r="E602" s="111"/>
      <c r="F602" s="111"/>
      <c r="G602" s="111"/>
      <c r="H602" s="111"/>
      <c r="I602" s="111"/>
      <c r="J602" s="111"/>
      <c r="K602" s="111"/>
    </row>
    <row r="603" spans="2:11">
      <c r="B603" s="110"/>
      <c r="C603" s="110"/>
      <c r="D603" s="110"/>
      <c r="E603" s="111"/>
      <c r="F603" s="111"/>
      <c r="G603" s="111"/>
      <c r="H603" s="111"/>
      <c r="I603" s="111"/>
      <c r="J603" s="111"/>
      <c r="K603" s="111"/>
    </row>
    <row r="604" spans="2:11">
      <c r="B604" s="110"/>
      <c r="C604" s="110"/>
      <c r="D604" s="110"/>
      <c r="E604" s="111"/>
      <c r="F604" s="111"/>
      <c r="G604" s="111"/>
      <c r="H604" s="111"/>
      <c r="I604" s="111"/>
      <c r="J604" s="111"/>
      <c r="K604" s="111"/>
    </row>
    <row r="605" spans="2:11">
      <c r="B605" s="110"/>
      <c r="C605" s="110"/>
      <c r="D605" s="110"/>
      <c r="E605" s="111"/>
      <c r="F605" s="111"/>
      <c r="G605" s="111"/>
      <c r="H605" s="111"/>
      <c r="I605" s="111"/>
      <c r="J605" s="111"/>
      <c r="K605" s="111"/>
    </row>
    <row r="606" spans="2:11">
      <c r="B606" s="110"/>
      <c r="C606" s="110"/>
      <c r="D606" s="110"/>
      <c r="E606" s="111"/>
      <c r="F606" s="111"/>
      <c r="G606" s="111"/>
      <c r="H606" s="111"/>
      <c r="I606" s="111"/>
      <c r="J606" s="111"/>
      <c r="K606" s="111"/>
    </row>
    <row r="607" spans="2:11">
      <c r="B607" s="110"/>
      <c r="C607" s="110"/>
      <c r="D607" s="110"/>
      <c r="E607" s="111"/>
      <c r="F607" s="111"/>
      <c r="G607" s="111"/>
      <c r="H607" s="111"/>
      <c r="I607" s="111"/>
      <c r="J607" s="111"/>
      <c r="K607" s="111"/>
    </row>
    <row r="608" spans="2:11">
      <c r="B608" s="110"/>
      <c r="C608" s="110"/>
      <c r="D608" s="110"/>
      <c r="E608" s="111"/>
      <c r="F608" s="111"/>
      <c r="G608" s="111"/>
      <c r="H608" s="111"/>
      <c r="I608" s="111"/>
      <c r="J608" s="111"/>
      <c r="K608" s="111"/>
    </row>
    <row r="609" spans="2:11">
      <c r="B609" s="110"/>
      <c r="C609" s="110"/>
      <c r="D609" s="110"/>
      <c r="E609" s="111"/>
      <c r="F609" s="111"/>
      <c r="G609" s="111"/>
      <c r="H609" s="111"/>
      <c r="I609" s="111"/>
      <c r="J609" s="111"/>
      <c r="K609" s="111"/>
    </row>
    <row r="610" spans="2:11">
      <c r="B610" s="110"/>
      <c r="C610" s="110"/>
      <c r="D610" s="110"/>
      <c r="E610" s="111"/>
      <c r="F610" s="111"/>
      <c r="G610" s="111"/>
      <c r="H610" s="111"/>
      <c r="I610" s="111"/>
      <c r="J610" s="111"/>
      <c r="K610" s="111"/>
    </row>
    <row r="611" spans="2:11">
      <c r="B611" s="110"/>
      <c r="C611" s="110"/>
      <c r="D611" s="110"/>
      <c r="E611" s="111"/>
      <c r="F611" s="111"/>
      <c r="G611" s="111"/>
      <c r="H611" s="111"/>
      <c r="I611" s="111"/>
      <c r="J611" s="111"/>
      <c r="K611" s="111"/>
    </row>
    <row r="612" spans="2:11">
      <c r="B612" s="110"/>
      <c r="C612" s="110"/>
      <c r="D612" s="110"/>
      <c r="E612" s="111"/>
      <c r="F612" s="111"/>
      <c r="G612" s="111"/>
      <c r="H612" s="111"/>
      <c r="I612" s="111"/>
      <c r="J612" s="111"/>
      <c r="K612" s="111"/>
    </row>
    <row r="613" spans="2:11">
      <c r="B613" s="110"/>
      <c r="C613" s="110"/>
      <c r="D613" s="110"/>
      <c r="E613" s="111"/>
      <c r="F613" s="111"/>
      <c r="G613" s="111"/>
      <c r="H613" s="111"/>
      <c r="I613" s="111"/>
      <c r="J613" s="111"/>
      <c r="K613" s="111"/>
    </row>
    <row r="614" spans="2:11">
      <c r="B614" s="110"/>
      <c r="C614" s="110"/>
      <c r="D614" s="110"/>
      <c r="E614" s="111"/>
      <c r="F614" s="111"/>
      <c r="G614" s="111"/>
      <c r="H614" s="111"/>
      <c r="I614" s="111"/>
      <c r="J614" s="111"/>
      <c r="K614" s="111"/>
    </row>
    <row r="615" spans="2:11">
      <c r="B615" s="110"/>
      <c r="C615" s="110"/>
      <c r="D615" s="110"/>
      <c r="E615" s="111"/>
      <c r="F615" s="111"/>
      <c r="G615" s="111"/>
      <c r="H615" s="111"/>
      <c r="I615" s="111"/>
      <c r="J615" s="111"/>
      <c r="K615" s="111"/>
    </row>
    <row r="616" spans="2:11">
      <c r="B616" s="110"/>
      <c r="C616" s="110"/>
      <c r="D616" s="110"/>
      <c r="E616" s="111"/>
      <c r="F616" s="111"/>
      <c r="G616" s="111"/>
      <c r="H616" s="111"/>
      <c r="I616" s="111"/>
      <c r="J616" s="111"/>
      <c r="K616" s="111"/>
    </row>
    <row r="617" spans="2:11">
      <c r="B617" s="110"/>
      <c r="C617" s="110"/>
      <c r="D617" s="110"/>
      <c r="E617" s="111"/>
      <c r="F617" s="111"/>
      <c r="G617" s="111"/>
      <c r="H617" s="111"/>
      <c r="I617" s="111"/>
      <c r="J617" s="111"/>
      <c r="K617" s="111"/>
    </row>
    <row r="618" spans="2:11">
      <c r="B618" s="110"/>
      <c r="C618" s="110"/>
      <c r="D618" s="110"/>
      <c r="E618" s="111"/>
      <c r="F618" s="111"/>
      <c r="G618" s="111"/>
      <c r="H618" s="111"/>
      <c r="I618" s="111"/>
      <c r="J618" s="111"/>
      <c r="K618" s="111"/>
    </row>
    <row r="619" spans="2:11">
      <c r="B619" s="110"/>
      <c r="C619" s="110"/>
      <c r="D619" s="110"/>
      <c r="E619" s="111"/>
      <c r="F619" s="111"/>
      <c r="G619" s="111"/>
      <c r="H619" s="111"/>
      <c r="I619" s="111"/>
      <c r="J619" s="111"/>
      <c r="K619" s="111"/>
    </row>
    <row r="620" spans="2:11">
      <c r="B620" s="110"/>
      <c r="C620" s="110"/>
      <c r="D620" s="110"/>
      <c r="E620" s="111"/>
      <c r="F620" s="111"/>
      <c r="G620" s="111"/>
      <c r="H620" s="111"/>
      <c r="I620" s="111"/>
      <c r="J620" s="111"/>
      <c r="K620" s="111"/>
    </row>
    <row r="621" spans="2:11">
      <c r="B621" s="110"/>
      <c r="C621" s="110"/>
      <c r="D621" s="110"/>
      <c r="E621" s="111"/>
      <c r="F621" s="111"/>
      <c r="G621" s="111"/>
      <c r="H621" s="111"/>
      <c r="I621" s="111"/>
      <c r="J621" s="111"/>
      <c r="K621" s="111"/>
    </row>
    <row r="622" spans="2:11">
      <c r="B622" s="110"/>
      <c r="C622" s="110"/>
      <c r="D622" s="110"/>
      <c r="E622" s="111"/>
      <c r="F622" s="111"/>
      <c r="G622" s="111"/>
      <c r="H622" s="111"/>
      <c r="I622" s="111"/>
      <c r="J622" s="111"/>
      <c r="K622" s="111"/>
    </row>
    <row r="623" spans="2:11">
      <c r="B623" s="110"/>
      <c r="C623" s="110"/>
      <c r="D623" s="110"/>
      <c r="E623" s="111"/>
      <c r="F623" s="111"/>
      <c r="G623" s="111"/>
      <c r="H623" s="111"/>
      <c r="I623" s="111"/>
      <c r="J623" s="111"/>
      <c r="K623" s="111"/>
    </row>
    <row r="624" spans="2:11">
      <c r="B624" s="110"/>
      <c r="C624" s="110"/>
      <c r="D624" s="110"/>
      <c r="E624" s="111"/>
      <c r="F624" s="111"/>
      <c r="G624" s="111"/>
      <c r="H624" s="111"/>
      <c r="I624" s="111"/>
      <c r="J624" s="111"/>
      <c r="K624" s="111"/>
    </row>
    <row r="625" spans="2:11">
      <c r="B625" s="110"/>
      <c r="C625" s="110"/>
      <c r="D625" s="110"/>
      <c r="E625" s="111"/>
      <c r="F625" s="111"/>
      <c r="G625" s="111"/>
      <c r="H625" s="111"/>
      <c r="I625" s="111"/>
      <c r="J625" s="111"/>
      <c r="K625" s="111"/>
    </row>
    <row r="626" spans="2:11">
      <c r="B626" s="110"/>
      <c r="C626" s="110"/>
      <c r="D626" s="110"/>
      <c r="E626" s="111"/>
      <c r="F626" s="111"/>
      <c r="G626" s="111"/>
      <c r="H626" s="111"/>
      <c r="I626" s="111"/>
      <c r="J626" s="111"/>
      <c r="K626" s="111"/>
    </row>
    <row r="627" spans="2:11">
      <c r="B627" s="110"/>
      <c r="C627" s="110"/>
      <c r="D627" s="110"/>
      <c r="E627" s="111"/>
      <c r="F627" s="111"/>
      <c r="G627" s="111"/>
      <c r="H627" s="111"/>
      <c r="I627" s="111"/>
      <c r="J627" s="111"/>
      <c r="K627" s="111"/>
    </row>
    <row r="628" spans="2:11">
      <c r="B628" s="110"/>
      <c r="C628" s="110"/>
      <c r="D628" s="110"/>
      <c r="E628" s="111"/>
      <c r="F628" s="111"/>
      <c r="G628" s="111"/>
      <c r="H628" s="111"/>
      <c r="I628" s="111"/>
      <c r="J628" s="111"/>
      <c r="K628" s="111"/>
    </row>
    <row r="629" spans="2:11">
      <c r="B629" s="110"/>
      <c r="C629" s="110"/>
      <c r="D629" s="110"/>
      <c r="E629" s="111"/>
      <c r="F629" s="111"/>
      <c r="G629" s="111"/>
      <c r="H629" s="111"/>
      <c r="I629" s="111"/>
      <c r="J629" s="111"/>
      <c r="K629" s="111"/>
    </row>
    <row r="630" spans="2:11">
      <c r="B630" s="110"/>
      <c r="C630" s="110"/>
      <c r="D630" s="110"/>
      <c r="E630" s="111"/>
      <c r="F630" s="111"/>
      <c r="G630" s="111"/>
      <c r="H630" s="111"/>
      <c r="I630" s="111"/>
      <c r="J630" s="111"/>
      <c r="K630" s="111"/>
    </row>
    <row r="631" spans="2:11">
      <c r="B631" s="110"/>
      <c r="C631" s="110"/>
      <c r="D631" s="110"/>
      <c r="E631" s="111"/>
      <c r="F631" s="111"/>
      <c r="G631" s="111"/>
      <c r="H631" s="111"/>
      <c r="I631" s="111"/>
      <c r="J631" s="111"/>
      <c r="K631" s="111"/>
    </row>
    <row r="632" spans="2:11">
      <c r="B632" s="110"/>
      <c r="C632" s="110"/>
      <c r="D632" s="110"/>
      <c r="E632" s="111"/>
      <c r="F632" s="111"/>
      <c r="G632" s="111"/>
      <c r="H632" s="111"/>
      <c r="I632" s="111"/>
      <c r="J632" s="111"/>
      <c r="K632" s="111"/>
    </row>
    <row r="633" spans="2:11">
      <c r="B633" s="110"/>
      <c r="C633" s="110"/>
      <c r="D633" s="110"/>
      <c r="E633" s="111"/>
      <c r="F633" s="111"/>
      <c r="G633" s="111"/>
      <c r="H633" s="111"/>
      <c r="I633" s="111"/>
      <c r="J633" s="111"/>
      <c r="K633" s="111"/>
    </row>
    <row r="634" spans="2:11">
      <c r="B634" s="110"/>
      <c r="C634" s="110"/>
      <c r="D634" s="110"/>
      <c r="E634" s="111"/>
      <c r="F634" s="111"/>
      <c r="G634" s="111"/>
      <c r="H634" s="111"/>
      <c r="I634" s="111"/>
      <c r="J634" s="111"/>
      <c r="K634" s="111"/>
    </row>
    <row r="635" spans="2:11">
      <c r="B635" s="110"/>
      <c r="C635" s="110"/>
      <c r="D635" s="110"/>
      <c r="E635" s="111"/>
      <c r="F635" s="111"/>
      <c r="G635" s="111"/>
      <c r="H635" s="111"/>
      <c r="I635" s="111"/>
      <c r="J635" s="111"/>
      <c r="K635" s="111"/>
    </row>
    <row r="636" spans="2:11">
      <c r="B636" s="110"/>
      <c r="C636" s="110"/>
      <c r="D636" s="110"/>
      <c r="E636" s="111"/>
      <c r="F636" s="111"/>
      <c r="G636" s="111"/>
      <c r="H636" s="111"/>
      <c r="I636" s="111"/>
      <c r="J636" s="111"/>
      <c r="K636" s="111"/>
    </row>
    <row r="637" spans="2:11">
      <c r="B637" s="110"/>
      <c r="C637" s="110"/>
      <c r="D637" s="110"/>
      <c r="E637" s="111"/>
      <c r="F637" s="111"/>
      <c r="G637" s="111"/>
      <c r="H637" s="111"/>
      <c r="I637" s="111"/>
      <c r="J637" s="111"/>
      <c r="K637" s="111"/>
    </row>
    <row r="638" spans="2:11">
      <c r="B638" s="110"/>
      <c r="C638" s="110"/>
      <c r="D638" s="110"/>
      <c r="E638" s="111"/>
      <c r="F638" s="111"/>
      <c r="G638" s="111"/>
      <c r="H638" s="111"/>
      <c r="I638" s="111"/>
      <c r="J638" s="111"/>
      <c r="K638" s="111"/>
    </row>
    <row r="639" spans="2:11">
      <c r="B639" s="110"/>
      <c r="C639" s="110"/>
      <c r="D639" s="110"/>
      <c r="E639" s="111"/>
      <c r="F639" s="111"/>
      <c r="G639" s="111"/>
      <c r="H639" s="111"/>
      <c r="I639" s="111"/>
      <c r="J639" s="111"/>
      <c r="K639" s="111"/>
    </row>
    <row r="640" spans="2:11">
      <c r="B640" s="110"/>
      <c r="C640" s="110"/>
      <c r="D640" s="110"/>
      <c r="E640" s="111"/>
      <c r="F640" s="111"/>
      <c r="G640" s="111"/>
      <c r="H640" s="111"/>
      <c r="I640" s="111"/>
      <c r="J640" s="111"/>
      <c r="K640" s="111"/>
    </row>
    <row r="641" spans="2:11">
      <c r="B641" s="110"/>
      <c r="C641" s="110"/>
      <c r="D641" s="110"/>
      <c r="E641" s="111"/>
      <c r="F641" s="111"/>
      <c r="G641" s="111"/>
      <c r="H641" s="111"/>
      <c r="I641" s="111"/>
      <c r="J641" s="111"/>
      <c r="K641" s="111"/>
    </row>
    <row r="642" spans="2:11">
      <c r="B642" s="110"/>
      <c r="C642" s="110"/>
      <c r="D642" s="110"/>
      <c r="E642" s="111"/>
      <c r="F642" s="111"/>
      <c r="G642" s="111"/>
      <c r="H642" s="111"/>
      <c r="I642" s="111"/>
      <c r="J642" s="111"/>
      <c r="K642" s="111"/>
    </row>
    <row r="643" spans="2:11">
      <c r="B643" s="110"/>
      <c r="C643" s="110"/>
      <c r="D643" s="110"/>
      <c r="E643" s="111"/>
      <c r="F643" s="111"/>
      <c r="G643" s="111"/>
      <c r="H643" s="111"/>
      <c r="I643" s="111"/>
      <c r="J643" s="111"/>
      <c r="K643" s="111"/>
    </row>
    <row r="644" spans="2:11">
      <c r="B644" s="110"/>
      <c r="C644" s="110"/>
      <c r="D644" s="110"/>
      <c r="E644" s="111"/>
      <c r="F644" s="111"/>
      <c r="G644" s="111"/>
      <c r="H644" s="111"/>
      <c r="I644" s="111"/>
      <c r="J644" s="111"/>
      <c r="K644" s="111"/>
    </row>
    <row r="645" spans="2:11">
      <c r="B645" s="110"/>
      <c r="C645" s="110"/>
      <c r="D645" s="110"/>
      <c r="E645" s="111"/>
      <c r="F645" s="111"/>
      <c r="G645" s="111"/>
      <c r="H645" s="111"/>
      <c r="I645" s="111"/>
      <c r="J645" s="111"/>
      <c r="K645" s="111"/>
    </row>
    <row r="646" spans="2:11">
      <c r="B646" s="110"/>
      <c r="C646" s="110"/>
      <c r="D646" s="110"/>
      <c r="E646" s="111"/>
      <c r="F646" s="111"/>
      <c r="G646" s="111"/>
      <c r="H646" s="111"/>
      <c r="I646" s="111"/>
      <c r="J646" s="111"/>
      <c r="K646" s="111"/>
    </row>
    <row r="647" spans="2:11">
      <c r="B647" s="110"/>
      <c r="C647" s="110"/>
      <c r="D647" s="110"/>
      <c r="E647" s="111"/>
      <c r="F647" s="111"/>
      <c r="G647" s="111"/>
      <c r="H647" s="111"/>
      <c r="I647" s="111"/>
      <c r="J647" s="111"/>
      <c r="K647" s="111"/>
    </row>
    <row r="648" spans="2:11">
      <c r="B648" s="110"/>
      <c r="C648" s="110"/>
      <c r="D648" s="110"/>
      <c r="E648" s="111"/>
      <c r="F648" s="111"/>
      <c r="G648" s="111"/>
      <c r="H648" s="111"/>
      <c r="I648" s="111"/>
      <c r="J648" s="111"/>
      <c r="K648" s="111"/>
    </row>
    <row r="649" spans="2:11">
      <c r="B649" s="110"/>
      <c r="C649" s="110"/>
      <c r="D649" s="110"/>
      <c r="E649" s="111"/>
      <c r="F649" s="111"/>
      <c r="G649" s="111"/>
      <c r="H649" s="111"/>
      <c r="I649" s="111"/>
      <c r="J649" s="111"/>
      <c r="K649" s="111"/>
    </row>
    <row r="650" spans="2:11">
      <c r="B650" s="110"/>
      <c r="C650" s="110"/>
      <c r="D650" s="110"/>
      <c r="E650" s="111"/>
      <c r="F650" s="111"/>
      <c r="G650" s="111"/>
      <c r="H650" s="111"/>
      <c r="I650" s="111"/>
      <c r="J650" s="111"/>
      <c r="K650" s="111"/>
    </row>
    <row r="651" spans="2:11">
      <c r="B651" s="110"/>
      <c r="C651" s="110"/>
      <c r="D651" s="110"/>
      <c r="E651" s="111"/>
      <c r="F651" s="111"/>
      <c r="G651" s="111"/>
      <c r="H651" s="111"/>
      <c r="I651" s="111"/>
      <c r="J651" s="111"/>
      <c r="K651" s="111"/>
    </row>
    <row r="652" spans="2:11">
      <c r="B652" s="110"/>
      <c r="C652" s="110"/>
      <c r="D652" s="110"/>
      <c r="E652" s="111"/>
      <c r="F652" s="111"/>
      <c r="G652" s="111"/>
      <c r="H652" s="111"/>
      <c r="I652" s="111"/>
      <c r="J652" s="111"/>
      <c r="K652" s="111"/>
    </row>
    <row r="653" spans="2:11">
      <c r="B653" s="110"/>
      <c r="C653" s="110"/>
      <c r="D653" s="110"/>
      <c r="E653" s="111"/>
      <c r="F653" s="111"/>
      <c r="G653" s="111"/>
      <c r="H653" s="111"/>
      <c r="I653" s="111"/>
      <c r="J653" s="111"/>
      <c r="K653" s="111"/>
    </row>
    <row r="654" spans="2:11">
      <c r="B654" s="110"/>
      <c r="C654" s="110"/>
      <c r="D654" s="110"/>
      <c r="E654" s="111"/>
      <c r="F654" s="111"/>
      <c r="G654" s="111"/>
      <c r="H654" s="111"/>
      <c r="I654" s="111"/>
      <c r="J654" s="111"/>
      <c r="K654" s="111"/>
    </row>
    <row r="655" spans="2:11">
      <c r="B655" s="110"/>
      <c r="C655" s="110"/>
      <c r="D655" s="110"/>
      <c r="E655" s="111"/>
      <c r="F655" s="111"/>
      <c r="G655" s="111"/>
      <c r="H655" s="111"/>
      <c r="I655" s="111"/>
      <c r="J655" s="111"/>
      <c r="K655" s="111"/>
    </row>
    <row r="656" spans="2:11">
      <c r="B656" s="110"/>
      <c r="C656" s="110"/>
      <c r="D656" s="110"/>
      <c r="E656" s="111"/>
      <c r="F656" s="111"/>
      <c r="G656" s="111"/>
      <c r="H656" s="111"/>
      <c r="I656" s="111"/>
      <c r="J656" s="111"/>
      <c r="K656" s="111"/>
    </row>
    <row r="657" spans="2:11">
      <c r="B657" s="110"/>
      <c r="C657" s="110"/>
      <c r="D657" s="110"/>
      <c r="E657" s="111"/>
      <c r="F657" s="111"/>
      <c r="G657" s="111"/>
      <c r="H657" s="111"/>
      <c r="I657" s="111"/>
      <c r="J657" s="111"/>
      <c r="K657" s="111"/>
    </row>
    <row r="658" spans="2:11">
      <c r="B658" s="110"/>
      <c r="C658" s="110"/>
      <c r="D658" s="110"/>
      <c r="E658" s="111"/>
      <c r="F658" s="111"/>
      <c r="G658" s="111"/>
      <c r="H658" s="111"/>
      <c r="I658" s="111"/>
      <c r="J658" s="111"/>
      <c r="K658" s="111"/>
    </row>
    <row r="659" spans="2:11">
      <c r="B659" s="110"/>
      <c r="C659" s="110"/>
      <c r="D659" s="110"/>
      <c r="E659" s="111"/>
      <c r="F659" s="111"/>
      <c r="G659" s="111"/>
      <c r="H659" s="111"/>
      <c r="I659" s="111"/>
      <c r="J659" s="111"/>
      <c r="K659" s="111"/>
    </row>
    <row r="660" spans="2:11">
      <c r="B660" s="110"/>
      <c r="C660" s="110"/>
      <c r="D660" s="110"/>
      <c r="E660" s="111"/>
      <c r="F660" s="111"/>
      <c r="G660" s="111"/>
      <c r="H660" s="111"/>
      <c r="I660" s="111"/>
      <c r="J660" s="111"/>
      <c r="K660" s="111"/>
    </row>
    <row r="661" spans="2:11">
      <c r="B661" s="110"/>
      <c r="C661" s="110"/>
      <c r="D661" s="110"/>
      <c r="E661" s="111"/>
      <c r="F661" s="111"/>
      <c r="G661" s="111"/>
      <c r="H661" s="111"/>
      <c r="I661" s="111"/>
      <c r="J661" s="111"/>
      <c r="K661" s="111"/>
    </row>
    <row r="662" spans="2:11">
      <c r="B662" s="110"/>
      <c r="C662" s="110"/>
      <c r="D662" s="110"/>
      <c r="E662" s="111"/>
      <c r="F662" s="111"/>
      <c r="G662" s="111"/>
      <c r="H662" s="111"/>
      <c r="I662" s="111"/>
      <c r="J662" s="111"/>
      <c r="K662" s="111"/>
    </row>
    <row r="663" spans="2:11">
      <c r="B663" s="110"/>
      <c r="C663" s="110"/>
      <c r="D663" s="110"/>
      <c r="E663" s="111"/>
      <c r="F663" s="111"/>
      <c r="G663" s="111"/>
      <c r="H663" s="111"/>
      <c r="I663" s="111"/>
      <c r="J663" s="111"/>
      <c r="K663" s="111"/>
    </row>
    <row r="664" spans="2:11">
      <c r="B664" s="110"/>
      <c r="C664" s="110"/>
      <c r="D664" s="110"/>
      <c r="E664" s="111"/>
      <c r="F664" s="111"/>
      <c r="G664" s="111"/>
      <c r="H664" s="111"/>
      <c r="I664" s="111"/>
      <c r="J664" s="111"/>
      <c r="K664" s="111"/>
    </row>
    <row r="665" spans="2:11">
      <c r="B665" s="110"/>
      <c r="C665" s="110"/>
      <c r="D665" s="110"/>
      <c r="E665" s="111"/>
      <c r="F665" s="111"/>
      <c r="G665" s="111"/>
      <c r="H665" s="111"/>
      <c r="I665" s="111"/>
      <c r="J665" s="111"/>
      <c r="K665" s="111"/>
    </row>
    <row r="666" spans="2:11">
      <c r="B666" s="110"/>
      <c r="C666" s="110"/>
      <c r="D666" s="110"/>
      <c r="E666" s="111"/>
      <c r="F666" s="111"/>
      <c r="G666" s="111"/>
      <c r="H666" s="111"/>
      <c r="I666" s="111"/>
      <c r="J666" s="111"/>
      <c r="K666" s="111"/>
    </row>
    <row r="667" spans="2:11">
      <c r="B667" s="110"/>
      <c r="C667" s="110"/>
      <c r="D667" s="110"/>
      <c r="E667" s="111"/>
      <c r="F667" s="111"/>
      <c r="G667" s="111"/>
      <c r="H667" s="111"/>
      <c r="I667" s="111"/>
      <c r="J667" s="111"/>
      <c r="K667" s="111"/>
    </row>
    <row r="668" spans="2:11">
      <c r="B668" s="110"/>
      <c r="C668" s="110"/>
      <c r="D668" s="110"/>
      <c r="E668" s="111"/>
      <c r="F668" s="111"/>
      <c r="G668" s="111"/>
      <c r="H668" s="111"/>
      <c r="I668" s="111"/>
      <c r="J668" s="111"/>
      <c r="K668" s="111"/>
    </row>
    <row r="669" spans="2:11">
      <c r="B669" s="110"/>
      <c r="C669" s="110"/>
      <c r="D669" s="110"/>
      <c r="E669" s="111"/>
      <c r="F669" s="111"/>
      <c r="G669" s="111"/>
      <c r="H669" s="111"/>
      <c r="I669" s="111"/>
      <c r="J669" s="111"/>
      <c r="K669" s="111"/>
    </row>
    <row r="670" spans="2:11">
      <c r="B670" s="110"/>
      <c r="C670" s="110"/>
      <c r="D670" s="110"/>
      <c r="E670" s="111"/>
      <c r="F670" s="111"/>
      <c r="G670" s="111"/>
      <c r="H670" s="111"/>
      <c r="I670" s="111"/>
      <c r="J670" s="111"/>
      <c r="K670" s="111"/>
    </row>
    <row r="671" spans="2:11">
      <c r="B671" s="110"/>
      <c r="C671" s="110"/>
      <c r="D671" s="110"/>
      <c r="E671" s="111"/>
      <c r="F671" s="111"/>
      <c r="G671" s="111"/>
      <c r="H671" s="111"/>
      <c r="I671" s="111"/>
      <c r="J671" s="111"/>
      <c r="K671" s="111"/>
    </row>
    <row r="672" spans="2:11">
      <c r="B672" s="110"/>
      <c r="C672" s="110"/>
      <c r="D672" s="110"/>
      <c r="E672" s="111"/>
      <c r="F672" s="111"/>
      <c r="G672" s="111"/>
      <c r="H672" s="111"/>
      <c r="I672" s="111"/>
      <c r="J672" s="111"/>
      <c r="K672" s="111"/>
    </row>
    <row r="673" spans="2:11">
      <c r="B673" s="110"/>
      <c r="C673" s="110"/>
      <c r="D673" s="110"/>
      <c r="E673" s="111"/>
      <c r="F673" s="111"/>
      <c r="G673" s="111"/>
      <c r="H673" s="111"/>
      <c r="I673" s="111"/>
      <c r="J673" s="111"/>
      <c r="K673" s="111"/>
    </row>
    <row r="674" spans="2:11">
      <c r="B674" s="110"/>
      <c r="C674" s="110"/>
      <c r="D674" s="110"/>
      <c r="E674" s="111"/>
      <c r="F674" s="111"/>
      <c r="G674" s="111"/>
      <c r="H674" s="111"/>
      <c r="I674" s="111"/>
      <c r="J674" s="111"/>
      <c r="K674" s="111"/>
    </row>
    <row r="675" spans="2:11">
      <c r="B675" s="110"/>
      <c r="C675" s="110"/>
      <c r="D675" s="110"/>
      <c r="E675" s="111"/>
      <c r="F675" s="111"/>
      <c r="G675" s="111"/>
      <c r="H675" s="111"/>
      <c r="I675" s="111"/>
      <c r="J675" s="111"/>
      <c r="K675" s="111"/>
    </row>
    <row r="676" spans="2:11">
      <c r="B676" s="110"/>
      <c r="C676" s="110"/>
      <c r="D676" s="110"/>
      <c r="E676" s="111"/>
      <c r="F676" s="111"/>
      <c r="G676" s="111"/>
      <c r="H676" s="111"/>
      <c r="I676" s="111"/>
      <c r="J676" s="111"/>
      <c r="K676" s="111"/>
    </row>
    <row r="677" spans="2:11">
      <c r="B677" s="110"/>
      <c r="C677" s="110"/>
      <c r="D677" s="110"/>
      <c r="E677" s="111"/>
      <c r="F677" s="111"/>
      <c r="G677" s="111"/>
      <c r="H677" s="111"/>
      <c r="I677" s="111"/>
      <c r="J677" s="111"/>
      <c r="K677" s="111"/>
    </row>
    <row r="678" spans="2:11">
      <c r="B678" s="110"/>
      <c r="C678" s="110"/>
      <c r="D678" s="110"/>
      <c r="E678" s="111"/>
      <c r="F678" s="111"/>
      <c r="G678" s="111"/>
      <c r="H678" s="111"/>
      <c r="I678" s="111"/>
      <c r="J678" s="111"/>
      <c r="K678" s="111"/>
    </row>
    <row r="679" spans="2:11">
      <c r="B679" s="110"/>
      <c r="C679" s="110"/>
      <c r="D679" s="110"/>
      <c r="E679" s="111"/>
      <c r="F679" s="111"/>
      <c r="G679" s="111"/>
      <c r="H679" s="111"/>
      <c r="I679" s="111"/>
      <c r="J679" s="111"/>
      <c r="K679" s="111"/>
    </row>
    <row r="680" spans="2:11">
      <c r="B680" s="110"/>
      <c r="C680" s="110"/>
      <c r="D680" s="110"/>
      <c r="E680" s="111"/>
      <c r="F680" s="111"/>
      <c r="G680" s="111"/>
      <c r="H680" s="111"/>
      <c r="I680" s="111"/>
      <c r="J680" s="111"/>
      <c r="K680" s="111"/>
    </row>
    <row r="681" spans="2:11">
      <c r="B681" s="110"/>
      <c r="C681" s="110"/>
      <c r="D681" s="110"/>
      <c r="E681" s="111"/>
      <c r="F681" s="111"/>
      <c r="G681" s="111"/>
      <c r="H681" s="111"/>
      <c r="I681" s="111"/>
      <c r="J681" s="111"/>
      <c r="K681" s="111"/>
    </row>
    <row r="682" spans="2:11">
      <c r="B682" s="110"/>
      <c r="C682" s="110"/>
      <c r="D682" s="110"/>
      <c r="E682" s="111"/>
      <c r="F682" s="111"/>
      <c r="G682" s="111"/>
      <c r="H682" s="111"/>
      <c r="I682" s="111"/>
      <c r="J682" s="111"/>
      <c r="K682" s="111"/>
    </row>
    <row r="683" spans="2:11">
      <c r="B683" s="110"/>
      <c r="C683" s="110"/>
      <c r="D683" s="110"/>
      <c r="E683" s="111"/>
      <c r="F683" s="111"/>
      <c r="G683" s="111"/>
      <c r="H683" s="111"/>
      <c r="I683" s="111"/>
      <c r="J683" s="111"/>
      <c r="K683" s="111"/>
    </row>
    <row r="684" spans="2:11">
      <c r="B684" s="110"/>
      <c r="C684" s="110"/>
      <c r="D684" s="110"/>
      <c r="E684" s="111"/>
      <c r="F684" s="111"/>
      <c r="G684" s="111"/>
      <c r="H684" s="111"/>
      <c r="I684" s="111"/>
      <c r="J684" s="111"/>
      <c r="K684" s="111"/>
    </row>
    <row r="685" spans="2:11">
      <c r="B685" s="110"/>
      <c r="C685" s="110"/>
      <c r="D685" s="110"/>
      <c r="E685" s="111"/>
      <c r="F685" s="111"/>
      <c r="G685" s="111"/>
      <c r="H685" s="111"/>
      <c r="I685" s="111"/>
      <c r="J685" s="111"/>
      <c r="K685" s="111"/>
    </row>
    <row r="686" spans="2:11">
      <c r="B686" s="110"/>
      <c r="C686" s="110"/>
      <c r="D686" s="110"/>
      <c r="E686" s="111"/>
      <c r="F686" s="111"/>
      <c r="G686" s="111"/>
      <c r="H686" s="111"/>
      <c r="I686" s="111"/>
      <c r="J686" s="111"/>
      <c r="K686" s="111"/>
    </row>
    <row r="687" spans="2:11">
      <c r="B687" s="110"/>
      <c r="C687" s="110"/>
      <c r="D687" s="110"/>
      <c r="E687" s="111"/>
      <c r="F687" s="111"/>
      <c r="G687" s="111"/>
      <c r="H687" s="111"/>
      <c r="I687" s="111"/>
      <c r="J687" s="111"/>
      <c r="K687" s="111"/>
    </row>
    <row r="688" spans="2:11">
      <c r="B688" s="110"/>
      <c r="C688" s="110"/>
      <c r="D688" s="110"/>
      <c r="E688" s="111"/>
      <c r="F688" s="111"/>
      <c r="G688" s="111"/>
      <c r="H688" s="111"/>
      <c r="I688" s="111"/>
      <c r="J688" s="111"/>
      <c r="K688" s="111"/>
    </row>
    <row r="689" spans="2:11">
      <c r="B689" s="110"/>
      <c r="C689" s="110"/>
      <c r="D689" s="110"/>
      <c r="E689" s="111"/>
      <c r="F689" s="111"/>
      <c r="G689" s="111"/>
      <c r="H689" s="111"/>
      <c r="I689" s="111"/>
      <c r="J689" s="111"/>
      <c r="K689" s="111"/>
    </row>
    <row r="690" spans="2:11">
      <c r="B690" s="110"/>
      <c r="C690" s="110"/>
      <c r="D690" s="110"/>
      <c r="E690" s="111"/>
      <c r="F690" s="111"/>
      <c r="G690" s="111"/>
      <c r="H690" s="111"/>
      <c r="I690" s="111"/>
      <c r="J690" s="111"/>
      <c r="K690" s="111"/>
    </row>
    <row r="691" spans="2:11">
      <c r="B691" s="110"/>
      <c r="C691" s="110"/>
      <c r="D691" s="110"/>
      <c r="E691" s="111"/>
      <c r="F691" s="111"/>
      <c r="G691" s="111"/>
      <c r="H691" s="111"/>
      <c r="I691" s="111"/>
      <c r="J691" s="111"/>
      <c r="K691" s="111"/>
    </row>
    <row r="692" spans="2:11">
      <c r="B692" s="110"/>
      <c r="C692" s="110"/>
      <c r="D692" s="110"/>
      <c r="E692" s="111"/>
      <c r="F692" s="111"/>
      <c r="G692" s="111"/>
      <c r="H692" s="111"/>
      <c r="I692" s="111"/>
      <c r="J692" s="111"/>
      <c r="K692" s="111"/>
    </row>
    <row r="693" spans="2:11">
      <c r="B693" s="110"/>
      <c r="C693" s="110"/>
      <c r="D693" s="110"/>
      <c r="E693" s="111"/>
      <c r="F693" s="111"/>
      <c r="G693" s="111"/>
      <c r="H693" s="111"/>
      <c r="I693" s="111"/>
      <c r="J693" s="111"/>
      <c r="K693" s="111"/>
    </row>
    <row r="694" spans="2:11">
      <c r="B694" s="110"/>
      <c r="C694" s="110"/>
      <c r="D694" s="110"/>
      <c r="E694" s="111"/>
      <c r="F694" s="111"/>
      <c r="G694" s="111"/>
      <c r="H694" s="111"/>
      <c r="I694" s="111"/>
      <c r="J694" s="111"/>
      <c r="K694" s="111"/>
    </row>
    <row r="695" spans="2:11">
      <c r="B695" s="110"/>
      <c r="C695" s="110"/>
      <c r="D695" s="110"/>
      <c r="E695" s="111"/>
      <c r="F695" s="111"/>
      <c r="G695" s="111"/>
      <c r="H695" s="111"/>
      <c r="I695" s="111"/>
      <c r="J695" s="111"/>
      <c r="K695" s="111"/>
    </row>
    <row r="696" spans="2:11">
      <c r="B696" s="110"/>
      <c r="C696" s="110"/>
      <c r="D696" s="110"/>
      <c r="E696" s="111"/>
      <c r="F696" s="111"/>
      <c r="G696" s="111"/>
      <c r="H696" s="111"/>
      <c r="I696" s="111"/>
      <c r="J696" s="111"/>
      <c r="K696" s="111"/>
    </row>
    <row r="697" spans="2:11">
      <c r="B697" s="110"/>
      <c r="C697" s="110"/>
      <c r="D697" s="110"/>
      <c r="E697" s="111"/>
      <c r="F697" s="111"/>
      <c r="G697" s="111"/>
      <c r="H697" s="111"/>
      <c r="I697" s="111"/>
      <c r="J697" s="111"/>
      <c r="K697" s="111"/>
    </row>
    <row r="698" spans="2:11">
      <c r="B698" s="110"/>
      <c r="C698" s="110"/>
      <c r="D698" s="110"/>
      <c r="E698" s="111"/>
      <c r="F698" s="111"/>
      <c r="G698" s="111"/>
      <c r="H698" s="111"/>
      <c r="I698" s="111"/>
      <c r="J698" s="111"/>
      <c r="K698" s="111"/>
    </row>
    <row r="699" spans="2:11">
      <c r="B699" s="110"/>
      <c r="C699" s="110"/>
      <c r="D699" s="110"/>
      <c r="E699" s="111"/>
      <c r="F699" s="111"/>
      <c r="G699" s="111"/>
      <c r="H699" s="111"/>
      <c r="I699" s="111"/>
      <c r="J699" s="111"/>
      <c r="K699" s="111"/>
    </row>
    <row r="700" spans="2:11">
      <c r="B700" s="110"/>
      <c r="C700" s="110"/>
      <c r="D700" s="110"/>
      <c r="E700" s="111"/>
      <c r="F700" s="111"/>
      <c r="G700" s="111"/>
      <c r="H700" s="111"/>
      <c r="I700" s="111"/>
      <c r="J700" s="111"/>
      <c r="K700" s="111"/>
    </row>
    <row r="701" spans="2:11">
      <c r="B701" s="110"/>
      <c r="C701" s="110"/>
      <c r="D701" s="110"/>
      <c r="E701" s="111"/>
      <c r="F701" s="111"/>
      <c r="G701" s="111"/>
      <c r="H701" s="111"/>
      <c r="I701" s="111"/>
      <c r="J701" s="111"/>
      <c r="K701" s="111"/>
    </row>
    <row r="702" spans="2:11">
      <c r="B702" s="110"/>
      <c r="C702" s="110"/>
      <c r="D702" s="110"/>
      <c r="E702" s="111"/>
      <c r="F702" s="111"/>
      <c r="G702" s="111"/>
      <c r="H702" s="111"/>
      <c r="I702" s="111"/>
      <c r="J702" s="111"/>
      <c r="K702" s="111"/>
    </row>
    <row r="703" spans="2:11">
      <c r="B703" s="110"/>
      <c r="C703" s="110"/>
      <c r="D703" s="110"/>
      <c r="E703" s="111"/>
      <c r="F703" s="111"/>
      <c r="G703" s="111"/>
      <c r="H703" s="111"/>
      <c r="I703" s="111"/>
      <c r="J703" s="111"/>
      <c r="K703" s="111"/>
    </row>
    <row r="704" spans="2:11">
      <c r="B704" s="110"/>
      <c r="C704" s="110"/>
      <c r="D704" s="110"/>
      <c r="E704" s="111"/>
      <c r="F704" s="111"/>
      <c r="G704" s="111"/>
      <c r="H704" s="111"/>
      <c r="I704" s="111"/>
      <c r="J704" s="111"/>
      <c r="K704" s="111"/>
    </row>
    <row r="705" spans="2:11">
      <c r="B705" s="110"/>
      <c r="C705" s="110"/>
      <c r="D705" s="110"/>
      <c r="E705" s="111"/>
      <c r="F705" s="111"/>
      <c r="G705" s="111"/>
      <c r="H705" s="111"/>
      <c r="I705" s="111"/>
      <c r="J705" s="111"/>
      <c r="K705" s="111"/>
    </row>
    <row r="706" spans="2:11">
      <c r="B706" s="110"/>
      <c r="C706" s="110"/>
      <c r="D706" s="110"/>
      <c r="E706" s="111"/>
      <c r="F706" s="111"/>
      <c r="G706" s="111"/>
      <c r="H706" s="111"/>
      <c r="I706" s="111"/>
      <c r="J706" s="111"/>
      <c r="K706" s="111"/>
    </row>
    <row r="707" spans="2:11">
      <c r="B707" s="110"/>
      <c r="C707" s="110"/>
      <c r="D707" s="110"/>
      <c r="E707" s="111"/>
      <c r="F707" s="111"/>
      <c r="G707" s="111"/>
      <c r="H707" s="111"/>
      <c r="I707" s="111"/>
      <c r="J707" s="111"/>
      <c r="K707" s="111"/>
    </row>
    <row r="708" spans="2:11">
      <c r="B708" s="110"/>
      <c r="C708" s="110"/>
      <c r="D708" s="110"/>
      <c r="E708" s="111"/>
      <c r="F708" s="111"/>
      <c r="G708" s="111"/>
      <c r="H708" s="111"/>
      <c r="I708" s="111"/>
      <c r="J708" s="111"/>
      <c r="K708" s="111"/>
    </row>
    <row r="709" spans="2:11">
      <c r="B709" s="110"/>
      <c r="C709" s="110"/>
      <c r="D709" s="110"/>
      <c r="E709" s="111"/>
      <c r="F709" s="111"/>
      <c r="G709" s="111"/>
      <c r="H709" s="111"/>
      <c r="I709" s="111"/>
      <c r="J709" s="111"/>
      <c r="K709" s="111"/>
    </row>
    <row r="710" spans="2:11">
      <c r="B710" s="110"/>
      <c r="C710" s="110"/>
      <c r="D710" s="110"/>
      <c r="E710" s="111"/>
      <c r="F710" s="111"/>
      <c r="G710" s="111"/>
      <c r="H710" s="111"/>
      <c r="I710" s="111"/>
      <c r="J710" s="111"/>
      <c r="K710" s="111"/>
    </row>
    <row r="711" spans="2:11">
      <c r="B711" s="110"/>
      <c r="C711" s="110"/>
      <c r="D711" s="110"/>
      <c r="E711" s="111"/>
      <c r="F711" s="111"/>
      <c r="G711" s="111"/>
      <c r="H711" s="111"/>
      <c r="I711" s="111"/>
      <c r="J711" s="111"/>
      <c r="K711" s="111"/>
    </row>
    <row r="712" spans="2:11">
      <c r="B712" s="110"/>
      <c r="C712" s="110"/>
      <c r="D712" s="110"/>
      <c r="E712" s="111"/>
      <c r="F712" s="111"/>
      <c r="G712" s="111"/>
      <c r="H712" s="111"/>
      <c r="I712" s="111"/>
      <c r="J712" s="111"/>
      <c r="K712" s="111"/>
    </row>
    <row r="713" spans="2:11">
      <c r="B713" s="110"/>
      <c r="C713" s="110"/>
      <c r="D713" s="110"/>
      <c r="E713" s="111"/>
      <c r="F713" s="111"/>
      <c r="G713" s="111"/>
      <c r="H713" s="111"/>
      <c r="I713" s="111"/>
      <c r="J713" s="111"/>
      <c r="K713" s="111"/>
    </row>
    <row r="714" spans="2:11">
      <c r="B714" s="110"/>
      <c r="C714" s="110"/>
      <c r="D714" s="110"/>
      <c r="E714" s="111"/>
      <c r="F714" s="111"/>
      <c r="G714" s="111"/>
      <c r="H714" s="111"/>
      <c r="I714" s="111"/>
      <c r="J714" s="111"/>
      <c r="K714" s="111"/>
    </row>
    <row r="715" spans="2:11">
      <c r="B715" s="110"/>
      <c r="C715" s="110"/>
      <c r="D715" s="110"/>
      <c r="E715" s="111"/>
      <c r="F715" s="111"/>
      <c r="G715" s="111"/>
      <c r="H715" s="111"/>
      <c r="I715" s="111"/>
      <c r="J715" s="111"/>
      <c r="K715" s="111"/>
    </row>
    <row r="716" spans="2:11">
      <c r="B716" s="110"/>
      <c r="C716" s="110"/>
      <c r="D716" s="110"/>
      <c r="E716" s="111"/>
      <c r="F716" s="111"/>
      <c r="G716" s="111"/>
      <c r="H716" s="111"/>
      <c r="I716" s="111"/>
      <c r="J716" s="111"/>
      <c r="K716" s="111"/>
    </row>
    <row r="717" spans="2:11">
      <c r="B717" s="110"/>
      <c r="C717" s="110"/>
      <c r="D717" s="110"/>
      <c r="E717" s="111"/>
      <c r="F717" s="111"/>
      <c r="G717" s="111"/>
      <c r="H717" s="111"/>
      <c r="I717" s="111"/>
      <c r="J717" s="111"/>
      <c r="K717" s="111"/>
    </row>
    <row r="718" spans="2:11">
      <c r="B718" s="110"/>
      <c r="C718" s="110"/>
      <c r="D718" s="110"/>
      <c r="E718" s="111"/>
      <c r="F718" s="111"/>
      <c r="G718" s="111"/>
      <c r="H718" s="111"/>
      <c r="I718" s="111"/>
      <c r="J718" s="111"/>
      <c r="K718" s="111"/>
    </row>
    <row r="719" spans="2:11">
      <c r="B719" s="110"/>
      <c r="C719" s="110"/>
      <c r="D719" s="110"/>
      <c r="E719" s="111"/>
      <c r="F719" s="111"/>
      <c r="G719" s="111"/>
      <c r="H719" s="111"/>
      <c r="I719" s="111"/>
      <c r="J719" s="111"/>
      <c r="K719" s="111"/>
    </row>
    <row r="720" spans="2:11">
      <c r="B720" s="110"/>
      <c r="C720" s="110"/>
      <c r="D720" s="110"/>
      <c r="E720" s="111"/>
      <c r="F720" s="111"/>
      <c r="G720" s="111"/>
      <c r="H720" s="111"/>
      <c r="I720" s="111"/>
      <c r="J720" s="111"/>
      <c r="K720" s="111"/>
    </row>
    <row r="721" spans="2:11">
      <c r="B721" s="110"/>
      <c r="C721" s="110"/>
      <c r="D721" s="110"/>
      <c r="E721" s="111"/>
      <c r="F721" s="111"/>
      <c r="G721" s="111"/>
      <c r="H721" s="111"/>
      <c r="I721" s="111"/>
      <c r="J721" s="111"/>
      <c r="K721" s="111"/>
    </row>
    <row r="722" spans="2:11">
      <c r="B722" s="110"/>
      <c r="C722" s="110"/>
      <c r="D722" s="110"/>
      <c r="E722" s="111"/>
      <c r="F722" s="111"/>
      <c r="G722" s="111"/>
      <c r="H722" s="111"/>
      <c r="I722" s="111"/>
      <c r="J722" s="111"/>
      <c r="K722" s="111"/>
    </row>
    <row r="723" spans="2:11">
      <c r="B723" s="110"/>
      <c r="C723" s="110"/>
      <c r="D723" s="110"/>
      <c r="E723" s="111"/>
      <c r="F723" s="111"/>
      <c r="G723" s="111"/>
      <c r="H723" s="111"/>
      <c r="I723" s="111"/>
      <c r="J723" s="111"/>
      <c r="K723" s="111"/>
    </row>
    <row r="724" spans="2:11">
      <c r="B724" s="110"/>
      <c r="C724" s="110"/>
      <c r="D724" s="110"/>
      <c r="E724" s="111"/>
      <c r="F724" s="111"/>
      <c r="G724" s="111"/>
      <c r="H724" s="111"/>
      <c r="I724" s="111"/>
      <c r="J724" s="111"/>
      <c r="K724" s="111"/>
    </row>
    <row r="725" spans="2:11">
      <c r="B725" s="110"/>
      <c r="C725" s="110"/>
      <c r="D725" s="110"/>
      <c r="E725" s="111"/>
      <c r="F725" s="111"/>
      <c r="G725" s="111"/>
      <c r="H725" s="111"/>
      <c r="I725" s="111"/>
      <c r="J725" s="111"/>
      <c r="K725" s="111"/>
    </row>
    <row r="726" spans="2:11">
      <c r="B726" s="110"/>
      <c r="C726" s="110"/>
      <c r="D726" s="110"/>
      <c r="E726" s="111"/>
      <c r="F726" s="111"/>
      <c r="G726" s="111"/>
      <c r="H726" s="111"/>
      <c r="I726" s="111"/>
      <c r="J726" s="111"/>
      <c r="K726" s="111"/>
    </row>
    <row r="727" spans="2:11">
      <c r="B727" s="110"/>
      <c r="C727" s="110"/>
      <c r="D727" s="110"/>
      <c r="E727" s="111"/>
      <c r="F727" s="111"/>
      <c r="G727" s="111"/>
      <c r="H727" s="111"/>
      <c r="I727" s="111"/>
      <c r="J727" s="111"/>
      <c r="K727" s="111"/>
    </row>
    <row r="728" spans="2:11">
      <c r="B728" s="110"/>
      <c r="C728" s="110"/>
      <c r="D728" s="110"/>
      <c r="E728" s="111"/>
      <c r="F728" s="111"/>
      <c r="G728" s="111"/>
      <c r="H728" s="111"/>
      <c r="I728" s="111"/>
      <c r="J728" s="111"/>
      <c r="K728" s="111"/>
    </row>
    <row r="729" spans="2:11">
      <c r="B729" s="110"/>
      <c r="C729" s="110"/>
      <c r="D729" s="110"/>
      <c r="E729" s="111"/>
      <c r="F729" s="111"/>
      <c r="G729" s="111"/>
      <c r="H729" s="111"/>
      <c r="I729" s="111"/>
      <c r="J729" s="111"/>
      <c r="K729" s="111"/>
    </row>
    <row r="730" spans="2:11">
      <c r="B730" s="110"/>
      <c r="C730" s="110"/>
      <c r="D730" s="110"/>
      <c r="E730" s="111"/>
      <c r="F730" s="111"/>
      <c r="G730" s="111"/>
      <c r="H730" s="111"/>
      <c r="I730" s="111"/>
      <c r="J730" s="111"/>
      <c r="K730" s="111"/>
    </row>
    <row r="731" spans="2:11">
      <c r="B731" s="110"/>
      <c r="C731" s="110"/>
      <c r="D731" s="110"/>
      <c r="E731" s="111"/>
      <c r="F731" s="111"/>
      <c r="G731" s="111"/>
      <c r="H731" s="111"/>
      <c r="I731" s="111"/>
      <c r="J731" s="111"/>
      <c r="K731" s="111"/>
    </row>
    <row r="732" spans="2:11">
      <c r="B732" s="110"/>
      <c r="C732" s="110"/>
      <c r="D732" s="110"/>
      <c r="E732" s="111"/>
      <c r="F732" s="111"/>
      <c r="G732" s="111"/>
      <c r="H732" s="111"/>
      <c r="I732" s="111"/>
      <c r="J732" s="111"/>
      <c r="K732" s="111"/>
    </row>
    <row r="733" spans="2:11">
      <c r="B733" s="110"/>
      <c r="C733" s="110"/>
      <c r="D733" s="110"/>
      <c r="E733" s="111"/>
      <c r="F733" s="111"/>
      <c r="G733" s="111"/>
      <c r="H733" s="111"/>
      <c r="I733" s="111"/>
      <c r="J733" s="111"/>
      <c r="K733" s="111"/>
    </row>
    <row r="734" spans="2:11">
      <c r="B734" s="110"/>
      <c r="C734" s="110"/>
      <c r="D734" s="110"/>
      <c r="E734" s="111"/>
      <c r="F734" s="111"/>
      <c r="G734" s="111"/>
      <c r="H734" s="111"/>
      <c r="I734" s="111"/>
      <c r="J734" s="111"/>
      <c r="K734" s="111"/>
    </row>
    <row r="735" spans="2:11">
      <c r="B735" s="110"/>
      <c r="C735" s="110"/>
      <c r="D735" s="110"/>
      <c r="E735" s="111"/>
      <c r="F735" s="111"/>
      <c r="G735" s="111"/>
      <c r="H735" s="111"/>
      <c r="I735" s="111"/>
      <c r="J735" s="111"/>
      <c r="K735" s="111"/>
    </row>
    <row r="736" spans="2:11">
      <c r="B736" s="110"/>
      <c r="C736" s="110"/>
      <c r="D736" s="110"/>
      <c r="E736" s="111"/>
      <c r="F736" s="111"/>
      <c r="G736" s="111"/>
      <c r="H736" s="111"/>
      <c r="I736" s="111"/>
      <c r="J736" s="111"/>
      <c r="K736" s="111"/>
    </row>
    <row r="737" spans="2:11">
      <c r="B737" s="110"/>
      <c r="C737" s="110"/>
      <c r="D737" s="110"/>
      <c r="E737" s="111"/>
      <c r="F737" s="111"/>
      <c r="G737" s="111"/>
      <c r="H737" s="111"/>
      <c r="I737" s="111"/>
      <c r="J737" s="111"/>
      <c r="K737" s="111"/>
    </row>
    <row r="738" spans="2:11">
      <c r="B738" s="110"/>
      <c r="C738" s="110"/>
      <c r="D738" s="110"/>
      <c r="E738" s="111"/>
      <c r="F738" s="111"/>
      <c r="G738" s="111"/>
      <c r="H738" s="111"/>
      <c r="I738" s="111"/>
      <c r="J738" s="111"/>
      <c r="K738" s="111"/>
    </row>
    <row r="739" spans="2:11">
      <c r="B739" s="110"/>
      <c r="C739" s="110"/>
      <c r="D739" s="110"/>
      <c r="E739" s="111"/>
      <c r="F739" s="111"/>
      <c r="G739" s="111"/>
      <c r="H739" s="111"/>
      <c r="I739" s="111"/>
      <c r="J739" s="111"/>
      <c r="K739" s="111"/>
    </row>
    <row r="740" spans="2:11">
      <c r="B740" s="110"/>
      <c r="C740" s="110"/>
      <c r="D740" s="110"/>
      <c r="E740" s="111"/>
      <c r="F740" s="111"/>
      <c r="G740" s="111"/>
      <c r="H740" s="111"/>
      <c r="I740" s="111"/>
      <c r="J740" s="111"/>
      <c r="K740" s="111"/>
    </row>
    <row r="741" spans="2:11">
      <c r="B741" s="110"/>
      <c r="C741" s="110"/>
      <c r="D741" s="110"/>
      <c r="E741" s="111"/>
      <c r="F741" s="111"/>
      <c r="G741" s="111"/>
      <c r="H741" s="111"/>
      <c r="I741" s="111"/>
      <c r="J741" s="111"/>
      <c r="K741" s="111"/>
    </row>
    <row r="742" spans="2:11">
      <c r="B742" s="110"/>
      <c r="C742" s="110"/>
      <c r="D742" s="110"/>
      <c r="E742" s="111"/>
      <c r="F742" s="111"/>
      <c r="G742" s="111"/>
      <c r="H742" s="111"/>
      <c r="I742" s="111"/>
      <c r="J742" s="111"/>
      <c r="K742" s="111"/>
    </row>
    <row r="743" spans="2:11">
      <c r="B743" s="110"/>
      <c r="C743" s="110"/>
      <c r="D743" s="110"/>
      <c r="E743" s="111"/>
      <c r="F743" s="111"/>
      <c r="G743" s="111"/>
      <c r="H743" s="111"/>
      <c r="I743" s="111"/>
      <c r="J743" s="111"/>
      <c r="K743" s="111"/>
    </row>
    <row r="744" spans="2:11">
      <c r="B744" s="110"/>
      <c r="C744" s="110"/>
      <c r="D744" s="110"/>
      <c r="E744" s="111"/>
      <c r="F744" s="111"/>
      <c r="G744" s="111"/>
      <c r="H744" s="111"/>
      <c r="I744" s="111"/>
      <c r="J744" s="111"/>
      <c r="K744" s="111"/>
    </row>
    <row r="745" spans="2:11">
      <c r="B745" s="110"/>
      <c r="C745" s="110"/>
      <c r="D745" s="110"/>
      <c r="E745" s="111"/>
      <c r="F745" s="111"/>
      <c r="G745" s="111"/>
      <c r="H745" s="111"/>
      <c r="I745" s="111"/>
      <c r="J745" s="111"/>
      <c r="K745" s="111"/>
    </row>
    <row r="746" spans="2:11">
      <c r="B746" s="110"/>
      <c r="C746" s="110"/>
      <c r="D746" s="110"/>
      <c r="E746" s="111"/>
      <c r="F746" s="111"/>
      <c r="G746" s="111"/>
      <c r="H746" s="111"/>
      <c r="I746" s="111"/>
      <c r="J746" s="111"/>
      <c r="K746" s="111"/>
    </row>
    <row r="747" spans="2:11">
      <c r="B747" s="110"/>
      <c r="C747" s="110"/>
      <c r="D747" s="110"/>
      <c r="E747" s="111"/>
      <c r="F747" s="111"/>
      <c r="G747" s="111"/>
      <c r="H747" s="111"/>
      <c r="I747" s="111"/>
      <c r="J747" s="111"/>
      <c r="K747" s="111"/>
    </row>
    <row r="748" spans="2:11">
      <c r="B748" s="110"/>
      <c r="C748" s="110"/>
      <c r="D748" s="110"/>
      <c r="E748" s="111"/>
      <c r="F748" s="111"/>
      <c r="G748" s="111"/>
      <c r="H748" s="111"/>
      <c r="I748" s="111"/>
      <c r="J748" s="111"/>
      <c r="K748" s="111"/>
    </row>
    <row r="749" spans="2:11">
      <c r="B749" s="110"/>
      <c r="C749" s="110"/>
      <c r="D749" s="110"/>
      <c r="E749" s="111"/>
      <c r="F749" s="111"/>
      <c r="G749" s="111"/>
      <c r="H749" s="111"/>
      <c r="I749" s="111"/>
      <c r="J749" s="111"/>
      <c r="K749" s="111"/>
    </row>
    <row r="750" spans="2:11">
      <c r="B750" s="110"/>
      <c r="C750" s="110"/>
      <c r="D750" s="110"/>
      <c r="E750" s="111"/>
      <c r="F750" s="111"/>
      <c r="G750" s="111"/>
      <c r="H750" s="111"/>
      <c r="I750" s="111"/>
      <c r="J750" s="111"/>
      <c r="K750" s="111"/>
    </row>
    <row r="751" spans="2:11">
      <c r="B751" s="110"/>
      <c r="C751" s="110"/>
      <c r="D751" s="110"/>
      <c r="E751" s="111"/>
      <c r="F751" s="111"/>
      <c r="G751" s="111"/>
      <c r="H751" s="111"/>
      <c r="I751" s="111"/>
      <c r="J751" s="111"/>
      <c r="K751" s="111"/>
    </row>
    <row r="752" spans="2:11">
      <c r="B752" s="110"/>
      <c r="C752" s="110"/>
      <c r="D752" s="110"/>
      <c r="E752" s="111"/>
      <c r="F752" s="111"/>
      <c r="G752" s="111"/>
      <c r="H752" s="111"/>
      <c r="I752" s="111"/>
      <c r="J752" s="111"/>
      <c r="K752" s="111"/>
    </row>
    <row r="753" spans="2:11">
      <c r="B753" s="110"/>
      <c r="C753" s="110"/>
      <c r="D753" s="110"/>
      <c r="E753" s="111"/>
      <c r="F753" s="111"/>
      <c r="G753" s="111"/>
      <c r="H753" s="111"/>
      <c r="I753" s="111"/>
      <c r="J753" s="111"/>
      <c r="K753" s="111"/>
    </row>
    <row r="754" spans="2:11">
      <c r="B754" s="110"/>
      <c r="C754" s="110"/>
      <c r="D754" s="110"/>
      <c r="E754" s="111"/>
      <c r="F754" s="111"/>
      <c r="G754" s="111"/>
      <c r="H754" s="111"/>
      <c r="I754" s="111"/>
      <c r="J754" s="111"/>
      <c r="K754" s="111"/>
    </row>
    <row r="755" spans="2:11">
      <c r="B755" s="110"/>
      <c r="C755" s="110"/>
      <c r="D755" s="110"/>
      <c r="E755" s="111"/>
      <c r="F755" s="111"/>
      <c r="G755" s="111"/>
      <c r="H755" s="111"/>
      <c r="I755" s="111"/>
      <c r="J755" s="111"/>
      <c r="K755" s="111"/>
    </row>
    <row r="756" spans="2:11">
      <c r="B756" s="110"/>
      <c r="C756" s="110"/>
      <c r="D756" s="110"/>
      <c r="E756" s="111"/>
      <c r="F756" s="111"/>
      <c r="G756" s="111"/>
      <c r="H756" s="111"/>
      <c r="I756" s="111"/>
      <c r="J756" s="111"/>
      <c r="K756" s="111"/>
    </row>
    <row r="757" spans="2:11">
      <c r="B757" s="110"/>
      <c r="C757" s="110"/>
      <c r="D757" s="110"/>
      <c r="E757" s="111"/>
      <c r="F757" s="111"/>
      <c r="G757" s="111"/>
      <c r="H757" s="111"/>
      <c r="I757" s="111"/>
      <c r="J757" s="111"/>
      <c r="K757" s="111"/>
    </row>
    <row r="758" spans="2:11">
      <c r="B758" s="110"/>
      <c r="C758" s="110"/>
      <c r="D758" s="110"/>
      <c r="E758" s="111"/>
      <c r="F758" s="111"/>
      <c r="G758" s="111"/>
      <c r="H758" s="111"/>
      <c r="I758" s="111"/>
      <c r="J758" s="111"/>
      <c r="K758" s="111"/>
    </row>
    <row r="759" spans="2:11">
      <c r="B759" s="110"/>
      <c r="C759" s="110"/>
      <c r="D759" s="110"/>
      <c r="E759" s="111"/>
      <c r="F759" s="111"/>
      <c r="G759" s="111"/>
      <c r="H759" s="111"/>
      <c r="I759" s="111"/>
      <c r="J759" s="111"/>
      <c r="K759" s="111"/>
    </row>
    <row r="760" spans="2:11">
      <c r="B760" s="110"/>
      <c r="C760" s="110"/>
      <c r="D760" s="110"/>
      <c r="E760" s="111"/>
      <c r="F760" s="111"/>
      <c r="G760" s="111"/>
      <c r="H760" s="111"/>
      <c r="I760" s="111"/>
      <c r="J760" s="111"/>
      <c r="K760" s="111"/>
    </row>
    <row r="761" spans="2:11">
      <c r="B761" s="110"/>
      <c r="C761" s="110"/>
      <c r="D761" s="110"/>
      <c r="E761" s="111"/>
      <c r="F761" s="111"/>
      <c r="G761" s="111"/>
      <c r="H761" s="111"/>
      <c r="I761" s="111"/>
      <c r="J761" s="111"/>
      <c r="K761" s="111"/>
    </row>
    <row r="762" spans="2:11">
      <c r="B762" s="110"/>
      <c r="C762" s="110"/>
      <c r="D762" s="110"/>
      <c r="E762" s="111"/>
      <c r="F762" s="111"/>
      <c r="G762" s="111"/>
      <c r="H762" s="111"/>
      <c r="I762" s="111"/>
      <c r="J762" s="111"/>
      <c r="K762" s="111"/>
    </row>
    <row r="763" spans="2:11">
      <c r="B763" s="110"/>
      <c r="C763" s="110"/>
      <c r="D763" s="110"/>
      <c r="E763" s="111"/>
      <c r="F763" s="111"/>
      <c r="G763" s="111"/>
      <c r="H763" s="111"/>
      <c r="I763" s="111"/>
      <c r="J763" s="111"/>
      <c r="K763" s="111"/>
    </row>
    <row r="764" spans="2:11">
      <c r="B764" s="110"/>
      <c r="C764" s="110"/>
      <c r="D764" s="110"/>
      <c r="E764" s="111"/>
      <c r="F764" s="111"/>
      <c r="G764" s="111"/>
      <c r="H764" s="111"/>
      <c r="I764" s="111"/>
      <c r="J764" s="111"/>
      <c r="K764" s="111"/>
    </row>
    <row r="765" spans="2:11">
      <c r="B765" s="110"/>
      <c r="C765" s="110"/>
      <c r="D765" s="110"/>
      <c r="E765" s="111"/>
      <c r="F765" s="111"/>
      <c r="G765" s="111"/>
      <c r="H765" s="111"/>
      <c r="I765" s="111"/>
      <c r="J765" s="111"/>
      <c r="K765" s="111"/>
    </row>
    <row r="766" spans="2:11">
      <c r="B766" s="110"/>
      <c r="C766" s="110"/>
      <c r="D766" s="110"/>
      <c r="E766" s="111"/>
      <c r="F766" s="111"/>
      <c r="G766" s="111"/>
      <c r="H766" s="111"/>
      <c r="I766" s="111"/>
      <c r="J766" s="111"/>
      <c r="K766" s="111"/>
    </row>
    <row r="767" spans="2:11">
      <c r="B767" s="110"/>
      <c r="C767" s="110"/>
      <c r="D767" s="110"/>
      <c r="E767" s="111"/>
      <c r="F767" s="111"/>
      <c r="G767" s="111"/>
      <c r="H767" s="111"/>
      <c r="I767" s="111"/>
      <c r="J767" s="111"/>
      <c r="K767" s="111"/>
    </row>
    <row r="768" spans="2:11">
      <c r="B768" s="110"/>
      <c r="C768" s="110"/>
      <c r="D768" s="110"/>
      <c r="E768" s="111"/>
      <c r="F768" s="111"/>
      <c r="G768" s="111"/>
      <c r="H768" s="111"/>
      <c r="I768" s="111"/>
      <c r="J768" s="111"/>
      <c r="K768" s="111"/>
    </row>
    <row r="769" spans="2:11">
      <c r="B769" s="110"/>
      <c r="C769" s="110"/>
      <c r="D769" s="110"/>
      <c r="E769" s="111"/>
      <c r="F769" s="111"/>
      <c r="G769" s="111"/>
      <c r="H769" s="111"/>
      <c r="I769" s="111"/>
      <c r="J769" s="111"/>
      <c r="K769" s="111"/>
    </row>
    <row r="770" spans="2:11">
      <c r="B770" s="110"/>
      <c r="C770" s="110"/>
      <c r="D770" s="110"/>
      <c r="E770" s="111"/>
      <c r="F770" s="111"/>
      <c r="G770" s="111"/>
      <c r="H770" s="111"/>
      <c r="I770" s="111"/>
      <c r="J770" s="111"/>
      <c r="K770" s="111"/>
    </row>
    <row r="771" spans="2:11">
      <c r="B771" s="110"/>
      <c r="C771" s="110"/>
      <c r="D771" s="110"/>
      <c r="E771" s="111"/>
      <c r="F771" s="111"/>
      <c r="G771" s="111"/>
      <c r="H771" s="111"/>
      <c r="I771" s="111"/>
      <c r="J771" s="111"/>
      <c r="K771" s="111"/>
    </row>
    <row r="772" spans="2:11">
      <c r="B772" s="110"/>
      <c r="C772" s="110"/>
      <c r="D772" s="110"/>
      <c r="E772" s="111"/>
      <c r="F772" s="111"/>
      <c r="G772" s="111"/>
      <c r="H772" s="111"/>
      <c r="I772" s="111"/>
      <c r="J772" s="111"/>
      <c r="K772" s="111"/>
    </row>
    <row r="773" spans="2:11">
      <c r="B773" s="110"/>
      <c r="C773" s="110"/>
      <c r="D773" s="110"/>
      <c r="E773" s="111"/>
      <c r="F773" s="111"/>
      <c r="G773" s="111"/>
      <c r="H773" s="111"/>
      <c r="I773" s="111"/>
      <c r="J773" s="111"/>
      <c r="K773" s="111"/>
    </row>
    <row r="774" spans="2:11">
      <c r="B774" s="110"/>
      <c r="C774" s="110"/>
      <c r="D774" s="110"/>
      <c r="E774" s="111"/>
      <c r="F774" s="111"/>
      <c r="G774" s="111"/>
      <c r="H774" s="111"/>
      <c r="I774" s="111"/>
      <c r="J774" s="111"/>
      <c r="K774" s="111"/>
    </row>
    <row r="775" spans="2:11">
      <c r="B775" s="110"/>
      <c r="C775" s="110"/>
      <c r="D775" s="110"/>
      <c r="E775" s="111"/>
      <c r="F775" s="111"/>
      <c r="G775" s="111"/>
      <c r="H775" s="111"/>
      <c r="I775" s="111"/>
      <c r="J775" s="111"/>
      <c r="K775" s="111"/>
    </row>
    <row r="776" spans="2:11">
      <c r="B776" s="110"/>
      <c r="C776" s="110"/>
      <c r="D776" s="110"/>
      <c r="E776" s="111"/>
      <c r="F776" s="111"/>
      <c r="G776" s="111"/>
      <c r="H776" s="111"/>
      <c r="I776" s="111"/>
      <c r="J776" s="111"/>
      <c r="K776" s="111"/>
    </row>
    <row r="777" spans="2:11">
      <c r="B777" s="110"/>
      <c r="C777" s="110"/>
      <c r="D777" s="110"/>
      <c r="E777" s="111"/>
      <c r="F777" s="111"/>
      <c r="G777" s="111"/>
      <c r="H777" s="111"/>
      <c r="I777" s="111"/>
      <c r="J777" s="111"/>
      <c r="K777" s="111"/>
    </row>
    <row r="778" spans="2:11">
      <c r="B778" s="110"/>
      <c r="C778" s="110"/>
      <c r="D778" s="110"/>
      <c r="E778" s="111"/>
      <c r="F778" s="111"/>
      <c r="G778" s="111"/>
      <c r="H778" s="111"/>
      <c r="I778" s="111"/>
      <c r="J778" s="111"/>
      <c r="K778" s="111"/>
    </row>
    <row r="779" spans="2:11">
      <c r="B779" s="110"/>
      <c r="C779" s="110"/>
      <c r="D779" s="110"/>
      <c r="E779" s="111"/>
      <c r="F779" s="111"/>
      <c r="G779" s="111"/>
      <c r="H779" s="111"/>
      <c r="I779" s="111"/>
      <c r="J779" s="111"/>
      <c r="K779" s="111"/>
    </row>
    <row r="780" spans="2:11">
      <c r="B780" s="110"/>
      <c r="C780" s="110"/>
      <c r="D780" s="110"/>
      <c r="E780" s="111"/>
      <c r="F780" s="111"/>
      <c r="G780" s="111"/>
      <c r="H780" s="111"/>
      <c r="I780" s="111"/>
      <c r="J780" s="111"/>
      <c r="K780" s="111"/>
    </row>
    <row r="781" spans="2:11">
      <c r="B781" s="110"/>
      <c r="C781" s="110"/>
      <c r="D781" s="110"/>
      <c r="E781" s="111"/>
      <c r="F781" s="111"/>
      <c r="G781" s="111"/>
      <c r="H781" s="111"/>
      <c r="I781" s="111"/>
      <c r="J781" s="111"/>
      <c r="K781" s="111"/>
    </row>
    <row r="782" spans="2:11">
      <c r="B782" s="110"/>
      <c r="C782" s="110"/>
      <c r="D782" s="110"/>
      <c r="E782" s="111"/>
      <c r="F782" s="111"/>
      <c r="G782" s="111"/>
      <c r="H782" s="111"/>
      <c r="I782" s="111"/>
      <c r="J782" s="111"/>
      <c r="K782" s="111"/>
    </row>
    <row r="783" spans="2:11">
      <c r="B783" s="110"/>
      <c r="C783" s="110"/>
      <c r="D783" s="110"/>
      <c r="E783" s="111"/>
      <c r="F783" s="111"/>
      <c r="G783" s="111"/>
      <c r="H783" s="111"/>
      <c r="I783" s="111"/>
      <c r="J783" s="111"/>
      <c r="K783" s="111"/>
    </row>
    <row r="784" spans="2:11">
      <c r="B784" s="110"/>
      <c r="C784" s="110"/>
      <c r="D784" s="110"/>
      <c r="E784" s="111"/>
      <c r="F784" s="111"/>
      <c r="G784" s="111"/>
      <c r="H784" s="111"/>
      <c r="I784" s="111"/>
      <c r="J784" s="111"/>
      <c r="K784" s="111"/>
    </row>
    <row r="785" spans="2:11">
      <c r="B785" s="110"/>
      <c r="C785" s="110"/>
      <c r="D785" s="110"/>
      <c r="E785" s="111"/>
      <c r="F785" s="111"/>
      <c r="G785" s="111"/>
      <c r="H785" s="111"/>
      <c r="I785" s="111"/>
      <c r="J785" s="111"/>
      <c r="K785" s="111"/>
    </row>
    <row r="786" spans="2:11">
      <c r="B786" s="110"/>
      <c r="C786" s="110"/>
      <c r="D786" s="110"/>
      <c r="E786" s="111"/>
      <c r="F786" s="111"/>
      <c r="G786" s="111"/>
      <c r="H786" s="111"/>
      <c r="I786" s="111"/>
      <c r="J786" s="111"/>
      <c r="K786" s="111"/>
    </row>
    <row r="787" spans="2:11">
      <c r="B787" s="110"/>
      <c r="C787" s="110"/>
      <c r="D787" s="110"/>
      <c r="E787" s="111"/>
      <c r="F787" s="111"/>
      <c r="G787" s="111"/>
      <c r="H787" s="111"/>
      <c r="I787" s="111"/>
      <c r="J787" s="111"/>
      <c r="K787" s="111"/>
    </row>
    <row r="788" spans="2:11">
      <c r="B788" s="110"/>
      <c r="C788" s="110"/>
      <c r="D788" s="110"/>
      <c r="E788" s="111"/>
      <c r="F788" s="111"/>
      <c r="G788" s="111"/>
      <c r="H788" s="111"/>
      <c r="I788" s="111"/>
      <c r="J788" s="111"/>
      <c r="K788" s="111"/>
    </row>
    <row r="789" spans="2:11">
      <c r="B789" s="110"/>
      <c r="C789" s="110"/>
      <c r="D789" s="110"/>
      <c r="E789" s="111"/>
      <c r="F789" s="111"/>
      <c r="G789" s="111"/>
      <c r="H789" s="111"/>
      <c r="I789" s="111"/>
      <c r="J789" s="111"/>
      <c r="K789" s="111"/>
    </row>
    <row r="790" spans="2:11">
      <c r="B790" s="110"/>
      <c r="C790" s="110"/>
      <c r="D790" s="110"/>
      <c r="E790" s="111"/>
      <c r="F790" s="111"/>
      <c r="G790" s="111"/>
      <c r="H790" s="111"/>
      <c r="I790" s="111"/>
      <c r="J790" s="111"/>
      <c r="K790" s="111"/>
    </row>
    <row r="791" spans="2:11">
      <c r="B791" s="110"/>
      <c r="C791" s="110"/>
      <c r="D791" s="110"/>
      <c r="E791" s="111"/>
      <c r="F791" s="111"/>
      <c r="G791" s="111"/>
      <c r="H791" s="111"/>
      <c r="I791" s="111"/>
      <c r="J791" s="111"/>
      <c r="K791" s="111"/>
    </row>
    <row r="792" spans="2:11">
      <c r="B792" s="110"/>
      <c r="C792" s="110"/>
      <c r="D792" s="110"/>
      <c r="E792" s="111"/>
      <c r="F792" s="111"/>
      <c r="G792" s="111"/>
      <c r="H792" s="111"/>
      <c r="I792" s="111"/>
      <c r="J792" s="111"/>
      <c r="K792" s="111"/>
    </row>
    <row r="793" spans="2:11">
      <c r="B793" s="110"/>
      <c r="C793" s="110"/>
      <c r="D793" s="110"/>
      <c r="E793" s="111"/>
      <c r="F793" s="111"/>
      <c r="G793" s="111"/>
      <c r="H793" s="111"/>
      <c r="I793" s="111"/>
      <c r="J793" s="111"/>
      <c r="K793" s="111"/>
    </row>
    <row r="794" spans="2:11">
      <c r="B794" s="110"/>
      <c r="C794" s="110"/>
      <c r="D794" s="110"/>
      <c r="E794" s="111"/>
      <c r="F794" s="111"/>
      <c r="G794" s="111"/>
      <c r="H794" s="111"/>
      <c r="I794" s="111"/>
      <c r="J794" s="111"/>
      <c r="K794" s="111"/>
    </row>
    <row r="795" spans="2:11">
      <c r="B795" s="110"/>
      <c r="C795" s="110"/>
      <c r="D795" s="110"/>
      <c r="E795" s="111"/>
      <c r="F795" s="111"/>
      <c r="G795" s="111"/>
      <c r="H795" s="111"/>
      <c r="I795" s="111"/>
      <c r="J795" s="111"/>
      <c r="K795" s="111"/>
    </row>
    <row r="796" spans="2:11">
      <c r="B796" s="110"/>
      <c r="C796" s="110"/>
      <c r="D796" s="110"/>
      <c r="E796" s="111"/>
      <c r="F796" s="111"/>
      <c r="G796" s="111"/>
      <c r="H796" s="111"/>
      <c r="I796" s="111"/>
      <c r="J796" s="111"/>
      <c r="K796" s="111"/>
    </row>
    <row r="797" spans="2:11">
      <c r="B797" s="110"/>
      <c r="C797" s="110"/>
      <c r="D797" s="110"/>
      <c r="E797" s="111"/>
      <c r="F797" s="111"/>
      <c r="G797" s="111"/>
      <c r="H797" s="111"/>
      <c r="I797" s="111"/>
      <c r="J797" s="111"/>
      <c r="K797" s="111"/>
    </row>
    <row r="798" spans="2:11">
      <c r="B798" s="110"/>
      <c r="C798" s="110"/>
      <c r="D798" s="110"/>
      <c r="E798" s="111"/>
      <c r="F798" s="111"/>
      <c r="G798" s="111"/>
      <c r="H798" s="111"/>
      <c r="I798" s="111"/>
      <c r="J798" s="111"/>
      <c r="K798" s="111"/>
    </row>
    <row r="799" spans="2:11">
      <c r="B799" s="110"/>
      <c r="C799" s="110"/>
      <c r="D799" s="110"/>
      <c r="E799" s="111"/>
      <c r="F799" s="111"/>
      <c r="G799" s="111"/>
      <c r="H799" s="111"/>
      <c r="I799" s="111"/>
      <c r="J799" s="111"/>
      <c r="K799" s="111"/>
    </row>
    <row r="800" spans="2:11">
      <c r="B800" s="110"/>
      <c r="C800" s="110"/>
      <c r="D800" s="110"/>
      <c r="E800" s="111"/>
      <c r="F800" s="111"/>
      <c r="G800" s="111"/>
      <c r="H800" s="111"/>
      <c r="I800" s="111"/>
      <c r="J800" s="111"/>
      <c r="K800" s="111"/>
    </row>
    <row r="801" spans="2:11">
      <c r="B801" s="110"/>
      <c r="C801" s="110"/>
      <c r="D801" s="110"/>
      <c r="E801" s="111"/>
      <c r="F801" s="111"/>
      <c r="G801" s="111"/>
      <c r="H801" s="111"/>
      <c r="I801" s="111"/>
      <c r="J801" s="111"/>
      <c r="K801" s="111"/>
    </row>
    <row r="802" spans="2:11">
      <c r="B802" s="110"/>
      <c r="C802" s="110"/>
      <c r="D802" s="110"/>
      <c r="E802" s="111"/>
      <c r="F802" s="111"/>
      <c r="G802" s="111"/>
      <c r="H802" s="111"/>
      <c r="I802" s="111"/>
      <c r="J802" s="111"/>
      <c r="K802" s="111"/>
    </row>
    <row r="803" spans="2:11">
      <c r="B803" s="110"/>
      <c r="C803" s="110"/>
      <c r="D803" s="110"/>
      <c r="E803" s="111"/>
      <c r="F803" s="111"/>
      <c r="G803" s="111"/>
      <c r="H803" s="111"/>
      <c r="I803" s="111"/>
      <c r="J803" s="111"/>
      <c r="K803" s="111"/>
    </row>
    <row r="804" spans="2:11">
      <c r="B804" s="110"/>
      <c r="C804" s="110"/>
      <c r="D804" s="110"/>
      <c r="E804" s="111"/>
      <c r="F804" s="111"/>
      <c r="G804" s="111"/>
      <c r="H804" s="111"/>
      <c r="I804" s="111"/>
      <c r="J804" s="111"/>
      <c r="K804" s="111"/>
    </row>
    <row r="805" spans="2:11">
      <c r="B805" s="110"/>
      <c r="C805" s="110"/>
      <c r="D805" s="110"/>
      <c r="E805" s="111"/>
      <c r="F805" s="111"/>
      <c r="G805" s="111"/>
      <c r="H805" s="111"/>
      <c r="I805" s="111"/>
      <c r="J805" s="111"/>
      <c r="K805" s="111"/>
    </row>
    <row r="806" spans="2:11">
      <c r="B806" s="110"/>
      <c r="C806" s="110"/>
      <c r="D806" s="110"/>
      <c r="E806" s="111"/>
      <c r="F806" s="111"/>
      <c r="G806" s="111"/>
      <c r="H806" s="111"/>
      <c r="I806" s="111"/>
      <c r="J806" s="111"/>
      <c r="K806" s="111"/>
    </row>
    <row r="807" spans="2:11">
      <c r="B807" s="110"/>
      <c r="C807" s="110"/>
      <c r="D807" s="110"/>
      <c r="E807" s="111"/>
      <c r="F807" s="111"/>
      <c r="G807" s="111"/>
      <c r="H807" s="111"/>
      <c r="I807" s="111"/>
      <c r="J807" s="111"/>
      <c r="K807" s="111"/>
    </row>
    <row r="808" spans="2:11">
      <c r="B808" s="110"/>
      <c r="C808" s="110"/>
      <c r="D808" s="110"/>
      <c r="E808" s="111"/>
      <c r="F808" s="111"/>
      <c r="G808" s="111"/>
      <c r="H808" s="111"/>
      <c r="I808" s="111"/>
      <c r="J808" s="111"/>
      <c r="K808" s="111"/>
    </row>
    <row r="809" spans="2:11">
      <c r="B809" s="110"/>
      <c r="C809" s="110"/>
      <c r="D809" s="110"/>
      <c r="E809" s="111"/>
      <c r="F809" s="111"/>
      <c r="G809" s="111"/>
      <c r="H809" s="111"/>
      <c r="I809" s="111"/>
      <c r="J809" s="111"/>
      <c r="K809" s="111"/>
    </row>
    <row r="810" spans="2:11">
      <c r="B810" s="110"/>
      <c r="C810" s="110"/>
      <c r="D810" s="110"/>
      <c r="E810" s="111"/>
      <c r="F810" s="111"/>
      <c r="G810" s="111"/>
      <c r="H810" s="111"/>
      <c r="I810" s="111"/>
      <c r="J810" s="111"/>
      <c r="K810" s="111"/>
    </row>
    <row r="811" spans="2:11">
      <c r="B811" s="110"/>
      <c r="C811" s="110"/>
      <c r="D811" s="110"/>
      <c r="E811" s="111"/>
      <c r="F811" s="111"/>
      <c r="G811" s="111"/>
      <c r="H811" s="111"/>
      <c r="I811" s="111"/>
      <c r="J811" s="111"/>
      <c r="K811" s="111"/>
    </row>
    <row r="812" spans="2:11">
      <c r="B812" s="110"/>
      <c r="C812" s="110"/>
      <c r="D812" s="110"/>
      <c r="E812" s="111"/>
      <c r="F812" s="111"/>
      <c r="G812" s="111"/>
      <c r="H812" s="111"/>
      <c r="I812" s="111"/>
      <c r="J812" s="111"/>
      <c r="K812" s="111"/>
    </row>
    <row r="813" spans="2:11">
      <c r="B813" s="110"/>
      <c r="C813" s="110"/>
      <c r="D813" s="110"/>
      <c r="E813" s="111"/>
      <c r="F813" s="111"/>
      <c r="G813" s="111"/>
      <c r="H813" s="111"/>
      <c r="I813" s="111"/>
      <c r="J813" s="111"/>
      <c r="K813" s="111"/>
    </row>
    <row r="814" spans="2:11">
      <c r="B814" s="110"/>
      <c r="C814" s="110"/>
      <c r="D814" s="110"/>
      <c r="E814" s="111"/>
      <c r="F814" s="111"/>
      <c r="G814" s="111"/>
      <c r="H814" s="111"/>
      <c r="I814" s="111"/>
      <c r="J814" s="111"/>
      <c r="K814" s="111"/>
    </row>
    <row r="815" spans="2:11">
      <c r="B815" s="110"/>
      <c r="C815" s="110"/>
      <c r="D815" s="110"/>
      <c r="E815" s="111"/>
      <c r="F815" s="111"/>
      <c r="G815" s="111"/>
      <c r="H815" s="111"/>
      <c r="I815" s="111"/>
      <c r="J815" s="111"/>
      <c r="K815" s="111"/>
    </row>
    <row r="816" spans="2:11">
      <c r="B816" s="110"/>
      <c r="C816" s="110"/>
      <c r="D816" s="110"/>
      <c r="E816" s="111"/>
      <c r="F816" s="111"/>
      <c r="G816" s="111"/>
      <c r="H816" s="111"/>
      <c r="I816" s="111"/>
      <c r="J816" s="111"/>
      <c r="K816" s="111"/>
    </row>
    <row r="817" spans="2:11">
      <c r="B817" s="110"/>
      <c r="C817" s="110"/>
      <c r="D817" s="110"/>
      <c r="E817" s="111"/>
      <c r="F817" s="111"/>
      <c r="G817" s="111"/>
      <c r="H817" s="111"/>
      <c r="I817" s="111"/>
      <c r="J817" s="111"/>
      <c r="K817" s="111"/>
    </row>
    <row r="818" spans="2:11">
      <c r="B818" s="110"/>
      <c r="C818" s="110"/>
      <c r="D818" s="110"/>
      <c r="E818" s="111"/>
      <c r="F818" s="111"/>
      <c r="G818" s="111"/>
      <c r="H818" s="111"/>
      <c r="I818" s="111"/>
      <c r="J818" s="111"/>
      <c r="K818" s="111"/>
    </row>
    <row r="819" spans="2:11">
      <c r="B819" s="110"/>
      <c r="C819" s="110"/>
      <c r="D819" s="110"/>
      <c r="E819" s="111"/>
      <c r="F819" s="111"/>
      <c r="G819" s="111"/>
      <c r="H819" s="111"/>
      <c r="I819" s="111"/>
      <c r="J819" s="111"/>
      <c r="K819" s="111"/>
    </row>
    <row r="820" spans="2:11">
      <c r="B820" s="110"/>
      <c r="C820" s="110"/>
      <c r="D820" s="110"/>
      <c r="E820" s="111"/>
      <c r="F820" s="111"/>
      <c r="G820" s="111"/>
      <c r="H820" s="111"/>
      <c r="I820" s="111"/>
      <c r="J820" s="111"/>
      <c r="K820" s="111"/>
    </row>
    <row r="821" spans="2:11">
      <c r="B821" s="110"/>
      <c r="C821" s="110"/>
      <c r="D821" s="110"/>
      <c r="E821" s="111"/>
      <c r="F821" s="111"/>
      <c r="G821" s="111"/>
      <c r="H821" s="111"/>
      <c r="I821" s="111"/>
      <c r="J821" s="111"/>
      <c r="K821" s="111"/>
    </row>
    <row r="822" spans="2:11">
      <c r="B822" s="110"/>
      <c r="C822" s="110"/>
      <c r="D822" s="110"/>
      <c r="E822" s="111"/>
      <c r="F822" s="111"/>
      <c r="G822" s="111"/>
      <c r="H822" s="111"/>
      <c r="I822" s="111"/>
      <c r="J822" s="111"/>
      <c r="K822" s="111"/>
    </row>
    <row r="823" spans="2:11">
      <c r="B823" s="110"/>
      <c r="C823" s="110"/>
      <c r="D823" s="110"/>
      <c r="E823" s="111"/>
      <c r="F823" s="111"/>
      <c r="G823" s="111"/>
      <c r="H823" s="111"/>
      <c r="I823" s="111"/>
      <c r="J823" s="111"/>
      <c r="K823" s="111"/>
    </row>
    <row r="824" spans="2:11">
      <c r="B824" s="110"/>
      <c r="C824" s="110"/>
      <c r="D824" s="110"/>
      <c r="E824" s="111"/>
      <c r="F824" s="111"/>
      <c r="G824" s="111"/>
      <c r="H824" s="111"/>
      <c r="I824" s="111"/>
      <c r="J824" s="111"/>
      <c r="K824" s="111"/>
    </row>
    <row r="825" spans="2:11">
      <c r="B825" s="110"/>
      <c r="C825" s="110"/>
      <c r="D825" s="110"/>
      <c r="E825" s="111"/>
      <c r="F825" s="111"/>
      <c r="G825" s="111"/>
      <c r="H825" s="111"/>
      <c r="I825" s="111"/>
      <c r="J825" s="111"/>
      <c r="K825" s="111"/>
    </row>
    <row r="826" spans="2:11">
      <c r="B826" s="110"/>
      <c r="C826" s="110"/>
      <c r="D826" s="110"/>
      <c r="E826" s="111"/>
      <c r="F826" s="111"/>
      <c r="G826" s="111"/>
      <c r="H826" s="111"/>
      <c r="I826" s="111"/>
      <c r="J826" s="111"/>
      <c r="K826" s="111"/>
    </row>
    <row r="827" spans="2:11">
      <c r="B827" s="110"/>
      <c r="C827" s="110"/>
      <c r="D827" s="110"/>
      <c r="E827" s="111"/>
      <c r="F827" s="111"/>
      <c r="G827" s="111"/>
      <c r="H827" s="111"/>
      <c r="I827" s="111"/>
      <c r="J827" s="111"/>
      <c r="K827" s="111"/>
    </row>
    <row r="828" spans="2:11">
      <c r="B828" s="110"/>
      <c r="C828" s="110"/>
      <c r="D828" s="110"/>
      <c r="E828" s="111"/>
      <c r="F828" s="111"/>
      <c r="G828" s="111"/>
      <c r="H828" s="111"/>
      <c r="I828" s="111"/>
      <c r="J828" s="111"/>
      <c r="K828" s="111"/>
    </row>
    <row r="829" spans="2:11">
      <c r="B829" s="110"/>
      <c r="C829" s="110"/>
      <c r="D829" s="110"/>
      <c r="E829" s="111"/>
      <c r="F829" s="111"/>
      <c r="G829" s="111"/>
      <c r="H829" s="111"/>
      <c r="I829" s="111"/>
      <c r="J829" s="111"/>
      <c r="K829" s="111"/>
    </row>
    <row r="830" spans="2:11">
      <c r="B830" s="110"/>
      <c r="C830" s="110"/>
      <c r="D830" s="110"/>
      <c r="E830" s="111"/>
      <c r="F830" s="111"/>
      <c r="G830" s="111"/>
      <c r="H830" s="111"/>
      <c r="I830" s="111"/>
      <c r="J830" s="111"/>
      <c r="K830" s="111"/>
    </row>
    <row r="831" spans="2:11">
      <c r="B831" s="110"/>
      <c r="C831" s="110"/>
      <c r="D831" s="110"/>
      <c r="E831" s="111"/>
      <c r="F831" s="111"/>
      <c r="G831" s="111"/>
      <c r="H831" s="111"/>
      <c r="I831" s="111"/>
      <c r="J831" s="111"/>
      <c r="K831" s="111"/>
    </row>
    <row r="832" spans="2:11">
      <c r="B832" s="110"/>
      <c r="C832" s="110"/>
      <c r="D832" s="110"/>
      <c r="E832" s="111"/>
      <c r="F832" s="111"/>
      <c r="G832" s="111"/>
      <c r="H832" s="111"/>
      <c r="I832" s="111"/>
      <c r="J832" s="111"/>
      <c r="K832" s="111"/>
    </row>
    <row r="833" spans="2:11">
      <c r="B833" s="110"/>
      <c r="C833" s="110"/>
      <c r="D833" s="110"/>
      <c r="E833" s="111"/>
      <c r="F833" s="111"/>
      <c r="G833" s="111"/>
      <c r="H833" s="111"/>
      <c r="I833" s="111"/>
      <c r="J833" s="111"/>
      <c r="K833" s="111"/>
    </row>
    <row r="834" spans="2:11">
      <c r="B834" s="110"/>
      <c r="C834" s="110"/>
      <c r="D834" s="110"/>
      <c r="E834" s="111"/>
      <c r="F834" s="111"/>
      <c r="G834" s="111"/>
      <c r="H834" s="111"/>
      <c r="I834" s="111"/>
      <c r="J834" s="111"/>
      <c r="K834" s="111"/>
    </row>
    <row r="835" spans="2:11">
      <c r="B835" s="110"/>
      <c r="C835" s="110"/>
      <c r="D835" s="110"/>
      <c r="E835" s="111"/>
      <c r="F835" s="111"/>
      <c r="G835" s="111"/>
      <c r="H835" s="111"/>
      <c r="I835" s="111"/>
      <c r="J835" s="111"/>
      <c r="K835" s="111"/>
    </row>
    <row r="836" spans="2:11">
      <c r="B836" s="110"/>
      <c r="C836" s="110"/>
      <c r="D836" s="110"/>
      <c r="E836" s="111"/>
      <c r="F836" s="111"/>
      <c r="G836" s="111"/>
      <c r="H836" s="111"/>
      <c r="I836" s="111"/>
      <c r="J836" s="111"/>
      <c r="K836" s="111"/>
    </row>
    <row r="837" spans="2:11">
      <c r="B837" s="110"/>
      <c r="C837" s="110"/>
      <c r="D837" s="110"/>
      <c r="E837" s="111"/>
      <c r="F837" s="111"/>
      <c r="G837" s="111"/>
      <c r="H837" s="111"/>
      <c r="I837" s="111"/>
      <c r="J837" s="111"/>
      <c r="K837" s="111"/>
    </row>
    <row r="838" spans="2:11">
      <c r="B838" s="110"/>
      <c r="C838" s="110"/>
      <c r="D838" s="110"/>
      <c r="E838" s="111"/>
      <c r="F838" s="111"/>
      <c r="G838" s="111"/>
      <c r="H838" s="111"/>
      <c r="I838" s="111"/>
      <c r="J838" s="111"/>
      <c r="K838" s="111"/>
    </row>
    <row r="839" spans="2:11">
      <c r="B839" s="110"/>
      <c r="C839" s="110"/>
      <c r="D839" s="110"/>
      <c r="E839" s="111"/>
      <c r="F839" s="111"/>
      <c r="G839" s="111"/>
      <c r="H839" s="111"/>
      <c r="I839" s="111"/>
      <c r="J839" s="111"/>
      <c r="K839" s="111"/>
    </row>
    <row r="840" spans="2:11">
      <c r="B840" s="110"/>
      <c r="C840" s="110"/>
      <c r="D840" s="110"/>
      <c r="E840" s="111"/>
      <c r="F840" s="111"/>
      <c r="G840" s="111"/>
      <c r="H840" s="111"/>
      <c r="I840" s="111"/>
      <c r="J840" s="111"/>
      <c r="K840" s="111"/>
    </row>
    <row r="841" spans="2:11">
      <c r="B841" s="110"/>
      <c r="C841" s="110"/>
      <c r="D841" s="110"/>
      <c r="E841" s="111"/>
      <c r="F841" s="111"/>
      <c r="G841" s="111"/>
      <c r="H841" s="111"/>
      <c r="I841" s="111"/>
      <c r="J841" s="111"/>
      <c r="K841" s="111"/>
    </row>
    <row r="842" spans="2:11">
      <c r="B842" s="110"/>
      <c r="C842" s="110"/>
      <c r="D842" s="110"/>
      <c r="E842" s="111"/>
      <c r="F842" s="111"/>
      <c r="G842" s="111"/>
      <c r="H842" s="111"/>
      <c r="I842" s="111"/>
      <c r="J842" s="111"/>
      <c r="K842" s="111"/>
    </row>
    <row r="843" spans="2:11">
      <c r="B843" s="110"/>
      <c r="C843" s="110"/>
      <c r="D843" s="110"/>
      <c r="E843" s="111"/>
      <c r="F843" s="111"/>
      <c r="G843" s="111"/>
      <c r="H843" s="111"/>
      <c r="I843" s="111"/>
      <c r="J843" s="111"/>
      <c r="K843" s="111"/>
    </row>
    <row r="844" spans="2:11">
      <c r="B844" s="110"/>
      <c r="C844" s="110"/>
      <c r="D844" s="110"/>
      <c r="E844" s="111"/>
      <c r="F844" s="111"/>
      <c r="G844" s="111"/>
      <c r="H844" s="111"/>
      <c r="I844" s="111"/>
      <c r="J844" s="111"/>
      <c r="K844" s="111"/>
    </row>
    <row r="845" spans="2:11">
      <c r="B845" s="110"/>
      <c r="C845" s="110"/>
      <c r="D845" s="110"/>
      <c r="E845" s="111"/>
      <c r="F845" s="111"/>
      <c r="G845" s="111"/>
      <c r="H845" s="111"/>
      <c r="I845" s="111"/>
      <c r="J845" s="111"/>
      <c r="K845" s="111"/>
    </row>
    <row r="846" spans="2:11">
      <c r="B846" s="110"/>
      <c r="C846" s="110"/>
      <c r="D846" s="110"/>
      <c r="E846" s="111"/>
      <c r="F846" s="111"/>
      <c r="G846" s="111"/>
      <c r="H846" s="111"/>
      <c r="I846" s="111"/>
      <c r="J846" s="111"/>
      <c r="K846" s="111"/>
    </row>
    <row r="847" spans="2:11">
      <c r="B847" s="110"/>
      <c r="C847" s="110"/>
      <c r="D847" s="110"/>
      <c r="E847" s="111"/>
      <c r="F847" s="111"/>
      <c r="G847" s="111"/>
      <c r="H847" s="111"/>
      <c r="I847" s="111"/>
      <c r="J847" s="111"/>
      <c r="K847" s="111"/>
    </row>
    <row r="848" spans="2:11">
      <c r="B848" s="110"/>
      <c r="C848" s="110"/>
      <c r="D848" s="110"/>
      <c r="E848" s="111"/>
      <c r="F848" s="111"/>
      <c r="G848" s="111"/>
      <c r="H848" s="111"/>
      <c r="I848" s="111"/>
      <c r="J848" s="111"/>
      <c r="K848" s="111"/>
    </row>
    <row r="849" spans="2:11">
      <c r="B849" s="110"/>
      <c r="C849" s="110"/>
      <c r="D849" s="110"/>
      <c r="E849" s="111"/>
      <c r="F849" s="111"/>
      <c r="G849" s="111"/>
      <c r="H849" s="111"/>
      <c r="I849" s="111"/>
      <c r="J849" s="111"/>
      <c r="K849" s="111"/>
    </row>
    <row r="850" spans="2:11">
      <c r="B850" s="110"/>
      <c r="C850" s="110"/>
      <c r="D850" s="110"/>
      <c r="E850" s="111"/>
      <c r="F850" s="111"/>
      <c r="G850" s="111"/>
      <c r="H850" s="111"/>
      <c r="I850" s="111"/>
      <c r="J850" s="111"/>
      <c r="K850" s="111"/>
    </row>
    <row r="851" spans="2:11">
      <c r="B851" s="110"/>
      <c r="C851" s="110"/>
      <c r="D851" s="110"/>
      <c r="E851" s="111"/>
      <c r="F851" s="111"/>
      <c r="G851" s="111"/>
      <c r="H851" s="111"/>
      <c r="I851" s="111"/>
      <c r="J851" s="111"/>
      <c r="K851" s="111"/>
    </row>
    <row r="852" spans="2:11">
      <c r="B852" s="110"/>
      <c r="C852" s="110"/>
      <c r="D852" s="110"/>
      <c r="E852" s="111"/>
      <c r="F852" s="111"/>
      <c r="G852" s="111"/>
      <c r="H852" s="111"/>
      <c r="I852" s="111"/>
      <c r="J852" s="111"/>
      <c r="K852" s="111"/>
    </row>
    <row r="853" spans="2:11">
      <c r="B853" s="110"/>
      <c r="C853" s="110"/>
      <c r="D853" s="110"/>
      <c r="E853" s="111"/>
      <c r="F853" s="111"/>
      <c r="G853" s="111"/>
      <c r="H853" s="111"/>
      <c r="I853" s="111"/>
      <c r="J853" s="111"/>
      <c r="K853" s="111"/>
    </row>
    <row r="854" spans="2:11">
      <c r="B854" s="110"/>
      <c r="C854" s="110"/>
      <c r="D854" s="110"/>
      <c r="E854" s="111"/>
      <c r="F854" s="111"/>
      <c r="G854" s="111"/>
      <c r="H854" s="111"/>
      <c r="I854" s="111"/>
      <c r="J854" s="111"/>
      <c r="K854" s="111"/>
    </row>
    <row r="855" spans="2:11">
      <c r="B855" s="110"/>
      <c r="C855" s="110"/>
      <c r="D855" s="110"/>
      <c r="E855" s="111"/>
      <c r="F855" s="111"/>
      <c r="G855" s="111"/>
      <c r="H855" s="111"/>
      <c r="I855" s="111"/>
      <c r="J855" s="111"/>
      <c r="K855" s="111"/>
    </row>
    <row r="856" spans="2:11">
      <c r="B856" s="110"/>
      <c r="C856" s="110"/>
      <c r="D856" s="110"/>
      <c r="E856" s="111"/>
      <c r="F856" s="111"/>
      <c r="G856" s="111"/>
      <c r="H856" s="111"/>
      <c r="I856" s="111"/>
      <c r="J856" s="111"/>
      <c r="K856" s="111"/>
    </row>
    <row r="857" spans="2:11">
      <c r="B857" s="110"/>
      <c r="C857" s="110"/>
      <c r="D857" s="110"/>
      <c r="E857" s="111"/>
      <c r="F857" s="111"/>
      <c r="G857" s="111"/>
      <c r="H857" s="111"/>
      <c r="I857" s="111"/>
      <c r="J857" s="111"/>
      <c r="K857" s="111"/>
    </row>
    <row r="858" spans="2:11">
      <c r="B858" s="110"/>
      <c r="C858" s="110"/>
      <c r="D858" s="110"/>
      <c r="E858" s="111"/>
      <c r="F858" s="111"/>
      <c r="G858" s="111"/>
      <c r="H858" s="111"/>
      <c r="I858" s="111"/>
      <c r="J858" s="111"/>
      <c r="K858" s="111"/>
    </row>
    <row r="859" spans="2:11">
      <c r="B859" s="110"/>
      <c r="C859" s="110"/>
      <c r="D859" s="110"/>
      <c r="E859" s="111"/>
      <c r="F859" s="111"/>
      <c r="G859" s="111"/>
      <c r="H859" s="111"/>
      <c r="I859" s="111"/>
      <c r="J859" s="111"/>
      <c r="K859" s="111"/>
    </row>
    <row r="860" spans="2:11">
      <c r="B860" s="110"/>
      <c r="C860" s="110"/>
      <c r="D860" s="110"/>
      <c r="E860" s="111"/>
      <c r="F860" s="111"/>
      <c r="G860" s="111"/>
      <c r="H860" s="111"/>
      <c r="I860" s="111"/>
      <c r="J860" s="111"/>
      <c r="K860" s="111"/>
    </row>
    <row r="861" spans="2:11">
      <c r="B861" s="110"/>
      <c r="C861" s="110"/>
      <c r="D861" s="110"/>
      <c r="E861" s="111"/>
      <c r="F861" s="111"/>
      <c r="G861" s="111"/>
      <c r="H861" s="111"/>
      <c r="I861" s="111"/>
      <c r="J861" s="111"/>
      <c r="K861" s="111"/>
    </row>
    <row r="862" spans="2:11">
      <c r="B862" s="110"/>
      <c r="C862" s="110"/>
      <c r="D862" s="110"/>
      <c r="E862" s="111"/>
      <c r="F862" s="111"/>
      <c r="G862" s="111"/>
      <c r="H862" s="111"/>
      <c r="I862" s="111"/>
      <c r="J862" s="111"/>
      <c r="K862" s="111"/>
    </row>
    <row r="863" spans="2:11">
      <c r="B863" s="110"/>
      <c r="C863" s="110"/>
      <c r="D863" s="110"/>
      <c r="E863" s="111"/>
      <c r="F863" s="111"/>
      <c r="G863" s="111"/>
      <c r="H863" s="111"/>
      <c r="I863" s="111"/>
      <c r="J863" s="111"/>
      <c r="K863" s="111"/>
    </row>
    <row r="864" spans="2:11">
      <c r="B864" s="110"/>
      <c r="C864" s="110"/>
      <c r="D864" s="110"/>
      <c r="E864" s="111"/>
      <c r="F864" s="111"/>
      <c r="G864" s="111"/>
      <c r="H864" s="111"/>
      <c r="I864" s="111"/>
      <c r="J864" s="111"/>
      <c r="K864" s="111"/>
    </row>
    <row r="865" spans="2:11">
      <c r="B865" s="110"/>
      <c r="C865" s="110"/>
      <c r="D865" s="110"/>
      <c r="E865" s="111"/>
      <c r="F865" s="111"/>
      <c r="G865" s="111"/>
      <c r="H865" s="111"/>
      <c r="I865" s="111"/>
      <c r="J865" s="111"/>
      <c r="K865" s="111"/>
    </row>
    <row r="866" spans="2:11">
      <c r="B866" s="110"/>
      <c r="C866" s="110"/>
      <c r="D866" s="110"/>
      <c r="E866" s="111"/>
      <c r="F866" s="111"/>
      <c r="G866" s="111"/>
      <c r="H866" s="111"/>
      <c r="I866" s="111"/>
      <c r="J866" s="111"/>
      <c r="K866" s="111"/>
    </row>
    <row r="867" spans="2:11">
      <c r="B867" s="110"/>
      <c r="C867" s="110"/>
      <c r="D867" s="110"/>
      <c r="E867" s="111"/>
      <c r="F867" s="111"/>
      <c r="G867" s="111"/>
      <c r="H867" s="111"/>
      <c r="I867" s="111"/>
      <c r="J867" s="111"/>
      <c r="K867" s="111"/>
    </row>
    <row r="868" spans="2:11">
      <c r="B868" s="110"/>
      <c r="C868" s="110"/>
      <c r="D868" s="110"/>
      <c r="E868" s="111"/>
      <c r="F868" s="111"/>
      <c r="G868" s="111"/>
      <c r="H868" s="111"/>
      <c r="I868" s="111"/>
      <c r="J868" s="111"/>
      <c r="K868" s="111"/>
    </row>
    <row r="869" spans="2:11">
      <c r="B869" s="110"/>
      <c r="C869" s="110"/>
      <c r="D869" s="110"/>
      <c r="E869" s="111"/>
      <c r="F869" s="111"/>
      <c r="G869" s="111"/>
      <c r="H869" s="111"/>
      <c r="I869" s="111"/>
      <c r="J869" s="111"/>
      <c r="K869" s="111"/>
    </row>
    <row r="870" spans="2:11">
      <c r="B870" s="110"/>
      <c r="C870" s="110"/>
      <c r="D870" s="110"/>
      <c r="E870" s="111"/>
      <c r="F870" s="111"/>
      <c r="G870" s="111"/>
      <c r="H870" s="111"/>
      <c r="I870" s="111"/>
      <c r="J870" s="111"/>
      <c r="K870" s="111"/>
    </row>
    <row r="871" spans="2:11">
      <c r="B871" s="110"/>
      <c r="C871" s="110"/>
      <c r="D871" s="110"/>
      <c r="E871" s="111"/>
      <c r="F871" s="111"/>
      <c r="G871" s="111"/>
      <c r="H871" s="111"/>
      <c r="I871" s="111"/>
      <c r="J871" s="111"/>
      <c r="K871" s="111"/>
    </row>
    <row r="872" spans="2:11">
      <c r="B872" s="110"/>
      <c r="C872" s="110"/>
      <c r="D872" s="110"/>
      <c r="E872" s="111"/>
      <c r="F872" s="111"/>
      <c r="G872" s="111"/>
      <c r="H872" s="111"/>
      <c r="I872" s="111"/>
      <c r="J872" s="111"/>
      <c r="K872" s="111"/>
    </row>
    <row r="873" spans="2:11">
      <c r="B873" s="110"/>
      <c r="C873" s="110"/>
      <c r="D873" s="110"/>
      <c r="E873" s="111"/>
      <c r="F873" s="111"/>
      <c r="G873" s="111"/>
      <c r="H873" s="111"/>
      <c r="I873" s="111"/>
      <c r="J873" s="111"/>
      <c r="K873" s="111"/>
    </row>
    <row r="874" spans="2:11">
      <c r="B874" s="110"/>
      <c r="C874" s="110"/>
      <c r="D874" s="110"/>
      <c r="E874" s="111"/>
      <c r="F874" s="111"/>
      <c r="G874" s="111"/>
      <c r="H874" s="111"/>
      <c r="I874" s="111"/>
      <c r="J874" s="111"/>
      <c r="K874" s="111"/>
    </row>
    <row r="875" spans="2:11">
      <c r="B875" s="110"/>
      <c r="C875" s="110"/>
      <c r="D875" s="110"/>
      <c r="E875" s="111"/>
      <c r="F875" s="111"/>
      <c r="G875" s="111"/>
      <c r="H875" s="111"/>
      <c r="I875" s="111"/>
      <c r="J875" s="111"/>
      <c r="K875" s="111"/>
    </row>
    <row r="876" spans="2:11">
      <c r="B876" s="110"/>
      <c r="C876" s="110"/>
      <c r="D876" s="110"/>
      <c r="E876" s="111"/>
      <c r="F876" s="111"/>
      <c r="G876" s="111"/>
      <c r="H876" s="111"/>
      <c r="I876" s="111"/>
      <c r="J876" s="111"/>
      <c r="K876" s="111"/>
    </row>
    <row r="877" spans="2:11">
      <c r="B877" s="110"/>
      <c r="C877" s="110"/>
      <c r="D877" s="110"/>
      <c r="E877" s="111"/>
      <c r="F877" s="111"/>
      <c r="G877" s="111"/>
      <c r="H877" s="111"/>
      <c r="I877" s="111"/>
      <c r="J877" s="111"/>
      <c r="K877" s="111"/>
    </row>
    <row r="878" spans="2:11">
      <c r="B878" s="110"/>
      <c r="C878" s="110"/>
      <c r="D878" s="110"/>
      <c r="E878" s="111"/>
      <c r="F878" s="111"/>
      <c r="G878" s="111"/>
      <c r="H878" s="111"/>
      <c r="I878" s="111"/>
      <c r="J878" s="111"/>
      <c r="K878" s="111"/>
    </row>
    <row r="879" spans="2:11">
      <c r="B879" s="110"/>
      <c r="C879" s="110"/>
      <c r="D879" s="110"/>
      <c r="E879" s="111"/>
      <c r="F879" s="111"/>
      <c r="G879" s="111"/>
      <c r="H879" s="111"/>
      <c r="I879" s="111"/>
      <c r="J879" s="111"/>
      <c r="K879" s="111"/>
    </row>
    <row r="880" spans="2:11">
      <c r="B880" s="110"/>
      <c r="C880" s="110"/>
      <c r="D880" s="110"/>
      <c r="E880" s="111"/>
      <c r="F880" s="111"/>
      <c r="G880" s="111"/>
      <c r="H880" s="111"/>
      <c r="I880" s="111"/>
      <c r="J880" s="111"/>
      <c r="K880" s="111"/>
    </row>
    <row r="881" spans="2:11">
      <c r="B881" s="110"/>
      <c r="C881" s="110"/>
      <c r="D881" s="110"/>
      <c r="E881" s="111"/>
      <c r="F881" s="111"/>
      <c r="G881" s="111"/>
      <c r="H881" s="111"/>
      <c r="I881" s="111"/>
      <c r="J881" s="111"/>
      <c r="K881" s="111"/>
    </row>
    <row r="882" spans="2:11">
      <c r="B882" s="110"/>
      <c r="C882" s="110"/>
      <c r="D882" s="110"/>
      <c r="E882" s="111"/>
      <c r="F882" s="111"/>
      <c r="G882" s="111"/>
      <c r="H882" s="111"/>
      <c r="I882" s="111"/>
      <c r="J882" s="111"/>
      <c r="K882" s="111"/>
    </row>
    <row r="883" spans="2:11">
      <c r="B883" s="110"/>
      <c r="C883" s="110"/>
      <c r="D883" s="110"/>
      <c r="E883" s="111"/>
      <c r="F883" s="111"/>
      <c r="G883" s="111"/>
      <c r="H883" s="111"/>
      <c r="I883" s="111"/>
      <c r="J883" s="111"/>
      <c r="K883" s="111"/>
    </row>
    <row r="884" spans="2:11">
      <c r="B884" s="110"/>
      <c r="C884" s="110"/>
      <c r="D884" s="110"/>
      <c r="E884" s="111"/>
      <c r="F884" s="111"/>
      <c r="G884" s="111"/>
      <c r="H884" s="111"/>
      <c r="I884" s="111"/>
      <c r="J884" s="111"/>
      <c r="K884" s="111"/>
    </row>
    <row r="885" spans="2:11">
      <c r="B885" s="110"/>
      <c r="C885" s="110"/>
      <c r="D885" s="110"/>
      <c r="E885" s="111"/>
      <c r="F885" s="111"/>
      <c r="G885" s="111"/>
      <c r="H885" s="111"/>
      <c r="I885" s="111"/>
      <c r="J885" s="111"/>
      <c r="K885" s="111"/>
    </row>
    <row r="886" spans="2:11">
      <c r="B886" s="110"/>
      <c r="C886" s="110"/>
      <c r="D886" s="110"/>
      <c r="E886" s="111"/>
      <c r="F886" s="111"/>
      <c r="G886" s="111"/>
      <c r="H886" s="111"/>
      <c r="I886" s="111"/>
      <c r="J886" s="111"/>
      <c r="K886" s="111"/>
    </row>
    <row r="887" spans="2:11">
      <c r="B887" s="110"/>
      <c r="C887" s="110"/>
      <c r="D887" s="110"/>
      <c r="E887" s="111"/>
      <c r="F887" s="111"/>
      <c r="G887" s="111"/>
      <c r="H887" s="111"/>
      <c r="I887" s="111"/>
      <c r="J887" s="111"/>
      <c r="K887" s="111"/>
    </row>
    <row r="888" spans="2:11">
      <c r="B888" s="110"/>
      <c r="C888" s="110"/>
      <c r="D888" s="110"/>
      <c r="E888" s="111"/>
      <c r="F888" s="111"/>
      <c r="G888" s="111"/>
      <c r="H888" s="111"/>
      <c r="I888" s="111"/>
      <c r="J888" s="111"/>
      <c r="K888" s="111"/>
    </row>
    <row r="889" spans="2:11">
      <c r="B889" s="110"/>
      <c r="C889" s="110"/>
      <c r="D889" s="110"/>
      <c r="E889" s="111"/>
      <c r="F889" s="111"/>
      <c r="G889" s="111"/>
      <c r="H889" s="111"/>
      <c r="I889" s="111"/>
      <c r="J889" s="111"/>
      <c r="K889" s="111"/>
    </row>
    <row r="890" spans="2:11">
      <c r="B890" s="110"/>
      <c r="C890" s="110"/>
      <c r="D890" s="110"/>
      <c r="E890" s="111"/>
      <c r="F890" s="111"/>
      <c r="G890" s="111"/>
      <c r="H890" s="111"/>
      <c r="I890" s="111"/>
      <c r="J890" s="111"/>
      <c r="K890" s="111"/>
    </row>
    <row r="891" spans="2:11">
      <c r="B891" s="110"/>
      <c r="C891" s="110"/>
      <c r="D891" s="110"/>
      <c r="E891" s="111"/>
      <c r="F891" s="111"/>
      <c r="G891" s="111"/>
      <c r="H891" s="111"/>
      <c r="I891" s="111"/>
      <c r="J891" s="111"/>
      <c r="K891" s="111"/>
    </row>
    <row r="892" spans="2:11">
      <c r="B892" s="110"/>
      <c r="C892" s="110"/>
      <c r="D892" s="110"/>
      <c r="E892" s="111"/>
      <c r="F892" s="111"/>
      <c r="G892" s="111"/>
      <c r="H892" s="111"/>
      <c r="I892" s="111"/>
      <c r="J892" s="111"/>
      <c r="K892" s="111"/>
    </row>
    <row r="893" spans="2:11">
      <c r="B893" s="110"/>
      <c r="C893" s="110"/>
      <c r="D893" s="110"/>
      <c r="E893" s="111"/>
      <c r="F893" s="111"/>
      <c r="G893" s="111"/>
      <c r="H893" s="111"/>
      <c r="I893" s="111"/>
      <c r="J893" s="111"/>
      <c r="K893" s="111"/>
    </row>
    <row r="894" spans="2:11">
      <c r="B894" s="110"/>
      <c r="C894" s="110"/>
      <c r="D894" s="110"/>
      <c r="E894" s="111"/>
      <c r="F894" s="111"/>
      <c r="G894" s="111"/>
      <c r="H894" s="111"/>
      <c r="I894" s="111"/>
      <c r="J894" s="111"/>
      <c r="K894" s="111"/>
    </row>
    <row r="895" spans="2:11">
      <c r="B895" s="110"/>
      <c r="C895" s="110"/>
      <c r="D895" s="110"/>
      <c r="E895" s="111"/>
      <c r="F895" s="111"/>
      <c r="G895" s="111"/>
      <c r="H895" s="111"/>
      <c r="I895" s="111"/>
      <c r="J895" s="111"/>
      <c r="K895" s="111"/>
    </row>
    <row r="896" spans="2:11">
      <c r="B896" s="110"/>
      <c r="C896" s="110"/>
      <c r="D896" s="110"/>
      <c r="E896" s="111"/>
      <c r="F896" s="111"/>
      <c r="G896" s="111"/>
      <c r="H896" s="111"/>
      <c r="I896" s="111"/>
      <c r="J896" s="111"/>
      <c r="K896" s="111"/>
    </row>
    <row r="897" spans="2:11">
      <c r="B897" s="110"/>
      <c r="C897" s="110"/>
      <c r="D897" s="110"/>
      <c r="E897" s="111"/>
      <c r="F897" s="111"/>
      <c r="G897" s="111"/>
      <c r="H897" s="111"/>
      <c r="I897" s="111"/>
      <c r="J897" s="111"/>
      <c r="K897" s="111"/>
    </row>
    <row r="898" spans="2:11">
      <c r="B898" s="110"/>
      <c r="C898" s="110"/>
      <c r="D898" s="110"/>
      <c r="E898" s="111"/>
      <c r="F898" s="111"/>
      <c r="G898" s="111"/>
      <c r="H898" s="111"/>
      <c r="I898" s="111"/>
      <c r="J898" s="111"/>
      <c r="K898" s="111"/>
    </row>
    <row r="899" spans="2:11">
      <c r="B899" s="110"/>
      <c r="C899" s="110"/>
      <c r="D899" s="110"/>
      <c r="E899" s="111"/>
      <c r="F899" s="111"/>
      <c r="G899" s="111"/>
      <c r="H899" s="111"/>
      <c r="I899" s="111"/>
      <c r="J899" s="111"/>
      <c r="K899" s="111"/>
    </row>
    <row r="900" spans="2:11">
      <c r="B900" s="110"/>
      <c r="C900" s="110"/>
      <c r="D900" s="110"/>
      <c r="E900" s="111"/>
      <c r="F900" s="111"/>
      <c r="G900" s="111"/>
      <c r="H900" s="111"/>
      <c r="I900" s="111"/>
      <c r="J900" s="111"/>
      <c r="K900" s="111"/>
    </row>
    <row r="901" spans="2:11">
      <c r="B901" s="110"/>
      <c r="C901" s="110"/>
      <c r="D901" s="110"/>
      <c r="E901" s="111"/>
      <c r="F901" s="111"/>
      <c r="G901" s="111"/>
      <c r="H901" s="111"/>
      <c r="I901" s="111"/>
      <c r="J901" s="111"/>
      <c r="K901" s="111"/>
    </row>
    <row r="902" spans="2:11">
      <c r="B902" s="110"/>
      <c r="C902" s="110"/>
      <c r="D902" s="110"/>
      <c r="E902" s="111"/>
      <c r="F902" s="111"/>
      <c r="G902" s="111"/>
      <c r="H902" s="111"/>
      <c r="I902" s="111"/>
      <c r="J902" s="111"/>
      <c r="K902" s="111"/>
    </row>
    <row r="903" spans="2:11">
      <c r="B903" s="110"/>
      <c r="C903" s="110"/>
      <c r="D903" s="110"/>
      <c r="E903" s="111"/>
      <c r="F903" s="111"/>
      <c r="G903" s="111"/>
      <c r="H903" s="111"/>
      <c r="I903" s="111"/>
      <c r="J903" s="111"/>
      <c r="K903" s="111"/>
    </row>
    <row r="904" spans="2:11">
      <c r="B904" s="110"/>
      <c r="C904" s="110"/>
      <c r="D904" s="110"/>
      <c r="E904" s="111"/>
      <c r="F904" s="111"/>
      <c r="G904" s="111"/>
      <c r="H904" s="111"/>
      <c r="I904" s="111"/>
      <c r="J904" s="111"/>
      <c r="K904" s="111"/>
    </row>
    <row r="905" spans="2:11">
      <c r="B905" s="110"/>
      <c r="C905" s="110"/>
      <c r="D905" s="110"/>
      <c r="E905" s="111"/>
      <c r="F905" s="111"/>
      <c r="G905" s="111"/>
      <c r="H905" s="111"/>
      <c r="I905" s="111"/>
      <c r="J905" s="111"/>
      <c r="K905" s="111"/>
    </row>
    <row r="906" spans="2:11">
      <c r="B906" s="110"/>
      <c r="C906" s="110"/>
      <c r="D906" s="110"/>
      <c r="E906" s="111"/>
      <c r="F906" s="111"/>
      <c r="G906" s="111"/>
      <c r="H906" s="111"/>
      <c r="I906" s="111"/>
      <c r="J906" s="111"/>
      <c r="K906" s="111"/>
    </row>
    <row r="907" spans="2:11">
      <c r="B907" s="110"/>
      <c r="C907" s="110"/>
      <c r="D907" s="110"/>
      <c r="E907" s="111"/>
      <c r="F907" s="111"/>
      <c r="G907" s="111"/>
      <c r="H907" s="111"/>
      <c r="I907" s="111"/>
      <c r="J907" s="111"/>
      <c r="K907" s="111"/>
    </row>
    <row r="908" spans="2:11">
      <c r="B908" s="110"/>
      <c r="C908" s="110"/>
      <c r="D908" s="110"/>
      <c r="E908" s="111"/>
      <c r="F908" s="111"/>
      <c r="G908" s="111"/>
      <c r="H908" s="111"/>
      <c r="I908" s="111"/>
      <c r="J908" s="111"/>
      <c r="K908" s="111"/>
    </row>
    <row r="909" spans="2:11">
      <c r="B909" s="110"/>
      <c r="C909" s="110"/>
      <c r="D909" s="110"/>
      <c r="E909" s="111"/>
      <c r="F909" s="111"/>
      <c r="G909" s="111"/>
      <c r="H909" s="111"/>
      <c r="I909" s="111"/>
      <c r="J909" s="111"/>
      <c r="K909" s="111"/>
    </row>
    <row r="910" spans="2:11">
      <c r="B910" s="110"/>
      <c r="C910" s="110"/>
      <c r="D910" s="110"/>
      <c r="E910" s="111"/>
      <c r="F910" s="111"/>
      <c r="G910" s="111"/>
      <c r="H910" s="111"/>
      <c r="I910" s="111"/>
      <c r="J910" s="111"/>
      <c r="K910" s="111"/>
    </row>
    <row r="911" spans="2:11">
      <c r="B911" s="110"/>
      <c r="C911" s="110"/>
      <c r="D911" s="110"/>
      <c r="E911" s="111"/>
      <c r="F911" s="111"/>
      <c r="G911" s="111"/>
      <c r="H911" s="111"/>
      <c r="I911" s="111"/>
      <c r="J911" s="111"/>
      <c r="K911" s="111"/>
    </row>
    <row r="912" spans="2:11">
      <c r="B912" s="110"/>
      <c r="C912" s="110"/>
      <c r="D912" s="110"/>
      <c r="E912" s="111"/>
      <c r="F912" s="111"/>
      <c r="G912" s="111"/>
      <c r="H912" s="111"/>
      <c r="I912" s="111"/>
      <c r="J912" s="111"/>
      <c r="K912" s="111"/>
    </row>
    <row r="913" spans="2:11">
      <c r="B913" s="110"/>
      <c r="C913" s="110"/>
      <c r="D913" s="110"/>
      <c r="E913" s="111"/>
      <c r="F913" s="111"/>
      <c r="G913" s="111"/>
      <c r="H913" s="111"/>
      <c r="I913" s="111"/>
      <c r="J913" s="111"/>
      <c r="K913" s="111"/>
    </row>
    <row r="914" spans="2:11">
      <c r="B914" s="110"/>
      <c r="C914" s="110"/>
      <c r="D914" s="110"/>
      <c r="E914" s="111"/>
      <c r="F914" s="111"/>
      <c r="G914" s="111"/>
      <c r="H914" s="111"/>
      <c r="I914" s="111"/>
      <c r="J914" s="111"/>
      <c r="K914" s="111"/>
    </row>
    <row r="915" spans="2:11">
      <c r="B915" s="110"/>
      <c r="C915" s="110"/>
      <c r="D915" s="110"/>
      <c r="E915" s="111"/>
      <c r="F915" s="111"/>
      <c r="G915" s="111"/>
      <c r="H915" s="111"/>
      <c r="I915" s="111"/>
      <c r="J915" s="111"/>
      <c r="K915" s="111"/>
    </row>
    <row r="916" spans="2:11">
      <c r="B916" s="110"/>
      <c r="C916" s="110"/>
      <c r="D916" s="110"/>
      <c r="E916" s="111"/>
      <c r="F916" s="111"/>
      <c r="G916" s="111"/>
      <c r="H916" s="111"/>
      <c r="I916" s="111"/>
      <c r="J916" s="111"/>
      <c r="K916" s="111"/>
    </row>
    <row r="917" spans="2:11">
      <c r="B917" s="110"/>
      <c r="C917" s="110"/>
      <c r="D917" s="110"/>
      <c r="E917" s="111"/>
      <c r="F917" s="111"/>
      <c r="G917" s="111"/>
      <c r="H917" s="111"/>
      <c r="I917" s="111"/>
      <c r="J917" s="111"/>
      <c r="K917" s="111"/>
    </row>
    <row r="918" spans="2:11">
      <c r="B918" s="110"/>
      <c r="C918" s="110"/>
      <c r="D918" s="110"/>
      <c r="E918" s="111"/>
      <c r="F918" s="111"/>
      <c r="G918" s="111"/>
      <c r="H918" s="111"/>
      <c r="I918" s="111"/>
      <c r="J918" s="111"/>
      <c r="K918" s="111"/>
    </row>
    <row r="919" spans="2:11">
      <c r="B919" s="110"/>
      <c r="C919" s="110"/>
      <c r="D919" s="110"/>
      <c r="E919" s="111"/>
      <c r="F919" s="111"/>
      <c r="G919" s="111"/>
      <c r="H919" s="111"/>
      <c r="I919" s="111"/>
      <c r="J919" s="111"/>
      <c r="K919" s="111"/>
    </row>
    <row r="920" spans="2:11">
      <c r="B920" s="110"/>
      <c r="C920" s="110"/>
      <c r="D920" s="110"/>
      <c r="E920" s="111"/>
      <c r="F920" s="111"/>
      <c r="G920" s="111"/>
      <c r="H920" s="111"/>
      <c r="I920" s="111"/>
      <c r="J920" s="111"/>
      <c r="K920" s="111"/>
    </row>
    <row r="921" spans="2:11">
      <c r="B921" s="110"/>
      <c r="C921" s="110"/>
      <c r="D921" s="110"/>
      <c r="E921" s="111"/>
      <c r="F921" s="111"/>
      <c r="G921" s="111"/>
      <c r="H921" s="111"/>
      <c r="I921" s="111"/>
      <c r="J921" s="111"/>
      <c r="K921" s="111"/>
    </row>
    <row r="922" spans="2:11">
      <c r="B922" s="110"/>
      <c r="C922" s="110"/>
      <c r="D922" s="110"/>
      <c r="E922" s="111"/>
      <c r="F922" s="111"/>
      <c r="G922" s="111"/>
      <c r="H922" s="111"/>
      <c r="I922" s="111"/>
      <c r="J922" s="111"/>
      <c r="K922" s="111"/>
    </row>
    <row r="923" spans="2:11">
      <c r="B923" s="110"/>
      <c r="C923" s="110"/>
      <c r="D923" s="110"/>
      <c r="E923" s="111"/>
      <c r="F923" s="111"/>
      <c r="G923" s="111"/>
      <c r="H923" s="111"/>
      <c r="I923" s="111"/>
      <c r="J923" s="111"/>
      <c r="K923" s="111"/>
    </row>
    <row r="924" spans="2:11">
      <c r="B924" s="110"/>
      <c r="C924" s="110"/>
      <c r="D924" s="110"/>
      <c r="E924" s="111"/>
      <c r="F924" s="111"/>
      <c r="G924" s="111"/>
      <c r="H924" s="111"/>
      <c r="I924" s="111"/>
      <c r="J924" s="111"/>
      <c r="K924" s="111"/>
    </row>
    <row r="925" spans="2:11">
      <c r="B925" s="110"/>
      <c r="C925" s="110"/>
      <c r="D925" s="110"/>
      <c r="E925" s="111"/>
      <c r="F925" s="111"/>
      <c r="G925" s="111"/>
      <c r="H925" s="111"/>
      <c r="I925" s="111"/>
      <c r="J925" s="111"/>
      <c r="K925" s="111"/>
    </row>
    <row r="926" spans="2:11">
      <c r="B926" s="110"/>
      <c r="C926" s="110"/>
      <c r="D926" s="110"/>
      <c r="E926" s="111"/>
      <c r="F926" s="111"/>
      <c r="G926" s="111"/>
      <c r="H926" s="111"/>
      <c r="I926" s="111"/>
      <c r="J926" s="111"/>
      <c r="K926" s="111"/>
    </row>
    <row r="927" spans="2:11">
      <c r="B927" s="110"/>
      <c r="C927" s="110"/>
      <c r="D927" s="110"/>
      <c r="E927" s="111"/>
      <c r="F927" s="111"/>
      <c r="G927" s="111"/>
      <c r="H927" s="111"/>
      <c r="I927" s="111"/>
      <c r="J927" s="111"/>
      <c r="K927" s="111"/>
    </row>
    <row r="928" spans="2:11">
      <c r="B928" s="110"/>
      <c r="C928" s="110"/>
      <c r="D928" s="110"/>
      <c r="E928" s="111"/>
      <c r="F928" s="111"/>
      <c r="G928" s="111"/>
      <c r="H928" s="111"/>
      <c r="I928" s="111"/>
      <c r="J928" s="111"/>
      <c r="K928" s="111"/>
    </row>
    <row r="929" spans="2:11">
      <c r="B929" s="110"/>
      <c r="C929" s="110"/>
      <c r="D929" s="110"/>
      <c r="E929" s="111"/>
      <c r="F929" s="111"/>
      <c r="G929" s="111"/>
      <c r="H929" s="111"/>
      <c r="I929" s="111"/>
      <c r="J929" s="111"/>
      <c r="K929" s="111"/>
    </row>
    <row r="930" spans="2:11">
      <c r="B930" s="110"/>
      <c r="C930" s="110"/>
      <c r="D930" s="110"/>
      <c r="E930" s="111"/>
      <c r="F930" s="111"/>
      <c r="G930" s="111"/>
      <c r="H930" s="111"/>
      <c r="I930" s="111"/>
      <c r="J930" s="111"/>
      <c r="K930" s="111"/>
    </row>
    <row r="931" spans="2:11">
      <c r="B931" s="110"/>
      <c r="C931" s="110"/>
      <c r="D931" s="110"/>
      <c r="E931" s="111"/>
      <c r="F931" s="111"/>
      <c r="G931" s="111"/>
      <c r="H931" s="111"/>
      <c r="I931" s="111"/>
      <c r="J931" s="111"/>
      <c r="K931" s="111"/>
    </row>
    <row r="932" spans="2:11">
      <c r="B932" s="110"/>
      <c r="C932" s="110"/>
      <c r="D932" s="110"/>
      <c r="E932" s="111"/>
      <c r="F932" s="111"/>
      <c r="G932" s="111"/>
      <c r="H932" s="111"/>
      <c r="I932" s="111"/>
      <c r="J932" s="111"/>
      <c r="K932" s="111"/>
    </row>
    <row r="933" spans="2:11">
      <c r="B933" s="110"/>
      <c r="C933" s="110"/>
      <c r="D933" s="110"/>
      <c r="E933" s="111"/>
      <c r="F933" s="111"/>
      <c r="G933" s="111"/>
      <c r="H933" s="111"/>
      <c r="I933" s="111"/>
      <c r="J933" s="111"/>
      <c r="K933" s="111"/>
    </row>
    <row r="934" spans="2:11">
      <c r="B934" s="110"/>
      <c r="C934" s="110"/>
      <c r="D934" s="110"/>
      <c r="E934" s="111"/>
      <c r="F934" s="111"/>
      <c r="G934" s="111"/>
      <c r="H934" s="111"/>
      <c r="I934" s="111"/>
      <c r="J934" s="111"/>
      <c r="K934" s="111"/>
    </row>
    <row r="935" spans="2:11">
      <c r="B935" s="110"/>
      <c r="C935" s="110"/>
      <c r="D935" s="110"/>
      <c r="E935" s="111"/>
      <c r="F935" s="111"/>
      <c r="G935" s="111"/>
      <c r="H935" s="111"/>
      <c r="I935" s="111"/>
      <c r="J935" s="111"/>
      <c r="K935" s="111"/>
    </row>
    <row r="936" spans="2:11">
      <c r="B936" s="110"/>
      <c r="C936" s="110"/>
      <c r="D936" s="110"/>
      <c r="E936" s="111"/>
      <c r="F936" s="111"/>
      <c r="G936" s="111"/>
      <c r="H936" s="111"/>
      <c r="I936" s="111"/>
      <c r="J936" s="111"/>
      <c r="K936" s="111"/>
    </row>
    <row r="937" spans="2:11">
      <c r="B937" s="110"/>
      <c r="C937" s="110"/>
      <c r="D937" s="110"/>
      <c r="E937" s="111"/>
      <c r="F937" s="111"/>
      <c r="G937" s="111"/>
      <c r="H937" s="111"/>
      <c r="I937" s="111"/>
      <c r="J937" s="111"/>
      <c r="K937" s="111"/>
    </row>
    <row r="938" spans="2:11">
      <c r="B938" s="110"/>
      <c r="C938" s="110"/>
      <c r="D938" s="110"/>
      <c r="E938" s="111"/>
      <c r="F938" s="111"/>
      <c r="G938" s="111"/>
      <c r="H938" s="111"/>
      <c r="I938" s="111"/>
      <c r="J938" s="111"/>
      <c r="K938" s="111"/>
    </row>
    <row r="939" spans="2:11">
      <c r="B939" s="110"/>
      <c r="C939" s="110"/>
      <c r="D939" s="110"/>
      <c r="E939" s="111"/>
      <c r="F939" s="111"/>
      <c r="G939" s="111"/>
      <c r="H939" s="111"/>
      <c r="I939" s="111"/>
      <c r="J939" s="111"/>
      <c r="K939" s="111"/>
    </row>
    <row r="940" spans="2:11">
      <c r="B940" s="110"/>
      <c r="C940" s="110"/>
      <c r="D940" s="110"/>
      <c r="E940" s="111"/>
      <c r="F940" s="111"/>
      <c r="G940" s="111"/>
      <c r="H940" s="111"/>
      <c r="I940" s="111"/>
      <c r="J940" s="111"/>
      <c r="K940" s="111"/>
    </row>
    <row r="941" spans="2:11">
      <c r="B941" s="110"/>
      <c r="C941" s="110"/>
      <c r="D941" s="110"/>
      <c r="E941" s="111"/>
      <c r="F941" s="111"/>
      <c r="G941" s="111"/>
      <c r="H941" s="111"/>
      <c r="I941" s="111"/>
      <c r="J941" s="111"/>
      <c r="K941" s="111"/>
    </row>
    <row r="942" spans="2:11">
      <c r="B942" s="110"/>
      <c r="C942" s="110"/>
      <c r="D942" s="110"/>
      <c r="E942" s="111"/>
      <c r="F942" s="111"/>
      <c r="G942" s="111"/>
      <c r="H942" s="111"/>
      <c r="I942" s="111"/>
      <c r="J942" s="111"/>
      <c r="K942" s="111"/>
    </row>
    <row r="943" spans="2:11">
      <c r="B943" s="110"/>
      <c r="C943" s="110"/>
      <c r="D943" s="110"/>
      <c r="E943" s="111"/>
      <c r="F943" s="111"/>
      <c r="G943" s="111"/>
      <c r="H943" s="111"/>
      <c r="I943" s="111"/>
      <c r="J943" s="111"/>
      <c r="K943" s="111"/>
    </row>
    <row r="944" spans="2:11">
      <c r="B944" s="110"/>
      <c r="C944" s="110"/>
      <c r="D944" s="110"/>
      <c r="E944" s="111"/>
      <c r="F944" s="111"/>
      <c r="G944" s="111"/>
      <c r="H944" s="111"/>
      <c r="I944" s="111"/>
      <c r="J944" s="111"/>
      <c r="K944" s="111"/>
    </row>
    <row r="945" spans="2:11">
      <c r="B945" s="110"/>
      <c r="C945" s="110"/>
      <c r="D945" s="110"/>
      <c r="E945" s="111"/>
      <c r="F945" s="111"/>
      <c r="G945" s="111"/>
      <c r="H945" s="111"/>
      <c r="I945" s="111"/>
      <c r="J945" s="111"/>
      <c r="K945" s="111"/>
    </row>
    <row r="946" spans="2:11">
      <c r="B946" s="110"/>
      <c r="C946" s="110"/>
      <c r="D946" s="110"/>
      <c r="E946" s="111"/>
      <c r="F946" s="111"/>
      <c r="G946" s="111"/>
      <c r="H946" s="111"/>
      <c r="I946" s="111"/>
      <c r="J946" s="111"/>
      <c r="K946" s="111"/>
    </row>
    <row r="947" spans="2:11">
      <c r="B947" s="110"/>
      <c r="C947" s="110"/>
      <c r="D947" s="110"/>
      <c r="E947" s="111"/>
      <c r="F947" s="111"/>
      <c r="G947" s="111"/>
      <c r="H947" s="111"/>
      <c r="I947" s="111"/>
      <c r="J947" s="111"/>
      <c r="K947" s="111"/>
    </row>
    <row r="948" spans="2:11">
      <c r="B948" s="110"/>
      <c r="C948" s="110"/>
      <c r="D948" s="110"/>
      <c r="E948" s="111"/>
      <c r="F948" s="111"/>
      <c r="G948" s="111"/>
      <c r="H948" s="111"/>
      <c r="I948" s="111"/>
      <c r="J948" s="111"/>
      <c r="K948" s="111"/>
    </row>
    <row r="949" spans="2:11">
      <c r="B949" s="110"/>
      <c r="C949" s="110"/>
      <c r="D949" s="110"/>
      <c r="E949" s="111"/>
      <c r="F949" s="111"/>
      <c r="G949" s="111"/>
      <c r="H949" s="111"/>
      <c r="I949" s="111"/>
      <c r="J949" s="111"/>
      <c r="K949" s="111"/>
    </row>
    <row r="950" spans="2:11">
      <c r="B950" s="110"/>
      <c r="C950" s="110"/>
      <c r="D950" s="110"/>
      <c r="E950" s="111"/>
      <c r="F950" s="111"/>
      <c r="G950" s="111"/>
      <c r="H950" s="111"/>
      <c r="I950" s="111"/>
      <c r="J950" s="111"/>
      <c r="K950" s="111"/>
    </row>
    <row r="951" spans="2:11">
      <c r="B951" s="110"/>
      <c r="C951" s="110"/>
      <c r="D951" s="110"/>
      <c r="E951" s="111"/>
      <c r="F951" s="111"/>
      <c r="G951" s="111"/>
      <c r="H951" s="111"/>
      <c r="I951" s="111"/>
      <c r="J951" s="111"/>
      <c r="K951" s="111"/>
    </row>
    <row r="952" spans="2:11">
      <c r="B952" s="110"/>
      <c r="C952" s="110"/>
      <c r="D952" s="110"/>
      <c r="E952" s="111"/>
      <c r="F952" s="111"/>
      <c r="G952" s="111"/>
      <c r="H952" s="111"/>
      <c r="I952" s="111"/>
      <c r="J952" s="111"/>
      <c r="K952" s="111"/>
    </row>
    <row r="953" spans="2:11">
      <c r="B953" s="110"/>
      <c r="C953" s="110"/>
      <c r="D953" s="110"/>
      <c r="E953" s="111"/>
      <c r="F953" s="111"/>
      <c r="G953" s="111"/>
      <c r="H953" s="111"/>
      <c r="I953" s="111"/>
      <c r="J953" s="111"/>
      <c r="K953" s="111"/>
    </row>
    <row r="954" spans="2:11">
      <c r="B954" s="110"/>
      <c r="C954" s="110"/>
      <c r="D954" s="110"/>
      <c r="E954" s="111"/>
      <c r="F954" s="111"/>
      <c r="G954" s="111"/>
      <c r="H954" s="111"/>
      <c r="I954" s="111"/>
      <c r="J954" s="111"/>
      <c r="K954" s="111"/>
    </row>
    <row r="955" spans="2:11">
      <c r="B955" s="110"/>
      <c r="C955" s="110"/>
      <c r="D955" s="110"/>
      <c r="E955" s="111"/>
      <c r="F955" s="111"/>
      <c r="G955" s="111"/>
      <c r="H955" s="111"/>
      <c r="I955" s="111"/>
      <c r="J955" s="111"/>
      <c r="K955" s="111"/>
    </row>
    <row r="956" spans="2:11">
      <c r="B956" s="110"/>
      <c r="C956" s="110"/>
      <c r="D956" s="110"/>
      <c r="E956" s="111"/>
      <c r="F956" s="111"/>
      <c r="G956" s="111"/>
      <c r="H956" s="111"/>
      <c r="I956" s="111"/>
      <c r="J956" s="111"/>
      <c r="K956" s="111"/>
    </row>
    <row r="957" spans="2:11">
      <c r="B957" s="110"/>
      <c r="C957" s="110"/>
      <c r="D957" s="110"/>
      <c r="E957" s="111"/>
      <c r="F957" s="111"/>
      <c r="G957" s="111"/>
      <c r="H957" s="111"/>
      <c r="I957" s="111"/>
      <c r="J957" s="111"/>
      <c r="K957" s="111"/>
    </row>
    <row r="958" spans="2:11">
      <c r="B958" s="110"/>
      <c r="C958" s="110"/>
      <c r="D958" s="110"/>
      <c r="E958" s="111"/>
      <c r="F958" s="111"/>
      <c r="G958" s="111"/>
      <c r="H958" s="111"/>
      <c r="I958" s="111"/>
      <c r="J958" s="111"/>
      <c r="K958" s="111"/>
    </row>
    <row r="959" spans="2:11">
      <c r="B959" s="110"/>
      <c r="C959" s="110"/>
      <c r="D959" s="110"/>
      <c r="E959" s="111"/>
      <c r="F959" s="111"/>
      <c r="G959" s="111"/>
      <c r="H959" s="111"/>
      <c r="I959" s="111"/>
      <c r="J959" s="111"/>
      <c r="K959" s="111"/>
    </row>
    <row r="960" spans="2:11">
      <c r="B960" s="110"/>
      <c r="C960" s="110"/>
      <c r="D960" s="110"/>
      <c r="E960" s="111"/>
      <c r="F960" s="111"/>
      <c r="G960" s="111"/>
      <c r="H960" s="111"/>
      <c r="I960" s="111"/>
      <c r="J960" s="111"/>
      <c r="K960" s="111"/>
    </row>
    <row r="961" spans="2:11">
      <c r="B961" s="110"/>
      <c r="C961" s="110"/>
      <c r="D961" s="110"/>
      <c r="E961" s="111"/>
      <c r="F961" s="111"/>
      <c r="G961" s="111"/>
      <c r="H961" s="111"/>
      <c r="I961" s="111"/>
      <c r="J961" s="111"/>
      <c r="K961" s="111"/>
    </row>
    <row r="962" spans="2:11">
      <c r="B962" s="110"/>
      <c r="C962" s="110"/>
      <c r="D962" s="110"/>
      <c r="E962" s="111"/>
      <c r="F962" s="111"/>
      <c r="G962" s="111"/>
      <c r="H962" s="111"/>
      <c r="I962" s="111"/>
      <c r="J962" s="111"/>
      <c r="K962" s="111"/>
    </row>
    <row r="963" spans="2:11">
      <c r="B963" s="110"/>
      <c r="C963" s="110"/>
      <c r="D963" s="110"/>
      <c r="E963" s="111"/>
      <c r="F963" s="111"/>
      <c r="G963" s="111"/>
      <c r="H963" s="111"/>
      <c r="I963" s="111"/>
      <c r="J963" s="111"/>
      <c r="K963" s="111"/>
    </row>
    <row r="964" spans="2:11">
      <c r="B964" s="110"/>
      <c r="C964" s="110"/>
      <c r="D964" s="110"/>
      <c r="E964" s="111"/>
      <c r="F964" s="111"/>
      <c r="G964" s="111"/>
      <c r="H964" s="111"/>
      <c r="I964" s="111"/>
      <c r="J964" s="111"/>
      <c r="K964" s="111"/>
    </row>
    <row r="965" spans="2:11">
      <c r="B965" s="110"/>
      <c r="C965" s="110"/>
      <c r="D965" s="110"/>
      <c r="E965" s="111"/>
      <c r="F965" s="111"/>
      <c r="G965" s="111"/>
      <c r="H965" s="111"/>
      <c r="I965" s="111"/>
      <c r="J965" s="111"/>
      <c r="K965" s="111"/>
    </row>
    <row r="966" spans="2:11">
      <c r="B966" s="110"/>
      <c r="C966" s="110"/>
      <c r="D966" s="110"/>
      <c r="E966" s="111"/>
      <c r="F966" s="111"/>
      <c r="G966" s="111"/>
      <c r="H966" s="111"/>
      <c r="I966" s="111"/>
      <c r="J966" s="111"/>
      <c r="K966" s="111"/>
    </row>
    <row r="967" spans="2:11">
      <c r="B967" s="110"/>
      <c r="C967" s="110"/>
      <c r="D967" s="110"/>
      <c r="E967" s="111"/>
      <c r="F967" s="111"/>
      <c r="G967" s="111"/>
      <c r="H967" s="111"/>
      <c r="I967" s="111"/>
      <c r="J967" s="111"/>
      <c r="K967" s="111"/>
    </row>
    <row r="968" spans="2:11">
      <c r="B968" s="110"/>
      <c r="C968" s="110"/>
      <c r="D968" s="110"/>
      <c r="E968" s="111"/>
      <c r="F968" s="111"/>
      <c r="G968" s="111"/>
      <c r="H968" s="111"/>
      <c r="I968" s="111"/>
      <c r="J968" s="111"/>
      <c r="K968" s="111"/>
    </row>
    <row r="969" spans="2:11">
      <c r="B969" s="110"/>
      <c r="C969" s="110"/>
      <c r="D969" s="110"/>
      <c r="E969" s="111"/>
      <c r="F969" s="111"/>
      <c r="G969" s="111"/>
      <c r="H969" s="111"/>
      <c r="I969" s="111"/>
      <c r="J969" s="111"/>
      <c r="K969" s="111"/>
    </row>
    <row r="970" spans="2:11">
      <c r="B970" s="110"/>
      <c r="C970" s="110"/>
      <c r="D970" s="110"/>
      <c r="E970" s="111"/>
      <c r="F970" s="111"/>
      <c r="G970" s="111"/>
      <c r="H970" s="111"/>
      <c r="I970" s="111"/>
      <c r="J970" s="111"/>
      <c r="K970" s="111"/>
    </row>
    <row r="971" spans="2:11">
      <c r="B971" s="110"/>
      <c r="C971" s="110"/>
      <c r="D971" s="110"/>
      <c r="E971" s="111"/>
      <c r="F971" s="111"/>
      <c r="G971" s="111"/>
      <c r="H971" s="111"/>
      <c r="I971" s="111"/>
      <c r="J971" s="111"/>
      <c r="K971" s="111"/>
    </row>
    <row r="972" spans="2:11">
      <c r="B972" s="110"/>
      <c r="C972" s="110"/>
      <c r="D972" s="110"/>
      <c r="E972" s="111"/>
      <c r="F972" s="111"/>
      <c r="G972" s="111"/>
      <c r="H972" s="111"/>
      <c r="I972" s="111"/>
      <c r="J972" s="111"/>
      <c r="K972" s="111"/>
    </row>
    <row r="973" spans="2:11">
      <c r="B973" s="110"/>
      <c r="C973" s="110"/>
      <c r="D973" s="110"/>
      <c r="E973" s="111"/>
      <c r="F973" s="111"/>
      <c r="G973" s="111"/>
      <c r="H973" s="111"/>
      <c r="I973" s="111"/>
      <c r="J973" s="111"/>
      <c r="K973" s="111"/>
    </row>
    <row r="974" spans="2:11">
      <c r="B974" s="110"/>
      <c r="C974" s="110"/>
      <c r="D974" s="110"/>
      <c r="E974" s="111"/>
      <c r="F974" s="111"/>
      <c r="G974" s="111"/>
      <c r="H974" s="111"/>
      <c r="I974" s="111"/>
      <c r="J974" s="111"/>
      <c r="K974" s="111"/>
    </row>
    <row r="975" spans="2:11">
      <c r="B975" s="110"/>
      <c r="C975" s="110"/>
      <c r="D975" s="110"/>
      <c r="E975" s="111"/>
      <c r="F975" s="111"/>
      <c r="G975" s="111"/>
      <c r="H975" s="111"/>
      <c r="I975" s="111"/>
      <c r="J975" s="111"/>
      <c r="K975" s="111"/>
    </row>
    <row r="976" spans="2:11">
      <c r="B976" s="110"/>
      <c r="C976" s="110"/>
      <c r="D976" s="110"/>
      <c r="E976" s="111"/>
      <c r="F976" s="111"/>
      <c r="G976" s="111"/>
      <c r="H976" s="111"/>
      <c r="I976" s="111"/>
      <c r="J976" s="111"/>
      <c r="K976" s="111"/>
    </row>
    <row r="977" spans="2:11">
      <c r="B977" s="110"/>
      <c r="C977" s="110"/>
      <c r="D977" s="110"/>
      <c r="E977" s="111"/>
      <c r="F977" s="111"/>
      <c r="G977" s="111"/>
      <c r="H977" s="111"/>
      <c r="I977" s="111"/>
      <c r="J977" s="111"/>
      <c r="K977" s="111"/>
    </row>
    <row r="978" spans="2:11">
      <c r="B978" s="110"/>
      <c r="C978" s="110"/>
      <c r="D978" s="110"/>
      <c r="E978" s="111"/>
      <c r="F978" s="111"/>
      <c r="G978" s="111"/>
      <c r="H978" s="111"/>
      <c r="I978" s="111"/>
      <c r="J978" s="111"/>
      <c r="K978" s="111"/>
    </row>
    <row r="979" spans="2:11">
      <c r="B979" s="110"/>
      <c r="C979" s="110"/>
      <c r="D979" s="110"/>
      <c r="E979" s="111"/>
      <c r="F979" s="111"/>
      <c r="G979" s="111"/>
      <c r="H979" s="111"/>
      <c r="I979" s="111"/>
      <c r="J979" s="111"/>
      <c r="K979" s="111"/>
    </row>
    <row r="980" spans="2:11">
      <c r="B980" s="110"/>
      <c r="C980" s="110"/>
      <c r="D980" s="110"/>
      <c r="E980" s="111"/>
      <c r="F980" s="111"/>
      <c r="G980" s="111"/>
      <c r="H980" s="111"/>
      <c r="I980" s="111"/>
      <c r="J980" s="111"/>
      <c r="K980" s="111"/>
    </row>
    <row r="981" spans="2:11">
      <c r="B981" s="110"/>
      <c r="C981" s="110"/>
      <c r="D981" s="110"/>
      <c r="E981" s="111"/>
      <c r="F981" s="111"/>
      <c r="G981" s="111"/>
      <c r="H981" s="111"/>
      <c r="I981" s="111"/>
      <c r="J981" s="111"/>
      <c r="K981" s="111"/>
    </row>
    <row r="982" spans="2:11">
      <c r="B982" s="110"/>
      <c r="C982" s="110"/>
      <c r="D982" s="110"/>
      <c r="E982" s="111"/>
      <c r="F982" s="111"/>
      <c r="G982" s="111"/>
      <c r="H982" s="111"/>
      <c r="I982" s="111"/>
      <c r="J982" s="111"/>
      <c r="K982" s="111"/>
    </row>
    <row r="983" spans="2:11">
      <c r="B983" s="110"/>
      <c r="C983" s="110"/>
      <c r="D983" s="110"/>
      <c r="E983" s="111"/>
      <c r="F983" s="111"/>
      <c r="G983" s="111"/>
      <c r="H983" s="111"/>
      <c r="I983" s="111"/>
      <c r="J983" s="111"/>
      <c r="K983" s="111"/>
    </row>
    <row r="984" spans="2:11">
      <c r="B984" s="110"/>
      <c r="C984" s="110"/>
      <c r="D984" s="110"/>
      <c r="E984" s="111"/>
      <c r="F984" s="111"/>
      <c r="G984" s="111"/>
      <c r="H984" s="111"/>
      <c r="I984" s="111"/>
      <c r="J984" s="111"/>
      <c r="K984" s="111"/>
    </row>
    <row r="985" spans="2:11">
      <c r="B985" s="110"/>
      <c r="C985" s="110"/>
      <c r="D985" s="110"/>
      <c r="E985" s="111"/>
      <c r="F985" s="111"/>
      <c r="G985" s="111"/>
      <c r="H985" s="111"/>
      <c r="I985" s="111"/>
      <c r="J985" s="111"/>
      <c r="K985" s="111"/>
    </row>
    <row r="986" spans="2:11">
      <c r="B986" s="110"/>
      <c r="C986" s="110"/>
      <c r="D986" s="110"/>
      <c r="E986" s="111"/>
      <c r="F986" s="111"/>
      <c r="G986" s="111"/>
      <c r="H986" s="111"/>
      <c r="I986" s="111"/>
      <c r="J986" s="111"/>
      <c r="K986" s="111"/>
    </row>
    <row r="987" spans="2:11">
      <c r="B987" s="110"/>
      <c r="C987" s="110"/>
      <c r="D987" s="110"/>
      <c r="E987" s="111"/>
      <c r="F987" s="111"/>
      <c r="G987" s="111"/>
      <c r="H987" s="111"/>
      <c r="I987" s="111"/>
      <c r="J987" s="111"/>
      <c r="K987" s="111"/>
    </row>
    <row r="988" spans="2:11">
      <c r="B988" s="110"/>
      <c r="C988" s="110"/>
      <c r="D988" s="110"/>
      <c r="E988" s="111"/>
      <c r="F988" s="111"/>
      <c r="G988" s="111"/>
      <c r="H988" s="111"/>
      <c r="I988" s="111"/>
      <c r="J988" s="111"/>
      <c r="K988" s="111"/>
    </row>
    <row r="989" spans="2:11">
      <c r="B989" s="110"/>
      <c r="C989" s="110"/>
      <c r="D989" s="110"/>
      <c r="E989" s="111"/>
      <c r="F989" s="111"/>
      <c r="G989" s="111"/>
      <c r="H989" s="111"/>
      <c r="I989" s="111"/>
      <c r="J989" s="111"/>
      <c r="K989" s="111"/>
    </row>
    <row r="990" spans="2:11">
      <c r="B990" s="110"/>
      <c r="C990" s="110"/>
      <c r="D990" s="110"/>
      <c r="E990" s="111"/>
      <c r="F990" s="111"/>
      <c r="G990" s="111"/>
      <c r="H990" s="111"/>
      <c r="I990" s="111"/>
      <c r="J990" s="111"/>
      <c r="K990" s="111"/>
    </row>
    <row r="991" spans="2:11">
      <c r="B991" s="110"/>
      <c r="C991" s="110"/>
      <c r="D991" s="110"/>
      <c r="E991" s="111"/>
      <c r="F991" s="111"/>
      <c r="G991" s="111"/>
      <c r="H991" s="111"/>
      <c r="I991" s="111"/>
      <c r="J991" s="111"/>
      <c r="K991" s="111"/>
    </row>
    <row r="992" spans="2:11">
      <c r="B992" s="110"/>
      <c r="C992" s="110"/>
      <c r="D992" s="110"/>
      <c r="E992" s="111"/>
      <c r="F992" s="111"/>
      <c r="G992" s="111"/>
      <c r="H992" s="111"/>
      <c r="I992" s="111"/>
      <c r="J992" s="111"/>
      <c r="K992" s="111"/>
    </row>
    <row r="993" spans="2:11">
      <c r="B993" s="110"/>
      <c r="C993" s="110"/>
      <c r="D993" s="110"/>
      <c r="E993" s="111"/>
      <c r="F993" s="111"/>
      <c r="G993" s="111"/>
      <c r="H993" s="111"/>
      <c r="I993" s="111"/>
      <c r="J993" s="111"/>
      <c r="K993" s="111"/>
    </row>
    <row r="994" spans="2:11">
      <c r="B994" s="110"/>
      <c r="C994" s="110"/>
      <c r="D994" s="110"/>
      <c r="E994" s="111"/>
      <c r="F994" s="111"/>
      <c r="G994" s="111"/>
      <c r="H994" s="111"/>
      <c r="I994" s="111"/>
      <c r="J994" s="111"/>
      <c r="K994" s="111"/>
    </row>
    <row r="995" spans="2:11">
      <c r="B995" s="110"/>
      <c r="C995" s="110"/>
      <c r="D995" s="110"/>
      <c r="E995" s="111"/>
      <c r="F995" s="111"/>
      <c r="G995" s="111"/>
      <c r="H995" s="111"/>
      <c r="I995" s="111"/>
      <c r="J995" s="111"/>
      <c r="K995" s="111"/>
    </row>
    <row r="996" spans="2:11">
      <c r="B996" s="110"/>
      <c r="C996" s="110"/>
      <c r="D996" s="110"/>
      <c r="E996" s="111"/>
      <c r="F996" s="111"/>
      <c r="G996" s="111"/>
      <c r="H996" s="111"/>
      <c r="I996" s="111"/>
      <c r="J996" s="111"/>
      <c r="K996" s="111"/>
    </row>
    <row r="997" spans="2:11">
      <c r="B997" s="110"/>
      <c r="C997" s="110"/>
      <c r="D997" s="110"/>
      <c r="E997" s="111"/>
      <c r="F997" s="111"/>
      <c r="G997" s="111"/>
      <c r="H997" s="111"/>
      <c r="I997" s="111"/>
      <c r="J997" s="111"/>
      <c r="K997" s="111"/>
    </row>
    <row r="998" spans="2:11">
      <c r="B998" s="110"/>
      <c r="C998" s="110"/>
      <c r="D998" s="110"/>
      <c r="E998" s="111"/>
      <c r="F998" s="111"/>
      <c r="G998" s="111"/>
      <c r="H998" s="111"/>
      <c r="I998" s="111"/>
      <c r="J998" s="111"/>
      <c r="K998" s="111"/>
    </row>
    <row r="999" spans="2:11">
      <c r="B999" s="110"/>
      <c r="C999" s="110"/>
      <c r="D999" s="110"/>
      <c r="E999" s="111"/>
      <c r="F999" s="111"/>
      <c r="G999" s="111"/>
      <c r="H999" s="111"/>
      <c r="I999" s="111"/>
      <c r="J999" s="111"/>
      <c r="K999" s="111"/>
    </row>
    <row r="1000" spans="2:11">
      <c r="B1000" s="110"/>
      <c r="C1000" s="110"/>
      <c r="D1000" s="110"/>
      <c r="E1000" s="111"/>
      <c r="F1000" s="111"/>
      <c r="G1000" s="111"/>
      <c r="H1000" s="111"/>
      <c r="I1000" s="111"/>
      <c r="J1000" s="111"/>
      <c r="K1000" s="111"/>
    </row>
    <row r="1001" spans="2:11">
      <c r="B1001" s="110"/>
      <c r="C1001" s="110"/>
      <c r="D1001" s="110"/>
      <c r="E1001" s="111"/>
      <c r="F1001" s="111"/>
      <c r="G1001" s="111"/>
      <c r="H1001" s="111"/>
      <c r="I1001" s="111"/>
      <c r="J1001" s="111"/>
      <c r="K1001" s="111"/>
    </row>
    <row r="1002" spans="2:11">
      <c r="B1002" s="110"/>
      <c r="C1002" s="110"/>
      <c r="D1002" s="110"/>
      <c r="E1002" s="111"/>
      <c r="F1002" s="111"/>
      <c r="G1002" s="111"/>
      <c r="H1002" s="111"/>
      <c r="I1002" s="111"/>
      <c r="J1002" s="111"/>
      <c r="K1002" s="111"/>
    </row>
    <row r="1003" spans="2:11">
      <c r="B1003" s="110"/>
      <c r="C1003" s="110"/>
      <c r="D1003" s="110"/>
      <c r="E1003" s="111"/>
      <c r="F1003" s="111"/>
      <c r="G1003" s="111"/>
      <c r="H1003" s="111"/>
      <c r="I1003" s="111"/>
      <c r="J1003" s="111"/>
      <c r="K1003" s="111"/>
    </row>
    <row r="1004" spans="2:11">
      <c r="B1004" s="110"/>
      <c r="C1004" s="110"/>
      <c r="D1004" s="110"/>
      <c r="E1004" s="111"/>
      <c r="F1004" s="111"/>
      <c r="G1004" s="111"/>
      <c r="H1004" s="111"/>
      <c r="I1004" s="111"/>
      <c r="J1004" s="111"/>
      <c r="K1004" s="111"/>
    </row>
    <row r="1005" spans="2:11">
      <c r="B1005" s="110"/>
      <c r="C1005" s="110"/>
      <c r="D1005" s="110"/>
      <c r="E1005" s="111"/>
      <c r="F1005" s="111"/>
      <c r="G1005" s="111"/>
      <c r="H1005" s="111"/>
      <c r="I1005" s="111"/>
      <c r="J1005" s="111"/>
      <c r="K1005" s="111"/>
    </row>
    <row r="1006" spans="2:11">
      <c r="B1006" s="110"/>
      <c r="C1006" s="110"/>
      <c r="D1006" s="110"/>
      <c r="E1006" s="111"/>
      <c r="F1006" s="111"/>
      <c r="G1006" s="111"/>
      <c r="H1006" s="111"/>
      <c r="I1006" s="111"/>
      <c r="J1006" s="111"/>
      <c r="K1006" s="111"/>
    </row>
    <row r="1007" spans="2:11">
      <c r="B1007" s="110"/>
      <c r="C1007" s="110"/>
      <c r="D1007" s="110"/>
      <c r="E1007" s="111"/>
      <c r="F1007" s="111"/>
      <c r="G1007" s="111"/>
      <c r="H1007" s="111"/>
      <c r="I1007" s="111"/>
      <c r="J1007" s="111"/>
      <c r="K1007" s="111"/>
    </row>
    <row r="1008" spans="2:11">
      <c r="B1008" s="110"/>
      <c r="C1008" s="110"/>
      <c r="D1008" s="110"/>
      <c r="E1008" s="111"/>
      <c r="F1008" s="111"/>
      <c r="G1008" s="111"/>
      <c r="H1008" s="111"/>
      <c r="I1008" s="111"/>
      <c r="J1008" s="111"/>
      <c r="K1008" s="111"/>
    </row>
    <row r="1009" spans="2:11">
      <c r="B1009" s="110"/>
      <c r="C1009" s="110"/>
      <c r="D1009" s="110"/>
      <c r="E1009" s="111"/>
      <c r="F1009" s="111"/>
      <c r="G1009" s="111"/>
      <c r="H1009" s="111"/>
      <c r="I1009" s="111"/>
      <c r="J1009" s="111"/>
      <c r="K1009" s="111"/>
    </row>
    <row r="1010" spans="2:11">
      <c r="B1010" s="110"/>
      <c r="C1010" s="110"/>
      <c r="D1010" s="110"/>
      <c r="E1010" s="111"/>
      <c r="F1010" s="111"/>
      <c r="G1010" s="111"/>
      <c r="H1010" s="111"/>
      <c r="I1010" s="111"/>
      <c r="J1010" s="111"/>
      <c r="K1010" s="111"/>
    </row>
    <row r="1011" spans="2:11">
      <c r="B1011" s="110"/>
      <c r="C1011" s="110"/>
      <c r="D1011" s="110"/>
      <c r="E1011" s="111"/>
      <c r="F1011" s="111"/>
      <c r="G1011" s="111"/>
      <c r="H1011" s="111"/>
      <c r="I1011" s="111"/>
      <c r="J1011" s="111"/>
      <c r="K1011" s="111"/>
    </row>
    <row r="1012" spans="2:11">
      <c r="B1012" s="110"/>
      <c r="C1012" s="110"/>
      <c r="D1012" s="110"/>
      <c r="E1012" s="111"/>
      <c r="F1012" s="111"/>
      <c r="G1012" s="111"/>
      <c r="H1012" s="111"/>
      <c r="I1012" s="111"/>
      <c r="J1012" s="111"/>
      <c r="K1012" s="111"/>
    </row>
    <row r="1013" spans="2:11">
      <c r="B1013" s="110"/>
      <c r="C1013" s="110"/>
      <c r="D1013" s="110"/>
      <c r="E1013" s="111"/>
      <c r="F1013" s="111"/>
      <c r="G1013" s="111"/>
      <c r="H1013" s="111"/>
      <c r="I1013" s="111"/>
      <c r="J1013" s="111"/>
      <c r="K1013" s="111"/>
    </row>
    <row r="1014" spans="2:11">
      <c r="B1014" s="110"/>
      <c r="C1014" s="110"/>
      <c r="D1014" s="110"/>
      <c r="E1014" s="111"/>
      <c r="F1014" s="111"/>
      <c r="G1014" s="111"/>
      <c r="H1014" s="111"/>
      <c r="I1014" s="111"/>
      <c r="J1014" s="111"/>
      <c r="K1014" s="111"/>
    </row>
    <row r="1015" spans="2:11">
      <c r="B1015" s="110"/>
      <c r="C1015" s="110"/>
      <c r="D1015" s="110"/>
      <c r="E1015" s="111"/>
      <c r="F1015" s="111"/>
      <c r="G1015" s="111"/>
      <c r="H1015" s="111"/>
      <c r="I1015" s="111"/>
      <c r="J1015" s="111"/>
      <c r="K1015" s="111"/>
    </row>
    <row r="1016" spans="2:11">
      <c r="B1016" s="110"/>
      <c r="C1016" s="110"/>
      <c r="D1016" s="110"/>
      <c r="E1016" s="111"/>
      <c r="F1016" s="111"/>
      <c r="G1016" s="111"/>
      <c r="H1016" s="111"/>
      <c r="I1016" s="111"/>
      <c r="J1016" s="111"/>
      <c r="K1016" s="111"/>
    </row>
    <row r="1017" spans="2:11">
      <c r="B1017" s="110"/>
      <c r="C1017" s="110"/>
      <c r="D1017" s="110"/>
      <c r="E1017" s="111"/>
      <c r="F1017" s="111"/>
      <c r="G1017" s="111"/>
      <c r="H1017" s="111"/>
      <c r="I1017" s="111"/>
      <c r="J1017" s="111"/>
      <c r="K1017" s="111"/>
    </row>
    <row r="1018" spans="2:11">
      <c r="B1018" s="110"/>
      <c r="C1018" s="110"/>
      <c r="D1018" s="110"/>
      <c r="E1018" s="111"/>
      <c r="F1018" s="111"/>
      <c r="G1018" s="111"/>
      <c r="H1018" s="111"/>
      <c r="I1018" s="111"/>
      <c r="J1018" s="111"/>
      <c r="K1018" s="111"/>
    </row>
    <row r="1019" spans="2:11">
      <c r="B1019" s="110"/>
      <c r="C1019" s="110"/>
      <c r="D1019" s="110"/>
      <c r="E1019" s="111"/>
      <c r="F1019" s="111"/>
      <c r="G1019" s="111"/>
      <c r="H1019" s="111"/>
      <c r="I1019" s="111"/>
      <c r="J1019" s="111"/>
      <c r="K1019" s="111"/>
    </row>
    <row r="1020" spans="2:11">
      <c r="B1020" s="110"/>
      <c r="C1020" s="110"/>
      <c r="D1020" s="110"/>
      <c r="E1020" s="111"/>
      <c r="F1020" s="111"/>
      <c r="G1020" s="111"/>
      <c r="H1020" s="111"/>
      <c r="I1020" s="111"/>
      <c r="J1020" s="111"/>
      <c r="K1020" s="111"/>
    </row>
    <row r="1021" spans="2:11">
      <c r="B1021" s="110"/>
      <c r="C1021" s="110"/>
      <c r="D1021" s="110"/>
      <c r="E1021" s="111"/>
      <c r="F1021" s="111"/>
      <c r="G1021" s="111"/>
      <c r="H1021" s="111"/>
      <c r="I1021" s="111"/>
      <c r="J1021" s="111"/>
      <c r="K1021" s="111"/>
    </row>
    <row r="1022" spans="2:11">
      <c r="B1022" s="110"/>
      <c r="C1022" s="110"/>
      <c r="D1022" s="110"/>
      <c r="E1022" s="111"/>
      <c r="F1022" s="111"/>
      <c r="G1022" s="111"/>
      <c r="H1022" s="111"/>
      <c r="I1022" s="111"/>
      <c r="J1022" s="111"/>
      <c r="K1022" s="111"/>
    </row>
    <row r="1023" spans="2:11">
      <c r="B1023" s="110"/>
      <c r="C1023" s="110"/>
      <c r="D1023" s="110"/>
      <c r="E1023" s="111"/>
      <c r="F1023" s="111"/>
      <c r="G1023" s="111"/>
      <c r="H1023" s="111"/>
      <c r="I1023" s="111"/>
      <c r="J1023" s="111"/>
      <c r="K1023" s="111"/>
    </row>
    <row r="1024" spans="2:11">
      <c r="B1024" s="110"/>
      <c r="C1024" s="110"/>
      <c r="D1024" s="110"/>
      <c r="E1024" s="111"/>
      <c r="F1024" s="111"/>
      <c r="G1024" s="111"/>
      <c r="H1024" s="111"/>
      <c r="I1024" s="111"/>
      <c r="J1024" s="111"/>
      <c r="K1024" s="111"/>
    </row>
    <row r="1025" spans="2:11">
      <c r="B1025" s="110"/>
      <c r="C1025" s="110"/>
      <c r="D1025" s="110"/>
      <c r="E1025" s="111"/>
      <c r="F1025" s="111"/>
      <c r="G1025" s="111"/>
      <c r="H1025" s="111"/>
      <c r="I1025" s="111"/>
      <c r="J1025" s="111"/>
      <c r="K1025" s="111"/>
    </row>
    <row r="1026" spans="2:11">
      <c r="B1026" s="110"/>
      <c r="C1026" s="110"/>
      <c r="D1026" s="110"/>
      <c r="E1026" s="111"/>
      <c r="F1026" s="111"/>
      <c r="G1026" s="111"/>
      <c r="H1026" s="111"/>
      <c r="I1026" s="111"/>
      <c r="J1026" s="111"/>
      <c r="K1026" s="111"/>
    </row>
    <row r="1027" spans="2:11">
      <c r="B1027" s="110"/>
      <c r="C1027" s="110"/>
      <c r="D1027" s="110"/>
      <c r="E1027" s="111"/>
      <c r="F1027" s="111"/>
      <c r="G1027" s="111"/>
      <c r="H1027" s="111"/>
      <c r="I1027" s="111"/>
      <c r="J1027" s="111"/>
      <c r="K1027" s="111"/>
    </row>
    <row r="1028" spans="2:11">
      <c r="B1028" s="110"/>
      <c r="C1028" s="110"/>
      <c r="D1028" s="110"/>
      <c r="E1028" s="111"/>
      <c r="F1028" s="111"/>
      <c r="G1028" s="111"/>
      <c r="H1028" s="111"/>
      <c r="I1028" s="111"/>
      <c r="J1028" s="111"/>
      <c r="K1028" s="111"/>
    </row>
    <row r="1029" spans="2:11">
      <c r="B1029" s="110"/>
      <c r="C1029" s="110"/>
      <c r="D1029" s="110"/>
      <c r="E1029" s="111"/>
      <c r="F1029" s="111"/>
      <c r="G1029" s="111"/>
      <c r="H1029" s="111"/>
      <c r="I1029" s="111"/>
      <c r="J1029" s="111"/>
      <c r="K1029" s="111"/>
    </row>
    <row r="1030" spans="2:11">
      <c r="B1030" s="110"/>
      <c r="C1030" s="110"/>
      <c r="D1030" s="110"/>
      <c r="E1030" s="111"/>
      <c r="F1030" s="111"/>
      <c r="G1030" s="111"/>
      <c r="H1030" s="111"/>
      <c r="I1030" s="111"/>
      <c r="J1030" s="111"/>
      <c r="K1030" s="111"/>
    </row>
    <row r="1031" spans="2:11">
      <c r="B1031" s="110"/>
      <c r="C1031" s="110"/>
      <c r="D1031" s="110"/>
      <c r="E1031" s="111"/>
      <c r="F1031" s="111"/>
      <c r="G1031" s="111"/>
      <c r="H1031" s="111"/>
      <c r="I1031" s="111"/>
      <c r="J1031" s="111"/>
      <c r="K1031" s="111"/>
    </row>
    <row r="1032" spans="2:11">
      <c r="B1032" s="110"/>
      <c r="C1032" s="110"/>
      <c r="D1032" s="110"/>
      <c r="E1032" s="111"/>
      <c r="F1032" s="111"/>
      <c r="G1032" s="111"/>
      <c r="H1032" s="111"/>
      <c r="I1032" s="111"/>
      <c r="J1032" s="111"/>
      <c r="K1032" s="111"/>
    </row>
    <row r="1033" spans="2:11">
      <c r="B1033" s="110"/>
      <c r="C1033" s="110"/>
      <c r="D1033" s="110"/>
      <c r="E1033" s="111"/>
      <c r="F1033" s="111"/>
      <c r="G1033" s="111"/>
      <c r="H1033" s="111"/>
      <c r="I1033" s="111"/>
      <c r="J1033" s="111"/>
      <c r="K1033" s="111"/>
    </row>
    <row r="1034" spans="2:11">
      <c r="B1034" s="110"/>
      <c r="C1034" s="110"/>
      <c r="D1034" s="110"/>
      <c r="E1034" s="111"/>
      <c r="F1034" s="111"/>
      <c r="G1034" s="111"/>
      <c r="H1034" s="111"/>
      <c r="I1034" s="111"/>
      <c r="J1034" s="111"/>
      <c r="K1034" s="111"/>
    </row>
    <row r="1035" spans="2:11">
      <c r="B1035" s="110"/>
      <c r="C1035" s="110"/>
      <c r="D1035" s="110"/>
      <c r="E1035" s="111"/>
      <c r="F1035" s="111"/>
      <c r="G1035" s="111"/>
      <c r="H1035" s="111"/>
      <c r="I1035" s="111"/>
      <c r="J1035" s="111"/>
      <c r="K1035" s="111"/>
    </row>
    <row r="1036" spans="2:11">
      <c r="B1036" s="110"/>
      <c r="C1036" s="110"/>
      <c r="D1036" s="110"/>
      <c r="E1036" s="111"/>
      <c r="F1036" s="111"/>
      <c r="G1036" s="111"/>
      <c r="H1036" s="111"/>
      <c r="I1036" s="111"/>
      <c r="J1036" s="111"/>
      <c r="K1036" s="111"/>
    </row>
    <row r="1037" spans="2:11">
      <c r="B1037" s="110"/>
      <c r="C1037" s="110"/>
      <c r="D1037" s="110"/>
      <c r="E1037" s="111"/>
      <c r="F1037" s="111"/>
      <c r="G1037" s="111"/>
      <c r="H1037" s="111"/>
      <c r="I1037" s="111"/>
      <c r="J1037" s="111"/>
      <c r="K1037" s="111"/>
    </row>
    <row r="1038" spans="2:11">
      <c r="B1038" s="110"/>
      <c r="C1038" s="110"/>
      <c r="D1038" s="110"/>
      <c r="E1038" s="111"/>
      <c r="F1038" s="111"/>
      <c r="G1038" s="111"/>
      <c r="H1038" s="111"/>
      <c r="I1038" s="111"/>
      <c r="J1038" s="111"/>
      <c r="K1038" s="111"/>
    </row>
    <row r="1039" spans="2:11">
      <c r="B1039" s="110"/>
      <c r="C1039" s="110"/>
      <c r="D1039" s="110"/>
      <c r="E1039" s="111"/>
      <c r="F1039" s="111"/>
      <c r="G1039" s="111"/>
      <c r="H1039" s="111"/>
      <c r="I1039" s="111"/>
      <c r="J1039" s="111"/>
      <c r="K1039" s="111"/>
    </row>
    <row r="1040" spans="2:11">
      <c r="B1040" s="110"/>
      <c r="C1040" s="110"/>
      <c r="D1040" s="110"/>
      <c r="E1040" s="111"/>
      <c r="F1040" s="111"/>
      <c r="G1040" s="111"/>
      <c r="H1040" s="111"/>
      <c r="I1040" s="111"/>
      <c r="J1040" s="111"/>
      <c r="K1040" s="111"/>
    </row>
    <row r="1041" spans="2:11">
      <c r="B1041" s="110"/>
      <c r="C1041" s="110"/>
      <c r="D1041" s="110"/>
      <c r="E1041" s="111"/>
      <c r="F1041" s="111"/>
      <c r="G1041" s="111"/>
      <c r="H1041" s="111"/>
      <c r="I1041" s="111"/>
      <c r="J1041" s="111"/>
      <c r="K1041" s="111"/>
    </row>
    <row r="1042" spans="2:11">
      <c r="B1042" s="110"/>
      <c r="C1042" s="110"/>
      <c r="D1042" s="110"/>
      <c r="E1042" s="111"/>
      <c r="F1042" s="111"/>
      <c r="G1042" s="111"/>
      <c r="H1042" s="111"/>
      <c r="I1042" s="111"/>
      <c r="J1042" s="111"/>
      <c r="K1042" s="111"/>
    </row>
    <row r="1043" spans="2:11">
      <c r="B1043" s="110"/>
      <c r="C1043" s="110"/>
      <c r="D1043" s="110"/>
      <c r="E1043" s="111"/>
      <c r="F1043" s="111"/>
      <c r="G1043" s="111"/>
      <c r="H1043" s="111"/>
      <c r="I1043" s="111"/>
      <c r="J1043" s="111"/>
      <c r="K1043" s="111"/>
    </row>
    <row r="1044" spans="2:11">
      <c r="B1044" s="110"/>
      <c r="C1044" s="110"/>
      <c r="D1044" s="110"/>
      <c r="E1044" s="111"/>
      <c r="F1044" s="111"/>
      <c r="G1044" s="111"/>
      <c r="H1044" s="111"/>
      <c r="I1044" s="111"/>
      <c r="J1044" s="111"/>
      <c r="K1044" s="111"/>
    </row>
    <row r="1045" spans="2:11">
      <c r="B1045" s="110"/>
      <c r="C1045" s="110"/>
      <c r="D1045" s="110"/>
      <c r="E1045" s="111"/>
      <c r="F1045" s="111"/>
      <c r="G1045" s="111"/>
      <c r="H1045" s="111"/>
      <c r="I1045" s="111"/>
      <c r="J1045" s="111"/>
      <c r="K1045" s="111"/>
    </row>
    <row r="1046" spans="2:11">
      <c r="B1046" s="110"/>
      <c r="C1046" s="110"/>
      <c r="D1046" s="110"/>
      <c r="E1046" s="111"/>
      <c r="F1046" s="111"/>
      <c r="G1046" s="111"/>
      <c r="H1046" s="111"/>
      <c r="I1046" s="111"/>
      <c r="J1046" s="111"/>
      <c r="K1046" s="111"/>
    </row>
    <row r="1047" spans="2:11">
      <c r="B1047" s="110"/>
      <c r="C1047" s="110"/>
      <c r="D1047" s="110"/>
      <c r="E1047" s="111"/>
      <c r="F1047" s="111"/>
      <c r="G1047" s="111"/>
      <c r="H1047" s="111"/>
      <c r="I1047" s="111"/>
      <c r="J1047" s="111"/>
      <c r="K1047" s="111"/>
    </row>
    <row r="1048" spans="2:11">
      <c r="B1048" s="110"/>
      <c r="C1048" s="110"/>
      <c r="D1048" s="110"/>
      <c r="E1048" s="111"/>
      <c r="F1048" s="111"/>
      <c r="G1048" s="111"/>
      <c r="H1048" s="111"/>
      <c r="I1048" s="111"/>
      <c r="J1048" s="111"/>
      <c r="K1048" s="111"/>
    </row>
    <row r="1049" spans="2:11">
      <c r="B1049" s="110"/>
      <c r="C1049" s="110"/>
      <c r="D1049" s="110"/>
      <c r="E1049" s="111"/>
      <c r="F1049" s="111"/>
      <c r="G1049" s="111"/>
      <c r="H1049" s="111"/>
      <c r="I1049" s="111"/>
      <c r="J1049" s="111"/>
      <c r="K1049" s="111"/>
    </row>
    <row r="1050" spans="2:11">
      <c r="B1050" s="110"/>
      <c r="C1050" s="110"/>
      <c r="D1050" s="110"/>
      <c r="E1050" s="111"/>
      <c r="F1050" s="111"/>
      <c r="G1050" s="111"/>
      <c r="H1050" s="111"/>
      <c r="I1050" s="111"/>
      <c r="J1050" s="111"/>
      <c r="K1050" s="111"/>
    </row>
    <row r="1051" spans="2:11">
      <c r="B1051" s="110"/>
      <c r="C1051" s="110"/>
      <c r="D1051" s="110"/>
      <c r="E1051" s="111"/>
      <c r="F1051" s="111"/>
      <c r="G1051" s="111"/>
      <c r="H1051" s="111"/>
      <c r="I1051" s="111"/>
      <c r="J1051" s="111"/>
      <c r="K1051" s="111"/>
    </row>
    <row r="1052" spans="2:11">
      <c r="B1052" s="110"/>
      <c r="C1052" s="110"/>
      <c r="D1052" s="110"/>
      <c r="E1052" s="111"/>
      <c r="F1052" s="111"/>
      <c r="G1052" s="111"/>
      <c r="H1052" s="111"/>
      <c r="I1052" s="111"/>
      <c r="J1052" s="111"/>
      <c r="K1052" s="111"/>
    </row>
    <row r="1053" spans="2:11">
      <c r="B1053" s="110"/>
      <c r="C1053" s="110"/>
      <c r="D1053" s="110"/>
      <c r="E1053" s="111"/>
      <c r="F1053" s="111"/>
      <c r="G1053" s="111"/>
      <c r="H1053" s="111"/>
      <c r="I1053" s="111"/>
      <c r="J1053" s="111"/>
      <c r="K1053" s="111"/>
    </row>
    <row r="1054" spans="2:11">
      <c r="B1054" s="110"/>
      <c r="C1054" s="110"/>
      <c r="D1054" s="110"/>
      <c r="E1054" s="111"/>
      <c r="F1054" s="111"/>
      <c r="G1054" s="111"/>
      <c r="H1054" s="111"/>
      <c r="I1054" s="111"/>
      <c r="J1054" s="111"/>
      <c r="K1054" s="111"/>
    </row>
    <row r="1055" spans="2:11">
      <c r="B1055" s="110"/>
      <c r="C1055" s="110"/>
      <c r="D1055" s="110"/>
      <c r="E1055" s="111"/>
      <c r="F1055" s="111"/>
      <c r="G1055" s="111"/>
      <c r="H1055" s="111"/>
      <c r="I1055" s="111"/>
      <c r="J1055" s="111"/>
      <c r="K1055" s="111"/>
    </row>
    <row r="1056" spans="2:11">
      <c r="B1056" s="110"/>
      <c r="C1056" s="110"/>
      <c r="D1056" s="110"/>
      <c r="E1056" s="111"/>
      <c r="F1056" s="111"/>
      <c r="G1056" s="111"/>
      <c r="H1056" s="111"/>
      <c r="I1056" s="111"/>
      <c r="J1056" s="111"/>
      <c r="K1056" s="111"/>
    </row>
    <row r="1057" spans="2:11">
      <c r="B1057" s="110"/>
      <c r="C1057" s="110"/>
      <c r="D1057" s="110"/>
      <c r="E1057" s="111"/>
      <c r="F1057" s="111"/>
      <c r="G1057" s="111"/>
      <c r="H1057" s="111"/>
      <c r="I1057" s="111"/>
      <c r="J1057" s="111"/>
      <c r="K1057" s="111"/>
    </row>
    <row r="1058" spans="2:11">
      <c r="B1058" s="110"/>
      <c r="C1058" s="110"/>
      <c r="D1058" s="110"/>
      <c r="E1058" s="111"/>
      <c r="F1058" s="111"/>
      <c r="G1058" s="111"/>
      <c r="H1058" s="111"/>
      <c r="I1058" s="111"/>
      <c r="J1058" s="111"/>
      <c r="K1058" s="111"/>
    </row>
    <row r="1059" spans="2:11">
      <c r="B1059" s="110"/>
      <c r="C1059" s="110"/>
      <c r="D1059" s="110"/>
      <c r="E1059" s="111"/>
      <c r="F1059" s="111"/>
      <c r="G1059" s="111"/>
      <c r="H1059" s="111"/>
      <c r="I1059" s="111"/>
      <c r="J1059" s="111"/>
      <c r="K1059" s="111"/>
    </row>
    <row r="1060" spans="2:11">
      <c r="B1060" s="110"/>
      <c r="C1060" s="110"/>
      <c r="D1060" s="110"/>
      <c r="E1060" s="111"/>
      <c r="F1060" s="111"/>
      <c r="G1060" s="111"/>
      <c r="H1060" s="111"/>
      <c r="I1060" s="111"/>
      <c r="J1060" s="111"/>
      <c r="K1060" s="111"/>
    </row>
    <row r="1061" spans="2:11">
      <c r="B1061" s="110"/>
      <c r="C1061" s="110"/>
      <c r="D1061" s="110"/>
      <c r="E1061" s="111"/>
      <c r="F1061" s="111"/>
      <c r="G1061" s="111"/>
      <c r="H1061" s="111"/>
      <c r="I1061" s="111"/>
      <c r="J1061" s="111"/>
      <c r="K1061" s="111"/>
    </row>
    <row r="1062" spans="2:11">
      <c r="B1062" s="110"/>
      <c r="C1062" s="110"/>
      <c r="D1062" s="110"/>
      <c r="E1062" s="111"/>
      <c r="F1062" s="111"/>
      <c r="G1062" s="111"/>
      <c r="H1062" s="111"/>
      <c r="I1062" s="111"/>
      <c r="J1062" s="111"/>
      <c r="K1062" s="111"/>
    </row>
    <row r="1063" spans="2:11">
      <c r="B1063" s="110"/>
      <c r="C1063" s="110"/>
      <c r="D1063" s="110"/>
      <c r="E1063" s="111"/>
      <c r="F1063" s="111"/>
      <c r="G1063" s="111"/>
      <c r="H1063" s="111"/>
      <c r="I1063" s="111"/>
      <c r="J1063" s="111"/>
      <c r="K1063" s="111"/>
    </row>
    <row r="1064" spans="2:11">
      <c r="B1064" s="110"/>
      <c r="C1064" s="110"/>
      <c r="D1064" s="110"/>
      <c r="E1064" s="111"/>
      <c r="F1064" s="111"/>
      <c r="G1064" s="111"/>
      <c r="H1064" s="111"/>
      <c r="I1064" s="111"/>
      <c r="J1064" s="111"/>
      <c r="K1064" s="111"/>
    </row>
    <row r="1065" spans="2:11">
      <c r="B1065" s="110"/>
      <c r="C1065" s="110"/>
      <c r="D1065" s="110"/>
      <c r="E1065" s="111"/>
      <c r="F1065" s="111"/>
      <c r="G1065" s="111"/>
      <c r="H1065" s="111"/>
      <c r="I1065" s="111"/>
      <c r="J1065" s="111"/>
      <c r="K1065" s="111"/>
    </row>
    <row r="1066" spans="2:11">
      <c r="B1066" s="110"/>
      <c r="C1066" s="110"/>
      <c r="D1066" s="110"/>
      <c r="E1066" s="111"/>
      <c r="F1066" s="111"/>
      <c r="G1066" s="111"/>
      <c r="H1066" s="111"/>
      <c r="I1066" s="111"/>
      <c r="J1066" s="111"/>
      <c r="K1066" s="111"/>
    </row>
    <row r="1067" spans="2:11">
      <c r="B1067" s="110"/>
      <c r="C1067" s="110"/>
      <c r="D1067" s="110"/>
      <c r="E1067" s="111"/>
      <c r="F1067" s="111"/>
      <c r="G1067" s="111"/>
      <c r="H1067" s="111"/>
      <c r="I1067" s="111"/>
      <c r="J1067" s="111"/>
      <c r="K1067" s="111"/>
    </row>
    <row r="1068" spans="2:11">
      <c r="B1068" s="110"/>
      <c r="C1068" s="110"/>
      <c r="D1068" s="110"/>
      <c r="E1068" s="111"/>
      <c r="F1068" s="111"/>
      <c r="G1068" s="111"/>
      <c r="H1068" s="111"/>
      <c r="I1068" s="111"/>
      <c r="J1068" s="111"/>
      <c r="K1068" s="111"/>
    </row>
    <row r="1069" spans="2:11">
      <c r="B1069" s="110"/>
      <c r="C1069" s="110"/>
      <c r="D1069" s="110"/>
      <c r="E1069" s="111"/>
      <c r="F1069" s="111"/>
      <c r="G1069" s="111"/>
      <c r="H1069" s="111"/>
      <c r="I1069" s="111"/>
      <c r="J1069" s="111"/>
      <c r="K1069" s="111"/>
    </row>
    <row r="1070" spans="2:11">
      <c r="B1070" s="110"/>
      <c r="C1070" s="110"/>
      <c r="D1070" s="110"/>
      <c r="E1070" s="111"/>
      <c r="F1070" s="111"/>
      <c r="G1070" s="111"/>
      <c r="H1070" s="111"/>
      <c r="I1070" s="111"/>
      <c r="J1070" s="111"/>
      <c r="K1070" s="111"/>
    </row>
    <row r="1071" spans="2:11">
      <c r="B1071" s="110"/>
      <c r="C1071" s="110"/>
      <c r="D1071" s="110"/>
      <c r="E1071" s="111"/>
      <c r="F1071" s="111"/>
      <c r="G1071" s="111"/>
      <c r="H1071" s="111"/>
      <c r="I1071" s="111"/>
      <c r="J1071" s="111"/>
      <c r="K1071" s="111"/>
    </row>
    <row r="1072" spans="2:11">
      <c r="B1072" s="110"/>
      <c r="C1072" s="110"/>
      <c r="D1072" s="110"/>
      <c r="E1072" s="111"/>
      <c r="F1072" s="111"/>
      <c r="G1072" s="111"/>
      <c r="H1072" s="111"/>
      <c r="I1072" s="111"/>
      <c r="J1072" s="111"/>
      <c r="K1072" s="111"/>
    </row>
    <row r="1073" spans="2:11">
      <c r="B1073" s="110"/>
      <c r="C1073" s="110"/>
      <c r="D1073" s="110"/>
      <c r="E1073" s="111"/>
      <c r="F1073" s="111"/>
      <c r="G1073" s="111"/>
      <c r="H1073" s="111"/>
      <c r="I1073" s="111"/>
      <c r="J1073" s="111"/>
      <c r="K1073" s="111"/>
    </row>
    <row r="1074" spans="2:11">
      <c r="B1074" s="110"/>
      <c r="C1074" s="110"/>
      <c r="D1074" s="110"/>
      <c r="E1074" s="111"/>
      <c r="F1074" s="111"/>
      <c r="G1074" s="111"/>
      <c r="H1074" s="111"/>
      <c r="I1074" s="111"/>
      <c r="J1074" s="111"/>
      <c r="K1074" s="111"/>
    </row>
    <row r="1075" spans="2:11">
      <c r="B1075" s="110"/>
      <c r="C1075" s="110"/>
      <c r="D1075" s="110"/>
      <c r="E1075" s="111"/>
      <c r="F1075" s="111"/>
      <c r="G1075" s="111"/>
      <c r="H1075" s="111"/>
      <c r="I1075" s="111"/>
      <c r="J1075" s="111"/>
      <c r="K1075" s="111"/>
    </row>
    <row r="1076" spans="2:11">
      <c r="B1076" s="110"/>
      <c r="C1076" s="110"/>
      <c r="D1076" s="110"/>
      <c r="E1076" s="111"/>
      <c r="F1076" s="111"/>
      <c r="G1076" s="111"/>
      <c r="H1076" s="111"/>
      <c r="I1076" s="111"/>
      <c r="J1076" s="111"/>
      <c r="K1076" s="111"/>
    </row>
    <row r="1077" spans="2:11">
      <c r="B1077" s="110"/>
      <c r="C1077" s="110"/>
      <c r="D1077" s="110"/>
      <c r="E1077" s="111"/>
      <c r="F1077" s="111"/>
      <c r="G1077" s="111"/>
      <c r="H1077" s="111"/>
      <c r="I1077" s="111"/>
      <c r="J1077" s="111"/>
      <c r="K1077" s="111"/>
    </row>
    <row r="1078" spans="2:11">
      <c r="B1078" s="110"/>
      <c r="C1078" s="110"/>
      <c r="D1078" s="110"/>
      <c r="E1078" s="111"/>
      <c r="F1078" s="111"/>
      <c r="G1078" s="111"/>
      <c r="H1078" s="111"/>
      <c r="I1078" s="111"/>
      <c r="J1078" s="111"/>
      <c r="K1078" s="111"/>
    </row>
    <row r="1079" spans="2:11">
      <c r="B1079" s="110"/>
      <c r="C1079" s="110"/>
      <c r="D1079" s="110"/>
      <c r="E1079" s="111"/>
      <c r="F1079" s="111"/>
      <c r="G1079" s="111"/>
      <c r="H1079" s="111"/>
      <c r="I1079" s="111"/>
      <c r="J1079" s="111"/>
      <c r="K1079" s="111"/>
    </row>
    <row r="1080" spans="2:11">
      <c r="B1080" s="110"/>
      <c r="C1080" s="110"/>
      <c r="D1080" s="110"/>
      <c r="E1080" s="111"/>
      <c r="F1080" s="111"/>
      <c r="G1080" s="111"/>
      <c r="H1080" s="111"/>
      <c r="I1080" s="111"/>
      <c r="J1080" s="111"/>
      <c r="K1080" s="111"/>
    </row>
    <row r="1081" spans="2:11">
      <c r="B1081" s="110"/>
      <c r="C1081" s="110"/>
      <c r="D1081" s="110"/>
      <c r="E1081" s="111"/>
      <c r="F1081" s="111"/>
      <c r="G1081" s="111"/>
      <c r="H1081" s="111"/>
      <c r="I1081" s="111"/>
      <c r="J1081" s="111"/>
      <c r="K1081" s="111"/>
    </row>
    <row r="1082" spans="2:11">
      <c r="B1082" s="110"/>
      <c r="C1082" s="110"/>
      <c r="D1082" s="110"/>
      <c r="E1082" s="111"/>
      <c r="F1082" s="111"/>
      <c r="G1082" s="111"/>
      <c r="H1082" s="111"/>
      <c r="I1082" s="111"/>
      <c r="J1082" s="111"/>
      <c r="K1082" s="111"/>
    </row>
    <row r="1083" spans="2:11">
      <c r="B1083" s="110"/>
      <c r="C1083" s="110"/>
      <c r="D1083" s="110"/>
      <c r="E1083" s="111"/>
      <c r="F1083" s="111"/>
      <c r="G1083" s="111"/>
      <c r="H1083" s="111"/>
      <c r="I1083" s="111"/>
      <c r="J1083" s="111"/>
      <c r="K1083" s="111"/>
    </row>
    <row r="1084" spans="2:11">
      <c r="B1084" s="110"/>
      <c r="C1084" s="110"/>
      <c r="D1084" s="110"/>
      <c r="E1084" s="111"/>
      <c r="F1084" s="111"/>
      <c r="G1084" s="111"/>
      <c r="H1084" s="111"/>
      <c r="I1084" s="111"/>
      <c r="J1084" s="111"/>
      <c r="K1084" s="111"/>
    </row>
    <row r="1085" spans="2:11">
      <c r="B1085" s="110"/>
      <c r="C1085" s="110"/>
      <c r="D1085" s="110"/>
      <c r="E1085" s="111"/>
      <c r="F1085" s="111"/>
      <c r="G1085" s="111"/>
      <c r="H1085" s="111"/>
      <c r="I1085" s="111"/>
      <c r="J1085" s="111"/>
      <c r="K1085" s="111"/>
    </row>
    <row r="1086" spans="2:11">
      <c r="B1086" s="110"/>
      <c r="C1086" s="110"/>
      <c r="D1086" s="110"/>
      <c r="E1086" s="111"/>
      <c r="F1086" s="111"/>
      <c r="G1086" s="111"/>
      <c r="H1086" s="111"/>
      <c r="I1086" s="111"/>
      <c r="J1086" s="111"/>
      <c r="K1086" s="111"/>
    </row>
    <row r="1087" spans="2:11">
      <c r="B1087" s="110"/>
      <c r="C1087" s="110"/>
      <c r="D1087" s="110"/>
      <c r="E1087" s="111"/>
      <c r="F1087" s="111"/>
      <c r="G1087" s="111"/>
      <c r="H1087" s="111"/>
      <c r="I1087" s="111"/>
      <c r="J1087" s="111"/>
      <c r="K1087" s="111"/>
    </row>
    <row r="1088" spans="2:11">
      <c r="B1088" s="110"/>
      <c r="C1088" s="110"/>
      <c r="D1088" s="110"/>
      <c r="E1088" s="111"/>
      <c r="F1088" s="111"/>
      <c r="G1088" s="111"/>
      <c r="H1088" s="111"/>
      <c r="I1088" s="111"/>
      <c r="J1088" s="111"/>
      <c r="K1088" s="111"/>
    </row>
    <row r="1089" spans="2:11">
      <c r="B1089" s="110"/>
      <c r="C1089" s="110"/>
      <c r="D1089" s="110"/>
      <c r="E1089" s="111"/>
      <c r="F1089" s="111"/>
      <c r="G1089" s="111"/>
      <c r="H1089" s="111"/>
      <c r="I1089" s="111"/>
      <c r="J1089" s="111"/>
      <c r="K1089" s="111"/>
    </row>
    <row r="1090" spans="2:11">
      <c r="B1090" s="110"/>
      <c r="C1090" s="110"/>
      <c r="D1090" s="110"/>
      <c r="E1090" s="111"/>
      <c r="F1090" s="111"/>
      <c r="G1090" s="111"/>
      <c r="H1090" s="111"/>
      <c r="I1090" s="111"/>
      <c r="J1090" s="111"/>
      <c r="K1090" s="111"/>
    </row>
    <row r="1091" spans="2:11">
      <c r="B1091" s="110"/>
      <c r="C1091" s="110"/>
      <c r="D1091" s="110"/>
      <c r="E1091" s="111"/>
      <c r="F1091" s="111"/>
      <c r="G1091" s="111"/>
      <c r="H1091" s="111"/>
      <c r="I1091" s="111"/>
      <c r="J1091" s="111"/>
      <c r="K1091" s="111"/>
    </row>
    <row r="1092" spans="2:11">
      <c r="B1092" s="110"/>
      <c r="C1092" s="110"/>
      <c r="D1092" s="110"/>
      <c r="E1092" s="111"/>
      <c r="F1092" s="111"/>
      <c r="G1092" s="111"/>
      <c r="H1092" s="111"/>
      <c r="I1092" s="111"/>
      <c r="J1092" s="111"/>
      <c r="K1092" s="111"/>
    </row>
    <row r="1093" spans="2:11">
      <c r="B1093" s="110"/>
      <c r="C1093" s="110"/>
      <c r="D1093" s="110"/>
      <c r="E1093" s="111"/>
      <c r="F1093" s="111"/>
      <c r="G1093" s="111"/>
      <c r="H1093" s="111"/>
      <c r="I1093" s="111"/>
      <c r="J1093" s="111"/>
      <c r="K1093" s="111"/>
    </row>
    <row r="1094" spans="2:11">
      <c r="B1094" s="110"/>
      <c r="C1094" s="110"/>
      <c r="D1094" s="110"/>
      <c r="E1094" s="111"/>
      <c r="F1094" s="111"/>
      <c r="G1094" s="111"/>
      <c r="H1094" s="111"/>
      <c r="I1094" s="111"/>
      <c r="J1094" s="111"/>
      <c r="K1094" s="111"/>
    </row>
    <row r="1095" spans="2:11">
      <c r="B1095" s="110"/>
      <c r="C1095" s="110"/>
      <c r="D1095" s="110"/>
      <c r="E1095" s="111"/>
      <c r="F1095" s="111"/>
      <c r="G1095" s="111"/>
      <c r="H1095" s="111"/>
      <c r="I1095" s="111"/>
      <c r="J1095" s="111"/>
      <c r="K1095" s="111"/>
    </row>
    <row r="1096" spans="2:11">
      <c r="B1096" s="110"/>
      <c r="C1096" s="110"/>
      <c r="D1096" s="110"/>
      <c r="E1096" s="111"/>
      <c r="F1096" s="111"/>
      <c r="G1096" s="111"/>
      <c r="H1096" s="111"/>
      <c r="I1096" s="111"/>
      <c r="J1096" s="111"/>
      <c r="K1096" s="111"/>
    </row>
    <row r="1097" spans="2:11">
      <c r="B1097" s="110"/>
      <c r="C1097" s="110"/>
      <c r="D1097" s="110"/>
      <c r="E1097" s="111"/>
      <c r="F1097" s="111"/>
      <c r="G1097" s="111"/>
      <c r="H1097" s="111"/>
      <c r="I1097" s="111"/>
      <c r="J1097" s="111"/>
      <c r="K1097" s="111"/>
    </row>
    <row r="1098" spans="2:11">
      <c r="B1098" s="110"/>
      <c r="C1098" s="110"/>
      <c r="D1098" s="110"/>
      <c r="E1098" s="111"/>
      <c r="F1098" s="111"/>
      <c r="G1098" s="111"/>
      <c r="H1098" s="111"/>
      <c r="I1098" s="111"/>
      <c r="J1098" s="111"/>
      <c r="K1098" s="111"/>
    </row>
    <row r="1099" spans="2:11">
      <c r="B1099" s="110"/>
      <c r="C1099" s="110"/>
      <c r="D1099" s="110"/>
      <c r="E1099" s="111"/>
      <c r="F1099" s="111"/>
      <c r="G1099" s="111"/>
      <c r="H1099" s="111"/>
      <c r="I1099" s="111"/>
      <c r="J1099" s="111"/>
      <c r="K1099" s="11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136</v>
      </c>
      <c r="C1" s="67" t="s" vm="1">
        <v>214</v>
      </c>
    </row>
    <row r="2" spans="2:17">
      <c r="B2" s="46" t="s">
        <v>135</v>
      </c>
      <c r="C2" s="67" t="s">
        <v>215</v>
      </c>
    </row>
    <row r="3" spans="2:17">
      <c r="B3" s="46" t="s">
        <v>137</v>
      </c>
      <c r="C3" s="67" t="s">
        <v>2659</v>
      </c>
    </row>
    <row r="4" spans="2:17">
      <c r="B4" s="46" t="s">
        <v>138</v>
      </c>
      <c r="C4" s="67">
        <v>14242</v>
      </c>
    </row>
    <row r="6" spans="2:17" ht="26.25" customHeight="1">
      <c r="B6" s="135" t="s">
        <v>164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7"/>
    </row>
    <row r="7" spans="2:17" ht="26.25" customHeight="1">
      <c r="B7" s="135" t="s">
        <v>92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</row>
    <row r="8" spans="2:17" s="3" customFormat="1" ht="47.25">
      <c r="B8" s="21" t="s">
        <v>106</v>
      </c>
      <c r="C8" s="29" t="s">
        <v>41</v>
      </c>
      <c r="D8" s="29" t="s">
        <v>47</v>
      </c>
      <c r="E8" s="29" t="s">
        <v>14</v>
      </c>
      <c r="F8" s="29" t="s">
        <v>60</v>
      </c>
      <c r="G8" s="29" t="s">
        <v>94</v>
      </c>
      <c r="H8" s="29" t="s">
        <v>17</v>
      </c>
      <c r="I8" s="29" t="s">
        <v>93</v>
      </c>
      <c r="J8" s="29" t="s">
        <v>16</v>
      </c>
      <c r="K8" s="29" t="s">
        <v>18</v>
      </c>
      <c r="L8" s="29" t="s">
        <v>190</v>
      </c>
      <c r="M8" s="29" t="s">
        <v>189</v>
      </c>
      <c r="N8" s="29" t="s">
        <v>101</v>
      </c>
      <c r="O8" s="29" t="s">
        <v>54</v>
      </c>
      <c r="P8" s="29" t="s">
        <v>139</v>
      </c>
      <c r="Q8" s="30" t="s">
        <v>141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197</v>
      </c>
      <c r="M9" s="15"/>
      <c r="N9" s="15" t="s">
        <v>193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103</v>
      </c>
    </row>
    <row r="11" spans="2:17" s="4" customFormat="1" ht="18" customHeight="1">
      <c r="B11" s="116" t="s">
        <v>2661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17">
        <v>0</v>
      </c>
      <c r="O11" s="88"/>
      <c r="P11" s="118">
        <v>0</v>
      </c>
      <c r="Q11" s="118">
        <v>0</v>
      </c>
    </row>
    <row r="12" spans="2:17" ht="18" customHeight="1">
      <c r="B12" s="119" t="s">
        <v>205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19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19" t="s">
        <v>188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19" t="s">
        <v>196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</row>
    <row r="112" spans="2:17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</row>
    <row r="113" spans="2:17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</row>
    <row r="114" spans="2:17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</row>
    <row r="115" spans="2:17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</row>
    <row r="116" spans="2:17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2:17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</row>
    <row r="118" spans="2:17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2:17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2:17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2:17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2:17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2:17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2:17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2:17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2:17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2:17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2:17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2:17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2:17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2:17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2:17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2:17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</row>
    <row r="135" spans="2:17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</row>
    <row r="137" spans="2:17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2:17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</row>
    <row r="139" spans="2:17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</row>
    <row r="140" spans="2:17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2:17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</row>
    <row r="142" spans="2:17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</row>
    <row r="143" spans="2:17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2:17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2:17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2:17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2:17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2:17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2:17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2:17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2:17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2:17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2:17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</row>
    <row r="154" spans="2:17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2:17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2:17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2:17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</row>
    <row r="158" spans="2:17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</row>
    <row r="159" spans="2:17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2:17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2:17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</row>
    <row r="162" spans="2:17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2:17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2:17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2:17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2:17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2:17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2:17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</row>
    <row r="169" spans="2:17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</row>
    <row r="170" spans="2:17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</row>
    <row r="171" spans="2:17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</row>
    <row r="172" spans="2:17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2:17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</row>
    <row r="175" spans="2:17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</row>
    <row r="176" spans="2:17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</row>
    <row r="177" spans="2:17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</row>
    <row r="178" spans="2:17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</row>
    <row r="179" spans="2:17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</row>
    <row r="180" spans="2:17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</row>
    <row r="181" spans="2:17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</row>
    <row r="182" spans="2:17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</row>
    <row r="183" spans="2:17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</row>
    <row r="184" spans="2:17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</row>
    <row r="185" spans="2:17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</row>
    <row r="186" spans="2:17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</row>
    <row r="187" spans="2:17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</row>
    <row r="188" spans="2:17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</row>
    <row r="189" spans="2:17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</row>
    <row r="190" spans="2:17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</row>
    <row r="191" spans="2:17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</row>
    <row r="192" spans="2:17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</row>
    <row r="193" spans="2:17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</row>
    <row r="194" spans="2:17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</row>
    <row r="195" spans="2:17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</row>
    <row r="196" spans="2:17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</row>
    <row r="197" spans="2:17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</row>
    <row r="198" spans="2:17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</row>
    <row r="199" spans="2:17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</row>
    <row r="200" spans="2:17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</row>
    <row r="201" spans="2:17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</row>
    <row r="202" spans="2:17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</row>
    <row r="203" spans="2:17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</row>
    <row r="204" spans="2:17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</row>
    <row r="205" spans="2:17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</row>
    <row r="206" spans="2:17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</row>
    <row r="207" spans="2:17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</row>
    <row r="208" spans="2:17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</row>
    <row r="209" spans="2:17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</row>
    <row r="210" spans="2:17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</row>
    <row r="211" spans="2:17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</row>
    <row r="212" spans="2:17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</row>
    <row r="213" spans="2:17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</row>
    <row r="214" spans="2:17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</row>
    <row r="215" spans="2:17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</row>
    <row r="216" spans="2:17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</row>
    <row r="217" spans="2:17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</row>
    <row r="218" spans="2:17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</row>
    <row r="219" spans="2:17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</row>
    <row r="220" spans="2:17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</row>
    <row r="221" spans="2:17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</row>
    <row r="222" spans="2:17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</row>
    <row r="223" spans="2:17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</row>
    <row r="224" spans="2:17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</row>
    <row r="225" spans="2:17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</row>
    <row r="226" spans="2:17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</row>
    <row r="227" spans="2:17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</row>
    <row r="228" spans="2:17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</row>
    <row r="229" spans="2:17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</row>
    <row r="230" spans="2:17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</row>
    <row r="231" spans="2:17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</row>
    <row r="232" spans="2:17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</row>
    <row r="233" spans="2:17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</row>
    <row r="234" spans="2:17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</row>
    <row r="235" spans="2:17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</row>
    <row r="236" spans="2:17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</row>
    <row r="237" spans="2:17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</row>
    <row r="238" spans="2:17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</row>
    <row r="239" spans="2:17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</row>
    <row r="240" spans="2:17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</row>
    <row r="241" spans="2:17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</row>
    <row r="242" spans="2:17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</row>
    <row r="243" spans="2:17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</row>
    <row r="244" spans="2:17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</row>
    <row r="245" spans="2:17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</row>
    <row r="246" spans="2:17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</row>
    <row r="247" spans="2:17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</row>
    <row r="248" spans="2:17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</row>
    <row r="249" spans="2:17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</row>
    <row r="250" spans="2:17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</row>
    <row r="251" spans="2:17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</row>
    <row r="252" spans="2:17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</row>
    <row r="253" spans="2:17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</row>
    <row r="254" spans="2:17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</row>
    <row r="255" spans="2:17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</row>
    <row r="256" spans="2:17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</row>
    <row r="257" spans="2:17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</row>
    <row r="258" spans="2:17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</row>
    <row r="259" spans="2:17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</row>
    <row r="260" spans="2:17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</row>
    <row r="261" spans="2:17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</row>
    <row r="262" spans="2:17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</row>
    <row r="263" spans="2:17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</row>
    <row r="264" spans="2:17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</row>
    <row r="265" spans="2:17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</row>
    <row r="266" spans="2:17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</row>
    <row r="267" spans="2:17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</row>
    <row r="268" spans="2:17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</row>
    <row r="269" spans="2:17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</row>
    <row r="270" spans="2:17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</row>
    <row r="271" spans="2:17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</row>
    <row r="272" spans="2:17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</row>
    <row r="273" spans="2:17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</row>
    <row r="274" spans="2:17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</row>
    <row r="275" spans="2:17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</row>
    <row r="276" spans="2:17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</row>
    <row r="277" spans="2:17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</row>
    <row r="278" spans="2:17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</row>
    <row r="279" spans="2:17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</row>
    <row r="280" spans="2:17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</row>
    <row r="281" spans="2:17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</row>
    <row r="282" spans="2:17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</row>
    <row r="283" spans="2:17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</row>
    <row r="284" spans="2:17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</row>
    <row r="285" spans="2:17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</row>
    <row r="286" spans="2:17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</row>
    <row r="287" spans="2:17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</row>
    <row r="288" spans="2:17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</row>
    <row r="289" spans="2:17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</row>
    <row r="290" spans="2:17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</row>
    <row r="291" spans="2:17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</row>
    <row r="292" spans="2:17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</row>
    <row r="293" spans="2:17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</row>
    <row r="294" spans="2:17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</row>
    <row r="295" spans="2:17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</row>
    <row r="296" spans="2:17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</row>
    <row r="297" spans="2:17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</row>
    <row r="298" spans="2:17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</row>
    <row r="299" spans="2:17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</row>
    <row r="300" spans="2:17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</row>
    <row r="301" spans="2:17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</row>
    <row r="302" spans="2:17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</row>
    <row r="303" spans="2:17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</row>
    <row r="304" spans="2:17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</row>
    <row r="305" spans="2:17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</row>
    <row r="306" spans="2:17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</row>
    <row r="307" spans="2:17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</row>
    <row r="308" spans="2:17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</row>
    <row r="309" spans="2:17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</row>
    <row r="310" spans="2:17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</row>
    <row r="311" spans="2:17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</row>
    <row r="312" spans="2:17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</row>
    <row r="313" spans="2:17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</row>
    <row r="314" spans="2:17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</row>
    <row r="315" spans="2:17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</row>
    <row r="316" spans="2:17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</row>
    <row r="317" spans="2:17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</row>
    <row r="318" spans="2:17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</row>
    <row r="319" spans="2:17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</row>
    <row r="320" spans="2:17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</row>
    <row r="321" spans="2:17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</row>
    <row r="322" spans="2:17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</row>
    <row r="323" spans="2:17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</row>
    <row r="324" spans="2:17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</row>
    <row r="325" spans="2:17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</row>
    <row r="326" spans="2:17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</row>
    <row r="327" spans="2:17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</row>
    <row r="328" spans="2:17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</row>
    <row r="329" spans="2:17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</row>
    <row r="330" spans="2:17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</row>
    <row r="331" spans="2:17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</row>
    <row r="332" spans="2:17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</row>
    <row r="333" spans="2:17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</row>
    <row r="334" spans="2:17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</row>
    <row r="335" spans="2:17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</row>
    <row r="336" spans="2:17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</row>
    <row r="337" spans="2:17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</row>
    <row r="338" spans="2:17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</row>
    <row r="339" spans="2:17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</row>
    <row r="340" spans="2:17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</row>
    <row r="341" spans="2:17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</row>
    <row r="342" spans="2:17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</row>
    <row r="343" spans="2:17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</row>
    <row r="344" spans="2:17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</row>
    <row r="345" spans="2:17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</row>
    <row r="346" spans="2:17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</row>
    <row r="347" spans="2:17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</row>
    <row r="348" spans="2:17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</row>
    <row r="349" spans="2:17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</row>
    <row r="350" spans="2:17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</row>
    <row r="351" spans="2:17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</row>
    <row r="352" spans="2:17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</row>
    <row r="353" spans="2:17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</row>
    <row r="354" spans="2:17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</row>
    <row r="355" spans="2:17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</row>
    <row r="356" spans="2:17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</row>
    <row r="357" spans="2:17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</row>
    <row r="358" spans="2:17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</row>
    <row r="359" spans="2:17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</row>
    <row r="360" spans="2:17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</row>
    <row r="361" spans="2:17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</row>
    <row r="362" spans="2:17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</row>
    <row r="363" spans="2:17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</row>
    <row r="364" spans="2:17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</row>
    <row r="365" spans="2:17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</row>
    <row r="366" spans="2:17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</row>
    <row r="367" spans="2:17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</row>
    <row r="368" spans="2:17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</row>
    <row r="369" spans="2:17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</row>
    <row r="370" spans="2:17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</row>
    <row r="371" spans="2:17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</row>
    <row r="372" spans="2:17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</row>
    <row r="373" spans="2:17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</row>
    <row r="374" spans="2:17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</row>
    <row r="375" spans="2:17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</row>
    <row r="376" spans="2:17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</row>
    <row r="377" spans="2:17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</row>
    <row r="378" spans="2:17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</row>
    <row r="379" spans="2:17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</row>
    <row r="380" spans="2:17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</row>
    <row r="381" spans="2:17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</row>
    <row r="382" spans="2:17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</row>
    <row r="383" spans="2:17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</row>
    <row r="384" spans="2:17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</row>
    <row r="385" spans="2:17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</row>
    <row r="386" spans="2:17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</row>
    <row r="387" spans="2:17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</row>
    <row r="388" spans="2:17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</row>
    <row r="389" spans="2:17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</row>
    <row r="390" spans="2:17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</row>
    <row r="391" spans="2:17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</row>
    <row r="392" spans="2:17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</row>
    <row r="393" spans="2:17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</row>
    <row r="394" spans="2:17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</row>
    <row r="395" spans="2:17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</row>
    <row r="396" spans="2:17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</row>
    <row r="397" spans="2:17">
      <c r="B397" s="110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</row>
    <row r="398" spans="2:17">
      <c r="B398" s="110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</row>
    <row r="399" spans="2:17">
      <c r="B399" s="110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</row>
    <row r="400" spans="2:17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</row>
    <row r="401" spans="2:17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</row>
    <row r="402" spans="2:17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</row>
    <row r="403" spans="2:17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</row>
    <row r="404" spans="2:17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</row>
    <row r="405" spans="2:17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</row>
    <row r="406" spans="2:17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</row>
    <row r="407" spans="2:17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</row>
    <row r="408" spans="2:17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</row>
    <row r="409" spans="2:17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</row>
    <row r="410" spans="2:17">
      <c r="B410" s="110"/>
      <c r="C410" s="110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</row>
    <row r="411" spans="2:17">
      <c r="B411" s="110"/>
      <c r="C411" s="110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</row>
    <row r="412" spans="2:17">
      <c r="B412" s="110"/>
      <c r="C412" s="110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</row>
    <row r="413" spans="2:17">
      <c r="B413" s="110"/>
      <c r="C413" s="110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</row>
    <row r="414" spans="2:17">
      <c r="B414" s="110"/>
      <c r="C414" s="110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</row>
    <row r="415" spans="2:17">
      <c r="B415" s="110"/>
      <c r="C415" s="110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</row>
    <row r="416" spans="2:17">
      <c r="B416" s="110"/>
      <c r="C416" s="110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</row>
    <row r="417" spans="2:17">
      <c r="B417" s="110"/>
      <c r="C417" s="110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</row>
    <row r="418" spans="2:17">
      <c r="B418" s="110"/>
      <c r="C418" s="110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</row>
    <row r="419" spans="2:17">
      <c r="B419" s="110"/>
      <c r="C419" s="110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</row>
    <row r="420" spans="2:17">
      <c r="B420" s="110"/>
      <c r="C420" s="110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</row>
    <row r="421" spans="2:17">
      <c r="B421" s="110"/>
      <c r="C421" s="110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</row>
    <row r="422" spans="2:17">
      <c r="B422" s="110"/>
      <c r="C422" s="110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</row>
    <row r="423" spans="2:17">
      <c r="B423" s="110"/>
      <c r="C423" s="110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</row>
    <row r="424" spans="2:17">
      <c r="B424" s="110"/>
      <c r="C424" s="110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</row>
    <row r="425" spans="2:17">
      <c r="B425" s="110"/>
      <c r="C425" s="110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</row>
    <row r="426" spans="2:17">
      <c r="B426" s="110"/>
      <c r="C426" s="110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</row>
    <row r="427" spans="2:17">
      <c r="B427" s="110"/>
      <c r="C427" s="110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</row>
    <row r="428" spans="2:17">
      <c r="B428" s="110"/>
      <c r="C428" s="110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</row>
    <row r="429" spans="2:17">
      <c r="B429" s="110"/>
      <c r="C429" s="110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</row>
    <row r="430" spans="2:17">
      <c r="B430" s="110"/>
      <c r="C430" s="110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</row>
    <row r="431" spans="2:17">
      <c r="B431" s="110"/>
      <c r="C431" s="110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</row>
    <row r="432" spans="2:17">
      <c r="B432" s="110"/>
      <c r="C432" s="110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</row>
    <row r="433" spans="2:17">
      <c r="B433" s="110"/>
      <c r="C433" s="110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</row>
    <row r="434" spans="2:17">
      <c r="B434" s="110"/>
      <c r="C434" s="110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</row>
    <row r="435" spans="2:17">
      <c r="B435" s="110"/>
      <c r="C435" s="110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</row>
    <row r="436" spans="2:17">
      <c r="B436" s="110"/>
      <c r="C436" s="110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</row>
    <row r="437" spans="2:17">
      <c r="B437" s="110"/>
      <c r="C437" s="110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</row>
    <row r="438" spans="2:17">
      <c r="B438" s="110"/>
      <c r="C438" s="110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</row>
    <row r="439" spans="2:17">
      <c r="B439" s="110"/>
      <c r="C439" s="110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</row>
    <row r="440" spans="2:17">
      <c r="B440" s="110"/>
      <c r="C440" s="110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</row>
    <row r="441" spans="2:17">
      <c r="B441" s="110"/>
      <c r="C441" s="110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</row>
    <row r="442" spans="2:17">
      <c r="B442" s="110"/>
      <c r="C442" s="110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</row>
    <row r="443" spans="2:17">
      <c r="B443" s="110"/>
      <c r="C443" s="110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</row>
    <row r="444" spans="2:17">
      <c r="B444" s="110"/>
      <c r="C444" s="110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</row>
    <row r="445" spans="2:17">
      <c r="B445" s="110"/>
      <c r="C445" s="110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</row>
    <row r="446" spans="2:17">
      <c r="B446" s="110"/>
      <c r="C446" s="110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</row>
    <row r="447" spans="2:17">
      <c r="B447" s="110"/>
      <c r="C447" s="110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</row>
    <row r="448" spans="2:17">
      <c r="B448" s="110"/>
      <c r="C448" s="110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</row>
    <row r="449" spans="2:17">
      <c r="B449" s="110"/>
      <c r="C449" s="110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</row>
    <row r="450" spans="2:17">
      <c r="B450" s="110"/>
      <c r="C450" s="110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</row>
    <row r="451" spans="2:17">
      <c r="B451" s="110"/>
      <c r="C451" s="110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</row>
    <row r="452" spans="2:17">
      <c r="B452" s="110"/>
      <c r="C452" s="110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</row>
    <row r="453" spans="2:17">
      <c r="B453" s="110"/>
      <c r="C453" s="110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</row>
    <row r="454" spans="2:17">
      <c r="B454" s="110"/>
      <c r="C454" s="110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</row>
    <row r="455" spans="2:17">
      <c r="B455" s="110"/>
      <c r="C455" s="110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</row>
    <row r="456" spans="2:17">
      <c r="B456" s="110"/>
      <c r="C456" s="110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</row>
    <row r="457" spans="2:17">
      <c r="B457" s="110"/>
      <c r="C457" s="110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</row>
    <row r="458" spans="2:17">
      <c r="B458" s="110"/>
      <c r="C458" s="110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</row>
    <row r="459" spans="2:17">
      <c r="B459" s="110"/>
      <c r="C459" s="110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</row>
    <row r="460" spans="2:17">
      <c r="B460" s="110"/>
      <c r="C460" s="110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</row>
    <row r="461" spans="2:17">
      <c r="B461" s="110"/>
      <c r="C461" s="110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</row>
    <row r="462" spans="2:17">
      <c r="B462" s="110"/>
      <c r="C462" s="110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</row>
    <row r="463" spans="2:17">
      <c r="B463" s="110"/>
      <c r="C463" s="110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</row>
    <row r="464" spans="2:17">
      <c r="B464" s="110"/>
      <c r="C464" s="110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</row>
    <row r="465" spans="2:17">
      <c r="B465" s="110"/>
      <c r="C465" s="110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</row>
    <row r="466" spans="2:17">
      <c r="B466" s="110"/>
      <c r="C466" s="110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</row>
    <row r="467" spans="2:17">
      <c r="B467" s="110"/>
      <c r="C467" s="110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</row>
    <row r="468" spans="2:17">
      <c r="B468" s="110"/>
      <c r="C468" s="110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</row>
    <row r="469" spans="2:17">
      <c r="B469" s="110"/>
      <c r="C469" s="110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</row>
    <row r="470" spans="2:17">
      <c r="B470" s="110"/>
      <c r="C470" s="110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</row>
    <row r="471" spans="2:17">
      <c r="B471" s="110"/>
      <c r="C471" s="110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</row>
    <row r="472" spans="2:17">
      <c r="B472" s="110"/>
      <c r="C472" s="110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</row>
    <row r="473" spans="2:17">
      <c r="B473" s="110"/>
      <c r="C473" s="110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</row>
    <row r="474" spans="2:17">
      <c r="B474" s="110"/>
      <c r="C474" s="110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</row>
    <row r="475" spans="2:17">
      <c r="B475" s="110"/>
      <c r="C475" s="110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</row>
    <row r="476" spans="2:17">
      <c r="B476" s="110"/>
      <c r="C476" s="110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</row>
    <row r="477" spans="2:17">
      <c r="B477" s="110"/>
      <c r="C477" s="110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</row>
    <row r="478" spans="2:17">
      <c r="B478" s="110"/>
      <c r="C478" s="110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</row>
    <row r="479" spans="2:17">
      <c r="B479" s="110"/>
      <c r="C479" s="110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</row>
    <row r="480" spans="2:17">
      <c r="B480" s="110"/>
      <c r="C480" s="110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</row>
    <row r="481" spans="2:17">
      <c r="B481" s="110"/>
      <c r="C481" s="110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</row>
    <row r="482" spans="2:17">
      <c r="B482" s="110"/>
      <c r="C482" s="110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</row>
    <row r="483" spans="2:17">
      <c r="B483" s="110"/>
      <c r="C483" s="110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</row>
    <row r="484" spans="2:17">
      <c r="B484" s="110"/>
      <c r="C484" s="110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</row>
    <row r="485" spans="2:17">
      <c r="B485" s="110"/>
      <c r="C485" s="110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</row>
    <row r="486" spans="2:17">
      <c r="B486" s="110"/>
      <c r="C486" s="110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</row>
    <row r="487" spans="2:17">
      <c r="B487" s="110"/>
      <c r="C487" s="110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</row>
    <row r="488" spans="2:17">
      <c r="B488" s="110"/>
      <c r="C488" s="110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</row>
    <row r="489" spans="2:17">
      <c r="B489" s="110"/>
      <c r="C489" s="110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</row>
    <row r="490" spans="2:17">
      <c r="B490" s="110"/>
      <c r="C490" s="110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</row>
    <row r="491" spans="2:17">
      <c r="B491" s="110"/>
      <c r="C491" s="110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</row>
    <row r="492" spans="2:17">
      <c r="B492" s="110"/>
      <c r="C492" s="110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</row>
    <row r="493" spans="2:17">
      <c r="B493" s="110"/>
      <c r="C493" s="110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</row>
    <row r="494" spans="2:17">
      <c r="B494" s="110"/>
      <c r="C494" s="110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</row>
    <row r="495" spans="2:17">
      <c r="B495" s="110"/>
      <c r="C495" s="110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</row>
    <row r="496" spans="2:17">
      <c r="B496" s="110"/>
      <c r="C496" s="110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</row>
    <row r="497" spans="2:17">
      <c r="B497" s="110"/>
      <c r="C497" s="110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</row>
    <row r="498" spans="2:17">
      <c r="B498" s="110"/>
      <c r="C498" s="110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</row>
    <row r="499" spans="2:17">
      <c r="B499" s="110"/>
      <c r="C499" s="110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</row>
    <row r="500" spans="2:17">
      <c r="B500" s="110"/>
      <c r="C500" s="110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</row>
    <row r="501" spans="2:17">
      <c r="B501" s="110"/>
      <c r="C501" s="110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</row>
    <row r="502" spans="2:17">
      <c r="B502" s="110"/>
      <c r="C502" s="110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</row>
    <row r="503" spans="2:17">
      <c r="B503" s="110"/>
      <c r="C503" s="110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</row>
    <row r="504" spans="2:17">
      <c r="B504" s="110"/>
      <c r="C504" s="110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</row>
    <row r="505" spans="2:17">
      <c r="B505" s="110"/>
      <c r="C505" s="110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</row>
    <row r="506" spans="2:17">
      <c r="B506" s="110"/>
      <c r="C506" s="110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</row>
    <row r="507" spans="2:17">
      <c r="B507" s="110"/>
      <c r="C507" s="110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</row>
    <row r="508" spans="2:17">
      <c r="B508" s="110"/>
      <c r="C508" s="110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</row>
    <row r="509" spans="2:17">
      <c r="B509" s="110"/>
      <c r="C509" s="110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</row>
    <row r="510" spans="2:17">
      <c r="B510" s="110"/>
      <c r="C510" s="110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</row>
    <row r="511" spans="2:17">
      <c r="B511" s="110"/>
      <c r="C511" s="110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</row>
    <row r="512" spans="2:17">
      <c r="B512" s="110"/>
      <c r="C512" s="110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</row>
    <row r="513" spans="2:17">
      <c r="B513" s="110"/>
      <c r="C513" s="110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</row>
    <row r="514" spans="2:17">
      <c r="B514" s="110"/>
      <c r="C514" s="110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</row>
    <row r="515" spans="2:17">
      <c r="B515" s="110"/>
      <c r="C515" s="110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</row>
    <row r="516" spans="2:17">
      <c r="B516" s="110"/>
      <c r="C516" s="110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</row>
    <row r="517" spans="2:17">
      <c r="B517" s="110"/>
      <c r="C517" s="110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</row>
    <row r="518" spans="2:17">
      <c r="B518" s="110"/>
      <c r="C518" s="110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</row>
    <row r="519" spans="2:17">
      <c r="B519" s="110"/>
      <c r="C519" s="110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</row>
    <row r="520" spans="2:17">
      <c r="B520" s="110"/>
      <c r="C520" s="110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</row>
    <row r="521" spans="2:17">
      <c r="B521" s="110"/>
      <c r="C521" s="110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</row>
    <row r="522" spans="2:17">
      <c r="B522" s="110"/>
      <c r="C522" s="110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</row>
    <row r="523" spans="2:17">
      <c r="B523" s="110"/>
      <c r="C523" s="110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</row>
    <row r="524" spans="2:17">
      <c r="B524" s="110"/>
      <c r="C524" s="110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</row>
    <row r="525" spans="2:17">
      <c r="B525" s="110"/>
      <c r="C525" s="110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</row>
    <row r="526" spans="2:17">
      <c r="B526" s="110"/>
      <c r="C526" s="110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</row>
    <row r="527" spans="2:17">
      <c r="B527" s="110"/>
      <c r="C527" s="110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</row>
    <row r="528" spans="2:17">
      <c r="B528" s="110"/>
      <c r="C528" s="110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</row>
    <row r="529" spans="2:17">
      <c r="B529" s="110"/>
      <c r="C529" s="110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</row>
    <row r="530" spans="2:17">
      <c r="B530" s="110"/>
      <c r="C530" s="110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</row>
    <row r="531" spans="2:17">
      <c r="B531" s="110"/>
      <c r="C531" s="110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</row>
    <row r="532" spans="2:17">
      <c r="B532" s="110"/>
      <c r="C532" s="110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</row>
    <row r="533" spans="2:17">
      <c r="B533" s="110"/>
      <c r="C533" s="110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</row>
    <row r="534" spans="2:17">
      <c r="B534" s="110"/>
      <c r="C534" s="110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</row>
    <row r="535" spans="2:17">
      <c r="B535" s="110"/>
      <c r="C535" s="110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</row>
    <row r="536" spans="2:17">
      <c r="B536" s="110"/>
      <c r="C536" s="110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</row>
    <row r="537" spans="2:17">
      <c r="B537" s="110"/>
      <c r="C537" s="110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</row>
    <row r="538" spans="2:17">
      <c r="B538" s="110"/>
      <c r="C538" s="110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</row>
    <row r="539" spans="2:17">
      <c r="B539" s="110"/>
      <c r="C539" s="110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</row>
    <row r="540" spans="2:17">
      <c r="B540" s="110"/>
      <c r="C540" s="110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</row>
    <row r="541" spans="2:17">
      <c r="B541" s="110"/>
      <c r="C541" s="110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</row>
    <row r="542" spans="2:17">
      <c r="B542" s="110"/>
      <c r="C542" s="110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</row>
    <row r="543" spans="2:17">
      <c r="B543" s="110"/>
      <c r="C543" s="110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</row>
    <row r="544" spans="2:17">
      <c r="B544" s="110"/>
      <c r="C544" s="110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</row>
    <row r="545" spans="2:17">
      <c r="B545" s="110"/>
      <c r="C545" s="110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</row>
    <row r="546" spans="2:17">
      <c r="B546" s="110"/>
      <c r="C546" s="110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</row>
    <row r="547" spans="2:17">
      <c r="B547" s="110"/>
      <c r="C547" s="110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</row>
    <row r="548" spans="2:17">
      <c r="B548" s="110"/>
      <c r="C548" s="110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</row>
    <row r="549" spans="2:17">
      <c r="B549" s="110"/>
      <c r="C549" s="110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</row>
    <row r="550" spans="2:17">
      <c r="B550" s="110"/>
      <c r="C550" s="110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</row>
    <row r="551" spans="2:17">
      <c r="B551" s="110"/>
      <c r="C551" s="110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</row>
    <row r="552" spans="2:17">
      <c r="B552" s="110"/>
      <c r="C552" s="110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</row>
    <row r="553" spans="2:17">
      <c r="B553" s="110"/>
      <c r="C553" s="110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</row>
    <row r="554" spans="2:17">
      <c r="B554" s="110"/>
      <c r="C554" s="110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</row>
    <row r="555" spans="2:17">
      <c r="B555" s="110"/>
      <c r="C555" s="110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</row>
    <row r="556" spans="2:17">
      <c r="B556" s="110"/>
      <c r="C556" s="110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</row>
    <row r="557" spans="2:17">
      <c r="B557" s="110"/>
      <c r="C557" s="110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</row>
    <row r="558" spans="2:17">
      <c r="B558" s="110"/>
      <c r="C558" s="110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136</v>
      </c>
      <c r="C1" s="67" t="s" vm="1">
        <v>214</v>
      </c>
    </row>
    <row r="2" spans="2:18">
      <c r="B2" s="46" t="s">
        <v>135</v>
      </c>
      <c r="C2" s="67" t="s">
        <v>215</v>
      </c>
    </row>
    <row r="3" spans="2:18">
      <c r="B3" s="46" t="s">
        <v>137</v>
      </c>
      <c r="C3" s="67" t="s">
        <v>2659</v>
      </c>
    </row>
    <row r="4" spans="2:18">
      <c r="B4" s="46" t="s">
        <v>138</v>
      </c>
      <c r="C4" s="67">
        <v>14242</v>
      </c>
    </row>
    <row r="6" spans="2:18" ht="26.25" customHeight="1">
      <c r="B6" s="135" t="s">
        <v>165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/>
    </row>
    <row r="7" spans="2:18" s="3" customFormat="1" ht="78.75">
      <c r="B7" s="47" t="s">
        <v>106</v>
      </c>
      <c r="C7" s="48" t="s">
        <v>177</v>
      </c>
      <c r="D7" s="48" t="s">
        <v>41</v>
      </c>
      <c r="E7" s="48" t="s">
        <v>107</v>
      </c>
      <c r="F7" s="48" t="s">
        <v>14</v>
      </c>
      <c r="G7" s="48" t="s">
        <v>94</v>
      </c>
      <c r="H7" s="48" t="s">
        <v>60</v>
      </c>
      <c r="I7" s="48" t="s">
        <v>17</v>
      </c>
      <c r="J7" s="48" t="s">
        <v>213</v>
      </c>
      <c r="K7" s="48" t="s">
        <v>93</v>
      </c>
      <c r="L7" s="48" t="s">
        <v>36</v>
      </c>
      <c r="M7" s="48" t="s">
        <v>18</v>
      </c>
      <c r="N7" s="48" t="s">
        <v>190</v>
      </c>
      <c r="O7" s="48" t="s">
        <v>189</v>
      </c>
      <c r="P7" s="48" t="s">
        <v>101</v>
      </c>
      <c r="Q7" s="48" t="s">
        <v>139</v>
      </c>
      <c r="R7" s="50" t="s">
        <v>141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197</v>
      </c>
      <c r="O8" s="15"/>
      <c r="P8" s="15" t="s">
        <v>193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103</v>
      </c>
      <c r="R9" s="19" t="s">
        <v>104</v>
      </c>
    </row>
    <row r="10" spans="2:18" s="4" customFormat="1" ht="18" customHeight="1">
      <c r="B10" s="116" t="s">
        <v>2662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117">
        <v>0</v>
      </c>
      <c r="Q10" s="118">
        <v>0</v>
      </c>
      <c r="R10" s="118">
        <v>0</v>
      </c>
    </row>
    <row r="11" spans="2:18" ht="21.75" customHeight="1">
      <c r="B11" s="119" t="s">
        <v>205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</row>
    <row r="12" spans="2:18">
      <c r="B12" s="119" t="s">
        <v>102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</row>
    <row r="13" spans="2:18">
      <c r="B13" s="119" t="s">
        <v>188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2:18">
      <c r="B14" s="119" t="s">
        <v>196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</row>
    <row r="15" spans="2:18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</row>
    <row r="16" spans="2:1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2:18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2:18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</row>
    <row r="19" spans="2:18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</row>
    <row r="20" spans="2:18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</row>
    <row r="21" spans="2:18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2:18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2:18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2:18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25" spans="2:18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</row>
    <row r="26" spans="2:18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2:18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2:18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2:18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2:18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2:18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2:18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2:18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2:18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2:18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2:18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2:18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2:18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2:18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2:18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2:18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2:18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2:18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2:18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2:18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2:18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2:18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2:18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2:18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2:18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2:18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2:18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2:18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2:18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2:18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2:18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2:18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2:18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2:18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2:18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2:18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2:18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2:18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2:18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2:18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2:18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2:18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2:18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2:18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2:18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2:18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2:18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2:18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2:18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2:18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2:18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2:18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2:18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2:18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2:18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2:18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2:18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2:18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2:18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2:18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2:18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2:18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2:18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2:18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2:18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2:18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2:18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2:18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2:18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2:18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2:18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2:18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2:18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2:18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2:18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2:18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2:18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2:18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2:18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2:18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2:18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2:18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2:18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2:18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2:18">
      <c r="B110" s="110"/>
      <c r="C110" s="110"/>
      <c r="D110" s="110"/>
      <c r="E110" s="110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</row>
    <row r="111" spans="2:18">
      <c r="B111" s="110"/>
      <c r="C111" s="110"/>
      <c r="D111" s="110"/>
      <c r="E111" s="110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</row>
    <row r="112" spans="2:18">
      <c r="B112" s="110"/>
      <c r="C112" s="110"/>
      <c r="D112" s="110"/>
      <c r="E112" s="110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</row>
    <row r="113" spans="2:18">
      <c r="B113" s="110"/>
      <c r="C113" s="110"/>
      <c r="D113" s="110"/>
      <c r="E113" s="110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</row>
    <row r="114" spans="2:18">
      <c r="B114" s="110"/>
      <c r="C114" s="110"/>
      <c r="D114" s="110"/>
      <c r="E114" s="110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</row>
    <row r="115" spans="2:18">
      <c r="B115" s="110"/>
      <c r="C115" s="110"/>
      <c r="D115" s="110"/>
      <c r="E115" s="110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</row>
    <row r="116" spans="2:18">
      <c r="B116" s="110"/>
      <c r="C116" s="110"/>
      <c r="D116" s="110"/>
      <c r="E116" s="110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</row>
    <row r="117" spans="2:18">
      <c r="B117" s="110"/>
      <c r="C117" s="110"/>
      <c r="D117" s="110"/>
      <c r="E117" s="110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</row>
    <row r="118" spans="2:18">
      <c r="B118" s="110"/>
      <c r="C118" s="110"/>
      <c r="D118" s="110"/>
      <c r="E118" s="110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</row>
    <row r="119" spans="2:18">
      <c r="B119" s="110"/>
      <c r="C119" s="110"/>
      <c r="D119" s="110"/>
      <c r="E119" s="110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</row>
    <row r="120" spans="2:18">
      <c r="B120" s="110"/>
      <c r="C120" s="110"/>
      <c r="D120" s="110"/>
      <c r="E120" s="110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</row>
    <row r="121" spans="2:18">
      <c r="B121" s="110"/>
      <c r="C121" s="110"/>
      <c r="D121" s="110"/>
      <c r="E121" s="110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</row>
    <row r="122" spans="2:18">
      <c r="B122" s="110"/>
      <c r="C122" s="110"/>
      <c r="D122" s="110"/>
      <c r="E122" s="110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</row>
    <row r="123" spans="2:18">
      <c r="B123" s="110"/>
      <c r="C123" s="110"/>
      <c r="D123" s="110"/>
      <c r="E123" s="110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</row>
    <row r="124" spans="2:18">
      <c r="B124" s="110"/>
      <c r="C124" s="110"/>
      <c r="D124" s="110"/>
      <c r="E124" s="110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</row>
    <row r="125" spans="2:18">
      <c r="B125" s="110"/>
      <c r="C125" s="110"/>
      <c r="D125" s="110"/>
      <c r="E125" s="110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</row>
    <row r="126" spans="2:18">
      <c r="B126" s="110"/>
      <c r="C126" s="110"/>
      <c r="D126" s="110"/>
      <c r="E126" s="110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</row>
    <row r="127" spans="2:18">
      <c r="B127" s="110"/>
      <c r="C127" s="110"/>
      <c r="D127" s="110"/>
      <c r="E127" s="110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</row>
    <row r="128" spans="2:18">
      <c r="B128" s="110"/>
      <c r="C128" s="110"/>
      <c r="D128" s="110"/>
      <c r="E128" s="110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</row>
    <row r="129" spans="2:18">
      <c r="B129" s="110"/>
      <c r="C129" s="110"/>
      <c r="D129" s="110"/>
      <c r="E129" s="110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</row>
    <row r="130" spans="2:18">
      <c r="B130" s="110"/>
      <c r="C130" s="110"/>
      <c r="D130" s="110"/>
      <c r="E130" s="110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</row>
    <row r="131" spans="2:18">
      <c r="B131" s="110"/>
      <c r="C131" s="110"/>
      <c r="D131" s="110"/>
      <c r="E131" s="110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</row>
    <row r="132" spans="2:18">
      <c r="B132" s="110"/>
      <c r="C132" s="110"/>
      <c r="D132" s="110"/>
      <c r="E132" s="110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</row>
    <row r="133" spans="2:18">
      <c r="B133" s="110"/>
      <c r="C133" s="110"/>
      <c r="D133" s="110"/>
      <c r="E133" s="110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</row>
    <row r="134" spans="2:18">
      <c r="B134" s="110"/>
      <c r="C134" s="110"/>
      <c r="D134" s="110"/>
      <c r="E134" s="110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</row>
    <row r="135" spans="2:18">
      <c r="B135" s="110"/>
      <c r="C135" s="110"/>
      <c r="D135" s="110"/>
      <c r="E135" s="110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</row>
    <row r="136" spans="2:18">
      <c r="B136" s="110"/>
      <c r="C136" s="110"/>
      <c r="D136" s="110"/>
      <c r="E136" s="110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</row>
    <row r="137" spans="2:18">
      <c r="B137" s="110"/>
      <c r="C137" s="110"/>
      <c r="D137" s="110"/>
      <c r="E137" s="110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</row>
    <row r="138" spans="2:18">
      <c r="B138" s="110"/>
      <c r="C138" s="110"/>
      <c r="D138" s="110"/>
      <c r="E138" s="110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</row>
    <row r="139" spans="2:18">
      <c r="B139" s="110"/>
      <c r="C139" s="110"/>
      <c r="D139" s="110"/>
      <c r="E139" s="110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</row>
    <row r="140" spans="2:18">
      <c r="B140" s="110"/>
      <c r="C140" s="110"/>
      <c r="D140" s="110"/>
      <c r="E140" s="110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</row>
    <row r="141" spans="2:18">
      <c r="B141" s="110"/>
      <c r="C141" s="110"/>
      <c r="D141" s="110"/>
      <c r="E141" s="110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</row>
    <row r="142" spans="2:18">
      <c r="B142" s="110"/>
      <c r="C142" s="110"/>
      <c r="D142" s="110"/>
      <c r="E142" s="110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</row>
    <row r="143" spans="2:18">
      <c r="B143" s="110"/>
      <c r="C143" s="110"/>
      <c r="D143" s="110"/>
      <c r="E143" s="110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</row>
    <row r="144" spans="2:18">
      <c r="B144" s="110"/>
      <c r="C144" s="110"/>
      <c r="D144" s="110"/>
      <c r="E144" s="110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</row>
    <row r="145" spans="2:18">
      <c r="B145" s="110"/>
      <c r="C145" s="110"/>
      <c r="D145" s="110"/>
      <c r="E145" s="110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</row>
    <row r="146" spans="2:18">
      <c r="B146" s="110"/>
      <c r="C146" s="110"/>
      <c r="D146" s="110"/>
      <c r="E146" s="110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</row>
    <row r="147" spans="2:18">
      <c r="B147" s="110"/>
      <c r="C147" s="110"/>
      <c r="D147" s="110"/>
      <c r="E147" s="110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</row>
    <row r="148" spans="2:18">
      <c r="B148" s="110"/>
      <c r="C148" s="110"/>
      <c r="D148" s="110"/>
      <c r="E148" s="110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</row>
    <row r="149" spans="2:18">
      <c r="B149" s="110"/>
      <c r="C149" s="110"/>
      <c r="D149" s="110"/>
      <c r="E149" s="110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</row>
    <row r="150" spans="2:18">
      <c r="B150" s="110"/>
      <c r="C150" s="110"/>
      <c r="D150" s="110"/>
      <c r="E150" s="110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</row>
    <row r="151" spans="2:18">
      <c r="B151" s="110"/>
      <c r="C151" s="110"/>
      <c r="D151" s="110"/>
      <c r="E151" s="110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</row>
    <row r="152" spans="2:18">
      <c r="B152" s="110"/>
      <c r="C152" s="110"/>
      <c r="D152" s="110"/>
      <c r="E152" s="110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</row>
    <row r="153" spans="2:18">
      <c r="B153" s="110"/>
      <c r="C153" s="110"/>
      <c r="D153" s="110"/>
      <c r="E153" s="110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</row>
    <row r="154" spans="2:18">
      <c r="B154" s="110"/>
      <c r="C154" s="110"/>
      <c r="D154" s="110"/>
      <c r="E154" s="110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</row>
    <row r="155" spans="2:18">
      <c r="B155" s="110"/>
      <c r="C155" s="110"/>
      <c r="D155" s="110"/>
      <c r="E155" s="110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</row>
    <row r="156" spans="2:18">
      <c r="B156" s="110"/>
      <c r="C156" s="110"/>
      <c r="D156" s="110"/>
      <c r="E156" s="110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</row>
    <row r="157" spans="2:18">
      <c r="B157" s="110"/>
      <c r="C157" s="110"/>
      <c r="D157" s="110"/>
      <c r="E157" s="110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</row>
    <row r="158" spans="2:18">
      <c r="B158" s="110"/>
      <c r="C158" s="110"/>
      <c r="D158" s="110"/>
      <c r="E158" s="110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</row>
    <row r="159" spans="2:18">
      <c r="B159" s="110"/>
      <c r="C159" s="110"/>
      <c r="D159" s="110"/>
      <c r="E159" s="110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</row>
    <row r="160" spans="2:18">
      <c r="B160" s="110"/>
      <c r="C160" s="110"/>
      <c r="D160" s="110"/>
      <c r="E160" s="110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</row>
    <row r="161" spans="2:18">
      <c r="B161" s="110"/>
      <c r="C161" s="110"/>
      <c r="D161" s="110"/>
      <c r="E161" s="110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</row>
    <row r="162" spans="2:18">
      <c r="B162" s="110"/>
      <c r="C162" s="110"/>
      <c r="D162" s="110"/>
      <c r="E162" s="110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</row>
    <row r="163" spans="2:18">
      <c r="B163" s="110"/>
      <c r="C163" s="110"/>
      <c r="D163" s="110"/>
      <c r="E163" s="110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</row>
    <row r="164" spans="2:18">
      <c r="B164" s="110"/>
      <c r="C164" s="110"/>
      <c r="D164" s="110"/>
      <c r="E164" s="110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</row>
    <row r="165" spans="2:18">
      <c r="B165" s="110"/>
      <c r="C165" s="110"/>
      <c r="D165" s="110"/>
      <c r="E165" s="110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</row>
    <row r="166" spans="2:18">
      <c r="B166" s="110"/>
      <c r="C166" s="110"/>
      <c r="D166" s="110"/>
      <c r="E166" s="110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</row>
    <row r="167" spans="2:18">
      <c r="B167" s="110"/>
      <c r="C167" s="110"/>
      <c r="D167" s="110"/>
      <c r="E167" s="110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</row>
    <row r="168" spans="2:18">
      <c r="B168" s="110"/>
      <c r="C168" s="110"/>
      <c r="D168" s="110"/>
      <c r="E168" s="110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</row>
    <row r="169" spans="2:18">
      <c r="B169" s="110"/>
      <c r="C169" s="110"/>
      <c r="D169" s="110"/>
      <c r="E169" s="110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</row>
    <row r="170" spans="2:18">
      <c r="B170" s="110"/>
      <c r="C170" s="110"/>
      <c r="D170" s="110"/>
      <c r="E170" s="110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</row>
    <row r="171" spans="2:18">
      <c r="B171" s="110"/>
      <c r="C171" s="110"/>
      <c r="D171" s="110"/>
      <c r="E171" s="110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</row>
    <row r="172" spans="2:18">
      <c r="B172" s="110"/>
      <c r="C172" s="110"/>
      <c r="D172" s="110"/>
      <c r="E172" s="110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</row>
    <row r="173" spans="2:18">
      <c r="B173" s="110"/>
      <c r="C173" s="110"/>
      <c r="D173" s="110"/>
      <c r="E173" s="110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</row>
    <row r="174" spans="2:18">
      <c r="B174" s="110"/>
      <c r="C174" s="110"/>
      <c r="D174" s="110"/>
      <c r="E174" s="110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</row>
    <row r="175" spans="2:18">
      <c r="B175" s="110"/>
      <c r="C175" s="110"/>
      <c r="D175" s="110"/>
      <c r="E175" s="110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</row>
    <row r="176" spans="2:18">
      <c r="B176" s="110"/>
      <c r="C176" s="110"/>
      <c r="D176" s="110"/>
      <c r="E176" s="110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</row>
    <row r="177" spans="2:18">
      <c r="B177" s="110"/>
      <c r="C177" s="110"/>
      <c r="D177" s="110"/>
      <c r="E177" s="110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</row>
    <row r="178" spans="2:18">
      <c r="B178" s="110"/>
      <c r="C178" s="110"/>
      <c r="D178" s="110"/>
      <c r="E178" s="110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</row>
    <row r="179" spans="2:18">
      <c r="B179" s="110"/>
      <c r="C179" s="110"/>
      <c r="D179" s="110"/>
      <c r="E179" s="110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</row>
    <row r="180" spans="2:18">
      <c r="B180" s="110"/>
      <c r="C180" s="110"/>
      <c r="D180" s="110"/>
      <c r="E180" s="110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</row>
    <row r="181" spans="2:18">
      <c r="B181" s="110"/>
      <c r="C181" s="110"/>
      <c r="D181" s="110"/>
      <c r="E181" s="110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</row>
    <row r="182" spans="2:18">
      <c r="B182" s="110"/>
      <c r="C182" s="110"/>
      <c r="D182" s="110"/>
      <c r="E182" s="110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</row>
    <row r="183" spans="2:18">
      <c r="B183" s="110"/>
      <c r="C183" s="110"/>
      <c r="D183" s="110"/>
      <c r="E183" s="110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</row>
    <row r="184" spans="2:18">
      <c r="B184" s="110"/>
      <c r="C184" s="110"/>
      <c r="D184" s="110"/>
      <c r="E184" s="110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</row>
    <row r="185" spans="2:18">
      <c r="B185" s="110"/>
      <c r="C185" s="110"/>
      <c r="D185" s="110"/>
      <c r="E185" s="110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</row>
    <row r="186" spans="2:18">
      <c r="B186" s="110"/>
      <c r="C186" s="110"/>
      <c r="D186" s="110"/>
      <c r="E186" s="110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</row>
    <row r="187" spans="2:18">
      <c r="B187" s="110"/>
      <c r="C187" s="110"/>
      <c r="D187" s="110"/>
      <c r="E187" s="110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</row>
    <row r="188" spans="2:18">
      <c r="B188" s="110"/>
      <c r="C188" s="110"/>
      <c r="D188" s="110"/>
      <c r="E188" s="110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</row>
    <row r="189" spans="2:18">
      <c r="B189" s="110"/>
      <c r="C189" s="110"/>
      <c r="D189" s="110"/>
      <c r="E189" s="110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</row>
    <row r="190" spans="2:18">
      <c r="B190" s="110"/>
      <c r="C190" s="110"/>
      <c r="D190" s="110"/>
      <c r="E190" s="110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</row>
    <row r="191" spans="2:18">
      <c r="B191" s="110"/>
      <c r="C191" s="110"/>
      <c r="D191" s="110"/>
      <c r="E191" s="110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</row>
    <row r="192" spans="2:18">
      <c r="B192" s="110"/>
      <c r="C192" s="110"/>
      <c r="D192" s="110"/>
      <c r="E192" s="110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</row>
    <row r="193" spans="2:18">
      <c r="B193" s="110"/>
      <c r="C193" s="110"/>
      <c r="D193" s="110"/>
      <c r="E193" s="110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</row>
    <row r="194" spans="2:18">
      <c r="B194" s="110"/>
      <c r="C194" s="110"/>
      <c r="D194" s="110"/>
      <c r="E194" s="110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</row>
    <row r="195" spans="2:18">
      <c r="B195" s="110"/>
      <c r="C195" s="110"/>
      <c r="D195" s="110"/>
      <c r="E195" s="110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</row>
    <row r="196" spans="2:18">
      <c r="B196" s="110"/>
      <c r="C196" s="110"/>
      <c r="D196" s="110"/>
      <c r="E196" s="110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</row>
    <row r="197" spans="2:18">
      <c r="B197" s="110"/>
      <c r="C197" s="110"/>
      <c r="D197" s="110"/>
      <c r="E197" s="110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</row>
    <row r="198" spans="2:18">
      <c r="B198" s="110"/>
      <c r="C198" s="110"/>
      <c r="D198" s="110"/>
      <c r="E198" s="110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</row>
    <row r="199" spans="2:18">
      <c r="B199" s="110"/>
      <c r="C199" s="110"/>
      <c r="D199" s="110"/>
      <c r="E199" s="110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</row>
    <row r="200" spans="2:18">
      <c r="B200" s="110"/>
      <c r="C200" s="110"/>
      <c r="D200" s="110"/>
      <c r="E200" s="110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</row>
    <row r="201" spans="2:18">
      <c r="B201" s="110"/>
      <c r="C201" s="110"/>
      <c r="D201" s="110"/>
      <c r="E201" s="110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</row>
    <row r="202" spans="2:18">
      <c r="B202" s="110"/>
      <c r="C202" s="110"/>
      <c r="D202" s="110"/>
      <c r="E202" s="110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</row>
    <row r="203" spans="2:18">
      <c r="B203" s="110"/>
      <c r="C203" s="110"/>
      <c r="D203" s="110"/>
      <c r="E203" s="110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</row>
    <row r="204" spans="2:18">
      <c r="B204" s="110"/>
      <c r="C204" s="110"/>
      <c r="D204" s="110"/>
      <c r="E204" s="110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</row>
    <row r="205" spans="2:18">
      <c r="B205" s="110"/>
      <c r="C205" s="110"/>
      <c r="D205" s="110"/>
      <c r="E205" s="110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</row>
    <row r="206" spans="2:18">
      <c r="B206" s="110"/>
      <c r="C206" s="110"/>
      <c r="D206" s="110"/>
      <c r="E206" s="110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</row>
    <row r="207" spans="2:18">
      <c r="B207" s="110"/>
      <c r="C207" s="110"/>
      <c r="D207" s="110"/>
      <c r="E207" s="110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</row>
    <row r="208" spans="2:18">
      <c r="B208" s="110"/>
      <c r="C208" s="110"/>
      <c r="D208" s="110"/>
      <c r="E208" s="110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</row>
    <row r="209" spans="2:18">
      <c r="B209" s="110"/>
      <c r="C209" s="110"/>
      <c r="D209" s="110"/>
      <c r="E209" s="110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</row>
    <row r="210" spans="2:18">
      <c r="B210" s="110"/>
      <c r="C210" s="110"/>
      <c r="D210" s="110"/>
      <c r="E210" s="110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</row>
    <row r="211" spans="2:18">
      <c r="B211" s="110"/>
      <c r="C211" s="110"/>
      <c r="D211" s="110"/>
      <c r="E211" s="110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</row>
    <row r="212" spans="2:18">
      <c r="B212" s="110"/>
      <c r="C212" s="110"/>
      <c r="D212" s="110"/>
      <c r="E212" s="110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</row>
    <row r="213" spans="2:18">
      <c r="B213" s="110"/>
      <c r="C213" s="110"/>
      <c r="D213" s="110"/>
      <c r="E213" s="110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</row>
    <row r="214" spans="2:18">
      <c r="B214" s="110"/>
      <c r="C214" s="110"/>
      <c r="D214" s="110"/>
      <c r="E214" s="110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</row>
    <row r="215" spans="2:18">
      <c r="B215" s="110"/>
      <c r="C215" s="110"/>
      <c r="D215" s="110"/>
      <c r="E215" s="110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</row>
    <row r="216" spans="2:18">
      <c r="B216" s="110"/>
      <c r="C216" s="110"/>
      <c r="D216" s="110"/>
      <c r="E216" s="110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</row>
    <row r="217" spans="2:18">
      <c r="B217" s="110"/>
      <c r="C217" s="110"/>
      <c r="D217" s="110"/>
      <c r="E217" s="110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</row>
    <row r="218" spans="2:18">
      <c r="B218" s="110"/>
      <c r="C218" s="110"/>
      <c r="D218" s="110"/>
      <c r="E218" s="110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</row>
    <row r="219" spans="2:18">
      <c r="B219" s="110"/>
      <c r="C219" s="110"/>
      <c r="D219" s="110"/>
      <c r="E219" s="110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</row>
    <row r="220" spans="2:18">
      <c r="B220" s="110"/>
      <c r="C220" s="110"/>
      <c r="D220" s="110"/>
      <c r="E220" s="110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</row>
    <row r="221" spans="2:18">
      <c r="B221" s="110"/>
      <c r="C221" s="110"/>
      <c r="D221" s="110"/>
      <c r="E221" s="110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</row>
    <row r="222" spans="2:18">
      <c r="B222" s="110"/>
      <c r="C222" s="110"/>
      <c r="D222" s="110"/>
      <c r="E222" s="110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</row>
    <row r="223" spans="2:18">
      <c r="B223" s="110"/>
      <c r="C223" s="110"/>
      <c r="D223" s="110"/>
      <c r="E223" s="110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</row>
    <row r="224" spans="2:18">
      <c r="B224" s="110"/>
      <c r="C224" s="110"/>
      <c r="D224" s="110"/>
      <c r="E224" s="110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</row>
    <row r="225" spans="2:18">
      <c r="B225" s="110"/>
      <c r="C225" s="110"/>
      <c r="D225" s="110"/>
      <c r="E225" s="110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</row>
    <row r="226" spans="2:18">
      <c r="B226" s="110"/>
      <c r="C226" s="110"/>
      <c r="D226" s="110"/>
      <c r="E226" s="110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</row>
    <row r="227" spans="2:18">
      <c r="B227" s="110"/>
      <c r="C227" s="110"/>
      <c r="D227" s="110"/>
      <c r="E227" s="110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</row>
    <row r="228" spans="2:18">
      <c r="B228" s="110"/>
      <c r="C228" s="110"/>
      <c r="D228" s="110"/>
      <c r="E228" s="110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</row>
    <row r="229" spans="2:18">
      <c r="B229" s="110"/>
      <c r="C229" s="110"/>
      <c r="D229" s="110"/>
      <c r="E229" s="110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</row>
    <row r="230" spans="2:18">
      <c r="B230" s="110"/>
      <c r="C230" s="110"/>
      <c r="D230" s="110"/>
      <c r="E230" s="110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</row>
    <row r="231" spans="2:18">
      <c r="B231" s="110"/>
      <c r="C231" s="110"/>
      <c r="D231" s="110"/>
      <c r="E231" s="110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</row>
    <row r="232" spans="2:18">
      <c r="B232" s="110"/>
      <c r="C232" s="110"/>
      <c r="D232" s="110"/>
      <c r="E232" s="110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</row>
    <row r="233" spans="2:18">
      <c r="B233" s="110"/>
      <c r="C233" s="110"/>
      <c r="D233" s="110"/>
      <c r="E233" s="110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</row>
    <row r="234" spans="2:18">
      <c r="B234" s="110"/>
      <c r="C234" s="110"/>
      <c r="D234" s="110"/>
      <c r="E234" s="110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</row>
    <row r="235" spans="2:18">
      <c r="B235" s="110"/>
      <c r="C235" s="110"/>
      <c r="D235" s="110"/>
      <c r="E235" s="110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</row>
    <row r="236" spans="2:18">
      <c r="B236" s="110"/>
      <c r="C236" s="110"/>
      <c r="D236" s="110"/>
      <c r="E236" s="110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</row>
    <row r="237" spans="2:18">
      <c r="B237" s="110"/>
      <c r="C237" s="110"/>
      <c r="D237" s="110"/>
      <c r="E237" s="110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</row>
    <row r="238" spans="2:18">
      <c r="B238" s="110"/>
      <c r="C238" s="110"/>
      <c r="D238" s="110"/>
      <c r="E238" s="110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</row>
    <row r="239" spans="2:18">
      <c r="B239" s="110"/>
      <c r="C239" s="110"/>
      <c r="D239" s="110"/>
      <c r="E239" s="110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</row>
    <row r="240" spans="2:18">
      <c r="B240" s="110"/>
      <c r="C240" s="110"/>
      <c r="D240" s="110"/>
      <c r="E240" s="110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</row>
    <row r="241" spans="2:18">
      <c r="B241" s="110"/>
      <c r="C241" s="110"/>
      <c r="D241" s="110"/>
      <c r="E241" s="110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</row>
    <row r="242" spans="2:18">
      <c r="B242" s="110"/>
      <c r="C242" s="110"/>
      <c r="D242" s="110"/>
      <c r="E242" s="110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</row>
    <row r="243" spans="2:18">
      <c r="B243" s="110"/>
      <c r="C243" s="110"/>
      <c r="D243" s="110"/>
      <c r="E243" s="110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</row>
    <row r="244" spans="2:18">
      <c r="B244" s="110"/>
      <c r="C244" s="110"/>
      <c r="D244" s="110"/>
      <c r="E244" s="110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</row>
    <row r="245" spans="2:18">
      <c r="B245" s="110"/>
      <c r="C245" s="110"/>
      <c r="D245" s="110"/>
      <c r="E245" s="110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</row>
    <row r="246" spans="2:18">
      <c r="B246" s="110"/>
      <c r="C246" s="110"/>
      <c r="D246" s="110"/>
      <c r="E246" s="110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</row>
    <row r="247" spans="2:18">
      <c r="B247" s="110"/>
      <c r="C247" s="110"/>
      <c r="D247" s="110"/>
      <c r="E247" s="110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</row>
    <row r="248" spans="2:18">
      <c r="B248" s="110"/>
      <c r="C248" s="110"/>
      <c r="D248" s="110"/>
      <c r="E248" s="110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</row>
    <row r="249" spans="2:18">
      <c r="B249" s="110"/>
      <c r="C249" s="110"/>
      <c r="D249" s="110"/>
      <c r="E249" s="110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</row>
    <row r="250" spans="2:18">
      <c r="B250" s="110"/>
      <c r="C250" s="110"/>
      <c r="D250" s="110"/>
      <c r="E250" s="110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</row>
    <row r="251" spans="2:18">
      <c r="B251" s="110"/>
      <c r="C251" s="110"/>
      <c r="D251" s="110"/>
      <c r="E251" s="110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</row>
    <row r="252" spans="2:18">
      <c r="B252" s="110"/>
      <c r="C252" s="110"/>
      <c r="D252" s="110"/>
      <c r="E252" s="110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</row>
    <row r="253" spans="2:18">
      <c r="B253" s="110"/>
      <c r="C253" s="110"/>
      <c r="D253" s="110"/>
      <c r="E253" s="110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</row>
    <row r="254" spans="2:18">
      <c r="B254" s="110"/>
      <c r="C254" s="110"/>
      <c r="D254" s="110"/>
      <c r="E254" s="110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</row>
    <row r="255" spans="2:18">
      <c r="B255" s="110"/>
      <c r="C255" s="110"/>
      <c r="D255" s="110"/>
      <c r="E255" s="110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</row>
    <row r="256" spans="2:18">
      <c r="B256" s="110"/>
      <c r="C256" s="110"/>
      <c r="D256" s="110"/>
      <c r="E256" s="110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</row>
    <row r="257" spans="2:18">
      <c r="B257" s="110"/>
      <c r="C257" s="110"/>
      <c r="D257" s="110"/>
      <c r="E257" s="110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</row>
    <row r="258" spans="2:18">
      <c r="B258" s="110"/>
      <c r="C258" s="110"/>
      <c r="D258" s="110"/>
      <c r="E258" s="110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</row>
    <row r="259" spans="2:18">
      <c r="B259" s="110"/>
      <c r="C259" s="110"/>
      <c r="D259" s="110"/>
      <c r="E259" s="110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</row>
    <row r="260" spans="2:18">
      <c r="B260" s="110"/>
      <c r="C260" s="110"/>
      <c r="D260" s="110"/>
      <c r="E260" s="110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</row>
    <row r="261" spans="2:18">
      <c r="B261" s="110"/>
      <c r="C261" s="110"/>
      <c r="D261" s="110"/>
      <c r="E261" s="110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</row>
    <row r="262" spans="2:18">
      <c r="B262" s="110"/>
      <c r="C262" s="110"/>
      <c r="D262" s="110"/>
      <c r="E262" s="110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</row>
    <row r="263" spans="2:18">
      <c r="B263" s="110"/>
      <c r="C263" s="110"/>
      <c r="D263" s="110"/>
      <c r="E263" s="110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</row>
    <row r="264" spans="2:18">
      <c r="B264" s="110"/>
      <c r="C264" s="110"/>
      <c r="D264" s="110"/>
      <c r="E264" s="110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</row>
    <row r="265" spans="2:18">
      <c r="B265" s="110"/>
      <c r="C265" s="110"/>
      <c r="D265" s="110"/>
      <c r="E265" s="110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</row>
    <row r="266" spans="2:18">
      <c r="B266" s="110"/>
      <c r="C266" s="110"/>
      <c r="D266" s="110"/>
      <c r="E266" s="110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</row>
    <row r="267" spans="2:18">
      <c r="B267" s="110"/>
      <c r="C267" s="110"/>
      <c r="D267" s="110"/>
      <c r="E267" s="110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</row>
    <row r="268" spans="2:18">
      <c r="B268" s="110"/>
      <c r="C268" s="110"/>
      <c r="D268" s="110"/>
      <c r="E268" s="110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</row>
    <row r="269" spans="2:18">
      <c r="B269" s="110"/>
      <c r="C269" s="110"/>
      <c r="D269" s="110"/>
      <c r="E269" s="110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</row>
    <row r="270" spans="2:18">
      <c r="B270" s="110"/>
      <c r="C270" s="110"/>
      <c r="D270" s="110"/>
      <c r="E270" s="110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</row>
    <row r="271" spans="2:18">
      <c r="B271" s="110"/>
      <c r="C271" s="110"/>
      <c r="D271" s="110"/>
      <c r="E271" s="110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</row>
    <row r="272" spans="2:18">
      <c r="B272" s="110"/>
      <c r="C272" s="110"/>
      <c r="D272" s="110"/>
      <c r="E272" s="110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</row>
    <row r="273" spans="2:18">
      <c r="B273" s="110"/>
      <c r="C273" s="110"/>
      <c r="D273" s="110"/>
      <c r="E273" s="110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</row>
    <row r="274" spans="2:18">
      <c r="B274" s="110"/>
      <c r="C274" s="110"/>
      <c r="D274" s="110"/>
      <c r="E274" s="110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</row>
    <row r="275" spans="2:18">
      <c r="B275" s="110"/>
      <c r="C275" s="110"/>
      <c r="D275" s="110"/>
      <c r="E275" s="110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</row>
    <row r="276" spans="2:18">
      <c r="B276" s="110"/>
      <c r="C276" s="110"/>
      <c r="D276" s="110"/>
      <c r="E276" s="110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</row>
    <row r="277" spans="2:18">
      <c r="B277" s="110"/>
      <c r="C277" s="110"/>
      <c r="D277" s="110"/>
      <c r="E277" s="110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</row>
    <row r="278" spans="2:18">
      <c r="B278" s="110"/>
      <c r="C278" s="110"/>
      <c r="D278" s="110"/>
      <c r="E278" s="110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</row>
    <row r="279" spans="2:18">
      <c r="B279" s="110"/>
      <c r="C279" s="110"/>
      <c r="D279" s="110"/>
      <c r="E279" s="110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</row>
    <row r="280" spans="2:18">
      <c r="B280" s="110"/>
      <c r="C280" s="110"/>
      <c r="D280" s="110"/>
      <c r="E280" s="110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</row>
    <row r="281" spans="2:18">
      <c r="B281" s="110"/>
      <c r="C281" s="110"/>
      <c r="D281" s="110"/>
      <c r="E281" s="110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</row>
    <row r="282" spans="2:18">
      <c r="B282" s="110"/>
      <c r="C282" s="110"/>
      <c r="D282" s="110"/>
      <c r="E282" s="110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</row>
    <row r="283" spans="2:18">
      <c r="B283" s="110"/>
      <c r="C283" s="110"/>
      <c r="D283" s="110"/>
      <c r="E283" s="110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</row>
    <row r="284" spans="2:18">
      <c r="B284" s="110"/>
      <c r="C284" s="110"/>
      <c r="D284" s="110"/>
      <c r="E284" s="110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</row>
    <row r="285" spans="2:18">
      <c r="B285" s="110"/>
      <c r="C285" s="110"/>
      <c r="D285" s="110"/>
      <c r="E285" s="110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</row>
    <row r="286" spans="2:18">
      <c r="B286" s="110"/>
      <c r="C286" s="110"/>
      <c r="D286" s="110"/>
      <c r="E286" s="110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</row>
    <row r="287" spans="2:18">
      <c r="B287" s="110"/>
      <c r="C287" s="110"/>
      <c r="D287" s="110"/>
      <c r="E287" s="110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</row>
    <row r="288" spans="2:18">
      <c r="B288" s="110"/>
      <c r="C288" s="110"/>
      <c r="D288" s="110"/>
      <c r="E288" s="110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</row>
    <row r="289" spans="2:18">
      <c r="B289" s="110"/>
      <c r="C289" s="110"/>
      <c r="D289" s="110"/>
      <c r="E289" s="110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</row>
    <row r="290" spans="2:18">
      <c r="B290" s="110"/>
      <c r="C290" s="110"/>
      <c r="D290" s="110"/>
      <c r="E290" s="110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</row>
    <row r="291" spans="2:18">
      <c r="B291" s="110"/>
      <c r="C291" s="110"/>
      <c r="D291" s="110"/>
      <c r="E291" s="110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</row>
    <row r="292" spans="2:18">
      <c r="B292" s="110"/>
      <c r="C292" s="110"/>
      <c r="D292" s="110"/>
      <c r="E292" s="110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</row>
    <row r="293" spans="2:18">
      <c r="B293" s="110"/>
      <c r="C293" s="110"/>
      <c r="D293" s="110"/>
      <c r="E293" s="110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</row>
    <row r="294" spans="2:18">
      <c r="B294" s="110"/>
      <c r="C294" s="110"/>
      <c r="D294" s="110"/>
      <c r="E294" s="110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</row>
    <row r="295" spans="2:18">
      <c r="B295" s="110"/>
      <c r="C295" s="110"/>
      <c r="D295" s="110"/>
      <c r="E295" s="110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</row>
    <row r="296" spans="2:18">
      <c r="B296" s="110"/>
      <c r="C296" s="110"/>
      <c r="D296" s="110"/>
      <c r="E296" s="110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</row>
    <row r="297" spans="2:18">
      <c r="B297" s="110"/>
      <c r="C297" s="110"/>
      <c r="D297" s="110"/>
      <c r="E297" s="110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</row>
    <row r="298" spans="2:18">
      <c r="B298" s="110"/>
      <c r="C298" s="110"/>
      <c r="D298" s="110"/>
      <c r="E298" s="110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</row>
    <row r="299" spans="2:18">
      <c r="B299" s="110"/>
      <c r="C299" s="110"/>
      <c r="D299" s="110"/>
      <c r="E299" s="110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</row>
    <row r="300" spans="2:18">
      <c r="B300" s="110"/>
      <c r="C300" s="110"/>
      <c r="D300" s="110"/>
      <c r="E300" s="110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</row>
    <row r="301" spans="2:18">
      <c r="B301" s="110"/>
      <c r="C301" s="110"/>
      <c r="D301" s="110"/>
      <c r="E301" s="110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</row>
    <row r="302" spans="2:18">
      <c r="B302" s="110"/>
      <c r="C302" s="110"/>
      <c r="D302" s="110"/>
      <c r="E302" s="110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</row>
    <row r="303" spans="2:18">
      <c r="B303" s="110"/>
      <c r="C303" s="110"/>
      <c r="D303" s="110"/>
      <c r="E303" s="110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</row>
    <row r="304" spans="2:18">
      <c r="B304" s="110"/>
      <c r="C304" s="110"/>
      <c r="D304" s="110"/>
      <c r="E304" s="110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</row>
    <row r="305" spans="2:18">
      <c r="B305" s="110"/>
      <c r="C305" s="110"/>
      <c r="D305" s="110"/>
      <c r="E305" s="110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</row>
    <row r="306" spans="2:18">
      <c r="B306" s="110"/>
      <c r="C306" s="110"/>
      <c r="D306" s="110"/>
      <c r="E306" s="110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</row>
    <row r="307" spans="2:18">
      <c r="B307" s="110"/>
      <c r="C307" s="110"/>
      <c r="D307" s="110"/>
      <c r="E307" s="110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</row>
    <row r="308" spans="2:18">
      <c r="B308" s="110"/>
      <c r="C308" s="110"/>
      <c r="D308" s="110"/>
      <c r="E308" s="110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</row>
    <row r="309" spans="2:18">
      <c r="B309" s="110"/>
      <c r="C309" s="110"/>
      <c r="D309" s="110"/>
      <c r="E309" s="110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</row>
    <row r="310" spans="2:18">
      <c r="B310" s="110"/>
      <c r="C310" s="110"/>
      <c r="D310" s="110"/>
      <c r="E310" s="110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</row>
    <row r="311" spans="2:18">
      <c r="B311" s="110"/>
      <c r="C311" s="110"/>
      <c r="D311" s="110"/>
      <c r="E311" s="110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</row>
    <row r="312" spans="2:18">
      <c r="B312" s="110"/>
      <c r="C312" s="110"/>
      <c r="D312" s="110"/>
      <c r="E312" s="110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</row>
    <row r="313" spans="2:18">
      <c r="B313" s="110"/>
      <c r="C313" s="110"/>
      <c r="D313" s="110"/>
      <c r="E313" s="110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</row>
    <row r="314" spans="2:18">
      <c r="B314" s="110"/>
      <c r="C314" s="110"/>
      <c r="D314" s="110"/>
      <c r="E314" s="110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</row>
    <row r="315" spans="2:18">
      <c r="B315" s="110"/>
      <c r="C315" s="110"/>
      <c r="D315" s="110"/>
      <c r="E315" s="110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</row>
    <row r="316" spans="2:18">
      <c r="B316" s="110"/>
      <c r="C316" s="110"/>
      <c r="D316" s="110"/>
      <c r="E316" s="110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</row>
    <row r="317" spans="2:18">
      <c r="B317" s="110"/>
      <c r="C317" s="110"/>
      <c r="D317" s="110"/>
      <c r="E317" s="110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</row>
    <row r="318" spans="2:18">
      <c r="B318" s="110"/>
      <c r="C318" s="110"/>
      <c r="D318" s="110"/>
      <c r="E318" s="110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</row>
    <row r="319" spans="2:18">
      <c r="B319" s="110"/>
      <c r="C319" s="110"/>
      <c r="D319" s="110"/>
      <c r="E319" s="110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</row>
    <row r="320" spans="2:18">
      <c r="B320" s="110"/>
      <c r="C320" s="110"/>
      <c r="D320" s="110"/>
      <c r="E320" s="110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</row>
    <row r="321" spans="2:18">
      <c r="B321" s="110"/>
      <c r="C321" s="110"/>
      <c r="D321" s="110"/>
      <c r="E321" s="110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</row>
    <row r="322" spans="2:18">
      <c r="B322" s="110"/>
      <c r="C322" s="110"/>
      <c r="D322" s="110"/>
      <c r="E322" s="110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</row>
    <row r="323" spans="2:18">
      <c r="B323" s="110"/>
      <c r="C323" s="110"/>
      <c r="D323" s="110"/>
      <c r="E323" s="110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</row>
    <row r="324" spans="2:18">
      <c r="B324" s="110"/>
      <c r="C324" s="110"/>
      <c r="D324" s="110"/>
      <c r="E324" s="110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</row>
    <row r="325" spans="2:18">
      <c r="B325" s="110"/>
      <c r="C325" s="110"/>
      <c r="D325" s="110"/>
      <c r="E325" s="110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</row>
    <row r="326" spans="2:18">
      <c r="B326" s="110"/>
      <c r="C326" s="110"/>
      <c r="D326" s="110"/>
      <c r="E326" s="110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</row>
    <row r="327" spans="2:18">
      <c r="B327" s="110"/>
      <c r="C327" s="110"/>
      <c r="D327" s="110"/>
      <c r="E327" s="110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</row>
    <row r="328" spans="2:18">
      <c r="B328" s="110"/>
      <c r="C328" s="110"/>
      <c r="D328" s="110"/>
      <c r="E328" s="110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</row>
    <row r="329" spans="2:18">
      <c r="B329" s="110"/>
      <c r="C329" s="110"/>
      <c r="D329" s="110"/>
      <c r="E329" s="110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</row>
    <row r="330" spans="2:18">
      <c r="B330" s="110"/>
      <c r="C330" s="110"/>
      <c r="D330" s="110"/>
      <c r="E330" s="110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</row>
    <row r="331" spans="2:18">
      <c r="B331" s="110"/>
      <c r="C331" s="110"/>
      <c r="D331" s="110"/>
      <c r="E331" s="110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</row>
    <row r="332" spans="2:18">
      <c r="B332" s="110"/>
      <c r="C332" s="110"/>
      <c r="D332" s="110"/>
      <c r="E332" s="110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</row>
    <row r="333" spans="2:18">
      <c r="B333" s="110"/>
      <c r="C333" s="110"/>
      <c r="D333" s="110"/>
      <c r="E333" s="110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</row>
    <row r="334" spans="2:18">
      <c r="B334" s="110"/>
      <c r="C334" s="110"/>
      <c r="D334" s="110"/>
      <c r="E334" s="110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</row>
    <row r="335" spans="2:18">
      <c r="B335" s="110"/>
      <c r="C335" s="110"/>
      <c r="D335" s="110"/>
      <c r="E335" s="110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</row>
    <row r="336" spans="2:18">
      <c r="B336" s="110"/>
      <c r="C336" s="110"/>
      <c r="D336" s="110"/>
      <c r="E336" s="110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</row>
    <row r="337" spans="2:18">
      <c r="B337" s="110"/>
      <c r="C337" s="110"/>
      <c r="D337" s="110"/>
      <c r="E337" s="110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</row>
    <row r="338" spans="2:18">
      <c r="B338" s="110"/>
      <c r="C338" s="110"/>
      <c r="D338" s="110"/>
      <c r="E338" s="110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</row>
    <row r="339" spans="2:18">
      <c r="B339" s="110"/>
      <c r="C339" s="110"/>
      <c r="D339" s="110"/>
      <c r="E339" s="110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</row>
    <row r="340" spans="2:18">
      <c r="B340" s="110"/>
      <c r="C340" s="110"/>
      <c r="D340" s="110"/>
      <c r="E340" s="110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</row>
    <row r="341" spans="2:18">
      <c r="B341" s="110"/>
      <c r="C341" s="110"/>
      <c r="D341" s="110"/>
      <c r="E341" s="110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</row>
    <row r="342" spans="2:18">
      <c r="B342" s="110"/>
      <c r="C342" s="110"/>
      <c r="D342" s="110"/>
      <c r="E342" s="110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</row>
    <row r="343" spans="2:18">
      <c r="B343" s="110"/>
      <c r="C343" s="110"/>
      <c r="D343" s="110"/>
      <c r="E343" s="110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</row>
    <row r="344" spans="2:18">
      <c r="B344" s="110"/>
      <c r="C344" s="110"/>
      <c r="D344" s="110"/>
      <c r="E344" s="110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</row>
    <row r="345" spans="2:18">
      <c r="B345" s="110"/>
      <c r="C345" s="110"/>
      <c r="D345" s="110"/>
      <c r="E345" s="110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</row>
    <row r="346" spans="2:18">
      <c r="B346" s="110"/>
      <c r="C346" s="110"/>
      <c r="D346" s="110"/>
      <c r="E346" s="110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</row>
    <row r="347" spans="2:18">
      <c r="B347" s="110"/>
      <c r="C347" s="110"/>
      <c r="D347" s="110"/>
      <c r="E347" s="110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</row>
    <row r="348" spans="2:18">
      <c r="B348" s="110"/>
      <c r="C348" s="110"/>
      <c r="D348" s="110"/>
      <c r="E348" s="110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</row>
    <row r="349" spans="2:18">
      <c r="B349" s="110"/>
      <c r="C349" s="110"/>
      <c r="D349" s="110"/>
      <c r="E349" s="110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</row>
    <row r="350" spans="2:18">
      <c r="B350" s="110"/>
      <c r="C350" s="110"/>
      <c r="D350" s="110"/>
      <c r="E350" s="110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</row>
    <row r="351" spans="2:18">
      <c r="B351" s="110"/>
      <c r="C351" s="110"/>
      <c r="D351" s="110"/>
      <c r="E351" s="110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</row>
    <row r="352" spans="2:18">
      <c r="B352" s="110"/>
      <c r="C352" s="110"/>
      <c r="D352" s="110"/>
      <c r="E352" s="110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</row>
    <row r="353" spans="2:18">
      <c r="B353" s="110"/>
      <c r="C353" s="110"/>
      <c r="D353" s="110"/>
      <c r="E353" s="110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</row>
    <row r="354" spans="2:18">
      <c r="B354" s="110"/>
      <c r="C354" s="110"/>
      <c r="D354" s="110"/>
      <c r="E354" s="110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</row>
    <row r="355" spans="2:18">
      <c r="B355" s="110"/>
      <c r="C355" s="110"/>
      <c r="D355" s="110"/>
      <c r="E355" s="110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</row>
    <row r="356" spans="2:18">
      <c r="B356" s="110"/>
      <c r="C356" s="110"/>
      <c r="D356" s="110"/>
      <c r="E356" s="110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</row>
    <row r="357" spans="2:18">
      <c r="B357" s="110"/>
      <c r="C357" s="110"/>
      <c r="D357" s="110"/>
      <c r="E357" s="110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</row>
    <row r="358" spans="2:18">
      <c r="B358" s="110"/>
      <c r="C358" s="110"/>
      <c r="D358" s="110"/>
      <c r="E358" s="110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</row>
    <row r="359" spans="2:18">
      <c r="B359" s="110"/>
      <c r="C359" s="110"/>
      <c r="D359" s="110"/>
      <c r="E359" s="110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</row>
    <row r="360" spans="2:18">
      <c r="B360" s="110"/>
      <c r="C360" s="110"/>
      <c r="D360" s="110"/>
      <c r="E360" s="110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</row>
    <row r="361" spans="2:18">
      <c r="B361" s="110"/>
      <c r="C361" s="110"/>
      <c r="D361" s="110"/>
      <c r="E361" s="110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</row>
    <row r="362" spans="2:18">
      <c r="B362" s="110"/>
      <c r="C362" s="110"/>
      <c r="D362" s="110"/>
      <c r="E362" s="110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</row>
    <row r="363" spans="2:18">
      <c r="B363" s="110"/>
      <c r="C363" s="110"/>
      <c r="D363" s="110"/>
      <c r="E363" s="110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</row>
    <row r="364" spans="2:18">
      <c r="B364" s="110"/>
      <c r="C364" s="110"/>
      <c r="D364" s="110"/>
      <c r="E364" s="110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</row>
    <row r="365" spans="2:18">
      <c r="B365" s="110"/>
      <c r="C365" s="110"/>
      <c r="D365" s="110"/>
      <c r="E365" s="110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</row>
    <row r="366" spans="2:18">
      <c r="B366" s="110"/>
      <c r="C366" s="110"/>
      <c r="D366" s="110"/>
      <c r="E366" s="110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</row>
    <row r="367" spans="2:18">
      <c r="B367" s="110"/>
      <c r="C367" s="110"/>
      <c r="D367" s="110"/>
      <c r="E367" s="110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</row>
    <row r="368" spans="2:18">
      <c r="B368" s="110"/>
      <c r="C368" s="110"/>
      <c r="D368" s="110"/>
      <c r="E368" s="110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</row>
    <row r="369" spans="2:18">
      <c r="B369" s="110"/>
      <c r="C369" s="110"/>
      <c r="D369" s="110"/>
      <c r="E369" s="110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</row>
    <row r="370" spans="2:18">
      <c r="B370" s="110"/>
      <c r="C370" s="110"/>
      <c r="D370" s="110"/>
      <c r="E370" s="110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</row>
    <row r="371" spans="2:18">
      <c r="B371" s="110"/>
      <c r="C371" s="110"/>
      <c r="D371" s="110"/>
      <c r="E371" s="110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</row>
    <row r="372" spans="2:18">
      <c r="B372" s="110"/>
      <c r="C372" s="110"/>
      <c r="D372" s="110"/>
      <c r="E372" s="110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</row>
    <row r="373" spans="2:18">
      <c r="B373" s="110"/>
      <c r="C373" s="110"/>
      <c r="D373" s="110"/>
      <c r="E373" s="110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</row>
    <row r="374" spans="2:18">
      <c r="B374" s="110"/>
      <c r="C374" s="110"/>
      <c r="D374" s="110"/>
      <c r="E374" s="110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</row>
    <row r="375" spans="2:18">
      <c r="B375" s="110"/>
      <c r="C375" s="110"/>
      <c r="D375" s="110"/>
      <c r="E375" s="110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</row>
    <row r="376" spans="2:18">
      <c r="B376" s="110"/>
      <c r="C376" s="110"/>
      <c r="D376" s="110"/>
      <c r="E376" s="110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</row>
    <row r="377" spans="2:18">
      <c r="B377" s="110"/>
      <c r="C377" s="110"/>
      <c r="D377" s="110"/>
      <c r="E377" s="110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</row>
    <row r="378" spans="2:18">
      <c r="B378" s="110"/>
      <c r="C378" s="110"/>
      <c r="D378" s="110"/>
      <c r="E378" s="110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</row>
    <row r="379" spans="2:18">
      <c r="B379" s="110"/>
      <c r="C379" s="110"/>
      <c r="D379" s="110"/>
      <c r="E379" s="110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</row>
    <row r="380" spans="2:18">
      <c r="B380" s="110"/>
      <c r="C380" s="110"/>
      <c r="D380" s="110"/>
      <c r="E380" s="110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</row>
    <row r="381" spans="2:18">
      <c r="B381" s="110"/>
      <c r="C381" s="110"/>
      <c r="D381" s="110"/>
      <c r="E381" s="110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</row>
    <row r="382" spans="2:18">
      <c r="B382" s="110"/>
      <c r="C382" s="110"/>
      <c r="D382" s="110"/>
      <c r="E382" s="110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</row>
    <row r="383" spans="2:18">
      <c r="B383" s="110"/>
      <c r="C383" s="110"/>
      <c r="D383" s="110"/>
      <c r="E383" s="110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</row>
    <row r="384" spans="2:18">
      <c r="B384" s="110"/>
      <c r="C384" s="110"/>
      <c r="D384" s="110"/>
      <c r="E384" s="110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</row>
    <row r="385" spans="2:18">
      <c r="B385" s="110"/>
      <c r="C385" s="110"/>
      <c r="D385" s="110"/>
      <c r="E385" s="110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</row>
    <row r="386" spans="2:18">
      <c r="B386" s="110"/>
      <c r="C386" s="110"/>
      <c r="D386" s="110"/>
      <c r="E386" s="110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</row>
    <row r="387" spans="2:18">
      <c r="B387" s="110"/>
      <c r="C387" s="110"/>
      <c r="D387" s="110"/>
      <c r="E387" s="110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</row>
    <row r="388" spans="2:18">
      <c r="B388" s="110"/>
      <c r="C388" s="110"/>
      <c r="D388" s="110"/>
      <c r="E388" s="110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</row>
    <row r="389" spans="2:18">
      <c r="B389" s="110"/>
      <c r="C389" s="110"/>
      <c r="D389" s="110"/>
      <c r="E389" s="110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</row>
    <row r="390" spans="2:18">
      <c r="B390" s="110"/>
      <c r="C390" s="110"/>
      <c r="D390" s="110"/>
      <c r="E390" s="110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</row>
    <row r="391" spans="2:18">
      <c r="B391" s="110"/>
      <c r="C391" s="110"/>
      <c r="D391" s="110"/>
      <c r="E391" s="110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</row>
    <row r="392" spans="2:18">
      <c r="B392" s="110"/>
      <c r="C392" s="110"/>
      <c r="D392" s="110"/>
      <c r="E392" s="110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</row>
    <row r="393" spans="2:18">
      <c r="B393" s="110"/>
      <c r="C393" s="110"/>
      <c r="D393" s="110"/>
      <c r="E393" s="110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</row>
    <row r="394" spans="2:18">
      <c r="B394" s="110"/>
      <c r="C394" s="110"/>
      <c r="D394" s="110"/>
      <c r="E394" s="110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</row>
    <row r="395" spans="2:18">
      <c r="B395" s="110"/>
      <c r="C395" s="110"/>
      <c r="D395" s="110"/>
      <c r="E395" s="110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</row>
    <row r="396" spans="2:18">
      <c r="B396" s="110"/>
      <c r="C396" s="110"/>
      <c r="D396" s="110"/>
      <c r="E396" s="110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</row>
    <row r="397" spans="2:18">
      <c r="B397" s="110"/>
      <c r="C397" s="110"/>
      <c r="D397" s="110"/>
      <c r="E397" s="110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</row>
    <row r="398" spans="2:18">
      <c r="B398" s="110"/>
      <c r="C398" s="110"/>
      <c r="D398" s="110"/>
      <c r="E398" s="110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</row>
    <row r="399" spans="2:18">
      <c r="B399" s="110"/>
      <c r="C399" s="110"/>
      <c r="D399" s="110"/>
      <c r="E399" s="110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</row>
    <row r="400" spans="2:18">
      <c r="B400" s="110"/>
      <c r="C400" s="110"/>
      <c r="D400" s="110"/>
      <c r="E400" s="110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</row>
    <row r="401" spans="2:18">
      <c r="B401" s="110"/>
      <c r="C401" s="110"/>
      <c r="D401" s="110"/>
      <c r="E401" s="110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</row>
    <row r="402" spans="2:18">
      <c r="B402" s="110"/>
      <c r="C402" s="110"/>
      <c r="D402" s="110"/>
      <c r="E402" s="110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</row>
    <row r="403" spans="2:18">
      <c r="B403" s="110"/>
      <c r="C403" s="110"/>
      <c r="D403" s="110"/>
      <c r="E403" s="110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</row>
    <row r="404" spans="2:18">
      <c r="B404" s="110"/>
      <c r="C404" s="110"/>
      <c r="D404" s="110"/>
      <c r="E404" s="110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</row>
    <row r="405" spans="2:18">
      <c r="B405" s="110"/>
      <c r="C405" s="110"/>
      <c r="D405" s="110"/>
      <c r="E405" s="110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</row>
    <row r="406" spans="2:18">
      <c r="B406" s="110"/>
      <c r="C406" s="110"/>
      <c r="D406" s="110"/>
      <c r="E406" s="110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</row>
    <row r="407" spans="2:18">
      <c r="B407" s="110"/>
      <c r="C407" s="110"/>
      <c r="D407" s="110"/>
      <c r="E407" s="110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</row>
    <row r="408" spans="2:18">
      <c r="B408" s="110"/>
      <c r="C408" s="110"/>
      <c r="D408" s="110"/>
      <c r="E408" s="110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</row>
    <row r="409" spans="2:18">
      <c r="B409" s="110"/>
      <c r="C409" s="110"/>
      <c r="D409" s="110"/>
      <c r="E409" s="110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</row>
    <row r="410" spans="2:18">
      <c r="B410" s="110"/>
      <c r="C410" s="110"/>
      <c r="D410" s="110"/>
      <c r="E410" s="110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</row>
    <row r="411" spans="2:18">
      <c r="B411" s="110"/>
      <c r="C411" s="110"/>
      <c r="D411" s="110"/>
      <c r="E411" s="110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</row>
    <row r="412" spans="2:18">
      <c r="B412" s="110"/>
      <c r="C412" s="110"/>
      <c r="D412" s="110"/>
      <c r="E412" s="110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</row>
    <row r="413" spans="2:18">
      <c r="B413" s="110"/>
      <c r="C413" s="110"/>
      <c r="D413" s="110"/>
      <c r="E413" s="110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</row>
    <row r="414" spans="2:18">
      <c r="B414" s="110"/>
      <c r="C414" s="110"/>
      <c r="D414" s="110"/>
      <c r="E414" s="110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</row>
    <row r="415" spans="2:18">
      <c r="B415" s="110"/>
      <c r="C415" s="110"/>
      <c r="D415" s="110"/>
      <c r="E415" s="110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</row>
    <row r="416" spans="2:18">
      <c r="B416" s="110"/>
      <c r="C416" s="110"/>
      <c r="D416" s="110"/>
      <c r="E416" s="110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</row>
    <row r="417" spans="2:18">
      <c r="B417" s="110"/>
      <c r="C417" s="110"/>
      <c r="D417" s="110"/>
      <c r="E417" s="110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</row>
    <row r="418" spans="2:18">
      <c r="B418" s="110"/>
      <c r="C418" s="110"/>
      <c r="D418" s="110"/>
      <c r="E418" s="110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</row>
    <row r="419" spans="2:18">
      <c r="B419" s="110"/>
      <c r="C419" s="110"/>
      <c r="D419" s="110"/>
      <c r="E419" s="110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</row>
    <row r="420" spans="2:18">
      <c r="B420" s="110"/>
      <c r="C420" s="110"/>
      <c r="D420" s="110"/>
      <c r="E420" s="110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</row>
    <row r="421" spans="2:18">
      <c r="B421" s="110"/>
      <c r="C421" s="110"/>
      <c r="D421" s="110"/>
      <c r="E421" s="110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</row>
    <row r="422" spans="2:18">
      <c r="B422" s="110"/>
      <c r="C422" s="110"/>
      <c r="D422" s="110"/>
      <c r="E422" s="110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</row>
    <row r="423" spans="2:18">
      <c r="B423" s="110"/>
      <c r="C423" s="110"/>
      <c r="D423" s="110"/>
      <c r="E423" s="110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</row>
    <row r="424" spans="2:18">
      <c r="B424" s="110"/>
      <c r="C424" s="110"/>
      <c r="D424" s="110"/>
      <c r="E424" s="110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</row>
    <row r="425" spans="2:18">
      <c r="B425" s="110"/>
      <c r="C425" s="110"/>
      <c r="D425" s="110"/>
      <c r="E425" s="110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</row>
    <row r="426" spans="2:18">
      <c r="B426" s="110"/>
      <c r="C426" s="110"/>
      <c r="D426" s="110"/>
      <c r="E426" s="110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</row>
    <row r="427" spans="2:18">
      <c r="B427" s="110"/>
      <c r="C427" s="110"/>
      <c r="D427" s="110"/>
      <c r="E427" s="110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</row>
    <row r="428" spans="2:18">
      <c r="B428" s="110"/>
      <c r="C428" s="110"/>
      <c r="D428" s="110"/>
      <c r="E428" s="110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</row>
    <row r="429" spans="2:18">
      <c r="B429" s="110"/>
      <c r="C429" s="110"/>
      <c r="D429" s="110"/>
      <c r="E429" s="110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</row>
    <row r="430" spans="2:18">
      <c r="B430" s="110"/>
      <c r="C430" s="110"/>
      <c r="D430" s="110"/>
      <c r="E430" s="110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</row>
    <row r="431" spans="2:18">
      <c r="B431" s="110"/>
      <c r="C431" s="110"/>
      <c r="D431" s="110"/>
      <c r="E431" s="110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</row>
    <row r="432" spans="2:18">
      <c r="B432" s="110"/>
      <c r="C432" s="110"/>
      <c r="D432" s="110"/>
      <c r="E432" s="110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</row>
    <row r="433" spans="2:18">
      <c r="B433" s="110"/>
      <c r="C433" s="110"/>
      <c r="D433" s="110"/>
      <c r="E433" s="110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</row>
    <row r="434" spans="2:18">
      <c r="B434" s="110"/>
      <c r="C434" s="110"/>
      <c r="D434" s="110"/>
      <c r="E434" s="110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</row>
    <row r="435" spans="2:18">
      <c r="B435" s="110"/>
      <c r="C435" s="110"/>
      <c r="D435" s="110"/>
      <c r="E435" s="110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</row>
    <row r="436" spans="2:18">
      <c r="B436" s="110"/>
      <c r="C436" s="110"/>
      <c r="D436" s="110"/>
      <c r="E436" s="110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</row>
    <row r="437" spans="2:18">
      <c r="B437" s="110"/>
      <c r="C437" s="110"/>
      <c r="D437" s="110"/>
      <c r="E437" s="110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</row>
    <row r="438" spans="2:18">
      <c r="B438" s="110"/>
      <c r="C438" s="110"/>
      <c r="D438" s="110"/>
      <c r="E438" s="110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</row>
    <row r="439" spans="2:18">
      <c r="B439" s="110"/>
      <c r="C439" s="110"/>
      <c r="D439" s="110"/>
      <c r="E439" s="110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</row>
    <row r="440" spans="2:18">
      <c r="B440" s="110"/>
      <c r="C440" s="110"/>
      <c r="D440" s="110"/>
      <c r="E440" s="110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</row>
    <row r="441" spans="2:18">
      <c r="B441" s="110"/>
      <c r="C441" s="110"/>
      <c r="D441" s="110"/>
      <c r="E441" s="110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</row>
    <row r="442" spans="2:18">
      <c r="B442" s="110"/>
      <c r="C442" s="110"/>
      <c r="D442" s="110"/>
      <c r="E442" s="110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</row>
    <row r="443" spans="2:18">
      <c r="B443" s="110"/>
      <c r="C443" s="110"/>
      <c r="D443" s="110"/>
      <c r="E443" s="110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</row>
    <row r="444" spans="2:18">
      <c r="B444" s="110"/>
      <c r="C444" s="110"/>
      <c r="D444" s="110"/>
      <c r="E444" s="110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</row>
    <row r="445" spans="2:18">
      <c r="B445" s="110"/>
      <c r="C445" s="110"/>
      <c r="D445" s="110"/>
      <c r="E445" s="110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</row>
    <row r="446" spans="2:18">
      <c r="B446" s="110"/>
      <c r="C446" s="110"/>
      <c r="D446" s="110"/>
      <c r="E446" s="110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</row>
    <row r="447" spans="2:18">
      <c r="B447" s="110"/>
      <c r="C447" s="110"/>
      <c r="D447" s="110"/>
      <c r="E447" s="110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</row>
    <row r="448" spans="2:18">
      <c r="B448" s="110"/>
      <c r="C448" s="110"/>
      <c r="D448" s="110"/>
      <c r="E448" s="110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</row>
    <row r="449" spans="2:18">
      <c r="B449" s="110"/>
      <c r="C449" s="110"/>
      <c r="D449" s="110"/>
      <c r="E449" s="110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</row>
    <row r="450" spans="2:18">
      <c r="B450" s="110"/>
      <c r="C450" s="110"/>
      <c r="D450" s="110"/>
      <c r="E450" s="110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</row>
    <row r="451" spans="2:18">
      <c r="B451" s="110"/>
      <c r="C451" s="110"/>
      <c r="D451" s="110"/>
      <c r="E451" s="110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</row>
    <row r="452" spans="2:18">
      <c r="B452" s="110"/>
      <c r="C452" s="110"/>
      <c r="D452" s="110"/>
      <c r="E452" s="110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</row>
    <row r="453" spans="2:18">
      <c r="B453" s="110"/>
      <c r="C453" s="110"/>
      <c r="D453" s="110"/>
      <c r="E453" s="110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</row>
    <row r="454" spans="2:18">
      <c r="B454" s="110"/>
      <c r="C454" s="110"/>
      <c r="D454" s="110"/>
      <c r="E454" s="110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</row>
    <row r="455" spans="2:18">
      <c r="B455" s="110"/>
      <c r="C455" s="110"/>
      <c r="D455" s="110"/>
      <c r="E455" s="110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</row>
    <row r="456" spans="2:18">
      <c r="B456" s="110"/>
      <c r="C456" s="110"/>
      <c r="D456" s="110"/>
      <c r="E456" s="110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</row>
    <row r="457" spans="2:18">
      <c r="B457" s="110"/>
      <c r="C457" s="110"/>
      <c r="D457" s="110"/>
      <c r="E457" s="110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</row>
    <row r="458" spans="2:18">
      <c r="B458" s="110"/>
      <c r="C458" s="110"/>
      <c r="D458" s="110"/>
      <c r="E458" s="110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</row>
    <row r="459" spans="2:18">
      <c r="B459" s="110"/>
      <c r="C459" s="110"/>
      <c r="D459" s="110"/>
      <c r="E459" s="110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</row>
    <row r="460" spans="2:18">
      <c r="B460" s="110"/>
      <c r="C460" s="110"/>
      <c r="D460" s="110"/>
      <c r="E460" s="110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</row>
    <row r="461" spans="2:18">
      <c r="B461" s="110"/>
      <c r="C461" s="110"/>
      <c r="D461" s="110"/>
      <c r="E461" s="110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</row>
    <row r="462" spans="2:18">
      <c r="B462" s="110"/>
      <c r="C462" s="110"/>
      <c r="D462" s="110"/>
      <c r="E462" s="110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</row>
    <row r="463" spans="2:18">
      <c r="B463" s="110"/>
      <c r="C463" s="110"/>
      <c r="D463" s="110"/>
      <c r="E463" s="110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</row>
    <row r="464" spans="2:18">
      <c r="B464" s="110"/>
      <c r="C464" s="110"/>
      <c r="D464" s="110"/>
      <c r="E464" s="110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</row>
    <row r="465" spans="2:18">
      <c r="B465" s="110"/>
      <c r="C465" s="110"/>
      <c r="D465" s="110"/>
      <c r="E465" s="110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</row>
    <row r="466" spans="2:18">
      <c r="B466" s="110"/>
      <c r="C466" s="110"/>
      <c r="D466" s="110"/>
      <c r="E466" s="110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</row>
    <row r="467" spans="2:18">
      <c r="B467" s="110"/>
      <c r="C467" s="110"/>
      <c r="D467" s="110"/>
      <c r="E467" s="110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</row>
    <row r="468" spans="2:18">
      <c r="B468" s="110"/>
      <c r="C468" s="110"/>
      <c r="D468" s="110"/>
      <c r="E468" s="110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</row>
    <row r="469" spans="2:18">
      <c r="B469" s="110"/>
      <c r="C469" s="110"/>
      <c r="D469" s="110"/>
      <c r="E469" s="110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</row>
    <row r="470" spans="2:18">
      <c r="B470" s="110"/>
      <c r="C470" s="110"/>
      <c r="D470" s="110"/>
      <c r="E470" s="110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</row>
    <row r="471" spans="2:18">
      <c r="B471" s="110"/>
      <c r="C471" s="110"/>
      <c r="D471" s="110"/>
      <c r="E471" s="110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</row>
    <row r="472" spans="2:18">
      <c r="B472" s="110"/>
      <c r="C472" s="110"/>
      <c r="D472" s="110"/>
      <c r="E472" s="110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</row>
    <row r="473" spans="2:18">
      <c r="B473" s="110"/>
      <c r="C473" s="110"/>
      <c r="D473" s="110"/>
      <c r="E473" s="110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</row>
    <row r="474" spans="2:18">
      <c r="B474" s="110"/>
      <c r="C474" s="110"/>
      <c r="D474" s="110"/>
      <c r="E474" s="110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</row>
    <row r="475" spans="2:18">
      <c r="B475" s="110"/>
      <c r="C475" s="110"/>
      <c r="D475" s="110"/>
      <c r="E475" s="110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</row>
    <row r="476" spans="2:18">
      <c r="B476" s="110"/>
      <c r="C476" s="110"/>
      <c r="D476" s="110"/>
      <c r="E476" s="110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</row>
    <row r="477" spans="2:18">
      <c r="B477" s="110"/>
      <c r="C477" s="110"/>
      <c r="D477" s="110"/>
      <c r="E477" s="110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</row>
    <row r="478" spans="2:18">
      <c r="B478" s="110"/>
      <c r="C478" s="110"/>
      <c r="D478" s="110"/>
      <c r="E478" s="110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</row>
    <row r="479" spans="2:18">
      <c r="B479" s="110"/>
      <c r="C479" s="110"/>
      <c r="D479" s="110"/>
      <c r="E479" s="110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</row>
    <row r="480" spans="2:18">
      <c r="B480" s="110"/>
      <c r="C480" s="110"/>
      <c r="D480" s="110"/>
      <c r="E480" s="110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</row>
    <row r="481" spans="2:18">
      <c r="B481" s="110"/>
      <c r="C481" s="110"/>
      <c r="D481" s="110"/>
      <c r="E481" s="110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</row>
    <row r="482" spans="2:18">
      <c r="B482" s="110"/>
      <c r="C482" s="110"/>
      <c r="D482" s="110"/>
      <c r="E482" s="110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</row>
    <row r="483" spans="2:18">
      <c r="B483" s="110"/>
      <c r="C483" s="110"/>
      <c r="D483" s="110"/>
      <c r="E483" s="110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</row>
    <row r="484" spans="2:18">
      <c r="B484" s="110"/>
      <c r="C484" s="110"/>
      <c r="D484" s="110"/>
      <c r="E484" s="110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</row>
    <row r="485" spans="2:18">
      <c r="B485" s="110"/>
      <c r="C485" s="110"/>
      <c r="D485" s="110"/>
      <c r="E485" s="110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</row>
    <row r="486" spans="2:18">
      <c r="B486" s="110"/>
      <c r="C486" s="110"/>
      <c r="D486" s="110"/>
      <c r="E486" s="110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</row>
    <row r="487" spans="2:18">
      <c r="B487" s="110"/>
      <c r="C487" s="110"/>
      <c r="D487" s="110"/>
      <c r="E487" s="110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</row>
    <row r="488" spans="2:18">
      <c r="B488" s="110"/>
      <c r="C488" s="110"/>
      <c r="D488" s="110"/>
      <c r="E488" s="110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</row>
    <row r="489" spans="2:18">
      <c r="B489" s="110"/>
      <c r="C489" s="110"/>
      <c r="D489" s="110"/>
      <c r="E489" s="110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</row>
    <row r="490" spans="2:18">
      <c r="B490" s="110"/>
      <c r="C490" s="110"/>
      <c r="D490" s="110"/>
      <c r="E490" s="110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</row>
    <row r="491" spans="2:18">
      <c r="B491" s="110"/>
      <c r="C491" s="110"/>
      <c r="D491" s="110"/>
      <c r="E491" s="110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</row>
    <row r="492" spans="2:18">
      <c r="B492" s="110"/>
      <c r="C492" s="110"/>
      <c r="D492" s="110"/>
      <c r="E492" s="110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</row>
    <row r="493" spans="2:18">
      <c r="B493" s="110"/>
      <c r="C493" s="110"/>
      <c r="D493" s="110"/>
      <c r="E493" s="110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</row>
    <row r="494" spans="2:18">
      <c r="B494" s="110"/>
      <c r="C494" s="110"/>
      <c r="D494" s="110"/>
      <c r="E494" s="110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</row>
    <row r="495" spans="2:18">
      <c r="B495" s="110"/>
      <c r="C495" s="110"/>
      <c r="D495" s="110"/>
      <c r="E495" s="110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</row>
    <row r="496" spans="2:18">
      <c r="B496" s="110"/>
      <c r="C496" s="110"/>
      <c r="D496" s="110"/>
      <c r="E496" s="110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</row>
    <row r="497" spans="2:18">
      <c r="B497" s="110"/>
      <c r="C497" s="110"/>
      <c r="D497" s="110"/>
      <c r="E497" s="110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</row>
    <row r="498" spans="2:18">
      <c r="B498" s="110"/>
      <c r="C498" s="110"/>
      <c r="D498" s="110"/>
      <c r="E498" s="110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</row>
    <row r="499" spans="2:18">
      <c r="B499" s="110"/>
      <c r="C499" s="110"/>
      <c r="D499" s="110"/>
      <c r="E499" s="110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</row>
    <row r="500" spans="2:18">
      <c r="B500" s="110"/>
      <c r="C500" s="110"/>
      <c r="D500" s="110"/>
      <c r="E500" s="110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</row>
    <row r="501" spans="2:18">
      <c r="B501" s="110"/>
      <c r="C501" s="110"/>
      <c r="D501" s="110"/>
      <c r="E501" s="110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</row>
    <row r="502" spans="2:18">
      <c r="B502" s="110"/>
      <c r="C502" s="110"/>
      <c r="D502" s="110"/>
      <c r="E502" s="110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</row>
    <row r="503" spans="2:18">
      <c r="B503" s="110"/>
      <c r="C503" s="110"/>
      <c r="D503" s="110"/>
      <c r="E503" s="110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</row>
    <row r="504" spans="2:18">
      <c r="B504" s="110"/>
      <c r="C504" s="110"/>
      <c r="D504" s="110"/>
      <c r="E504" s="110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</row>
    <row r="505" spans="2:18">
      <c r="B505" s="110"/>
      <c r="C505" s="110"/>
      <c r="D505" s="110"/>
      <c r="E505" s="110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</row>
    <row r="506" spans="2:18">
      <c r="B506" s="110"/>
      <c r="C506" s="110"/>
      <c r="D506" s="110"/>
      <c r="E506" s="110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</row>
    <row r="507" spans="2:18">
      <c r="B507" s="110"/>
      <c r="C507" s="110"/>
      <c r="D507" s="110"/>
      <c r="E507" s="110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</row>
    <row r="508" spans="2:18">
      <c r="B508" s="110"/>
      <c r="C508" s="110"/>
      <c r="D508" s="110"/>
      <c r="E508" s="110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</row>
    <row r="509" spans="2:18">
      <c r="B509" s="110"/>
      <c r="C509" s="110"/>
      <c r="D509" s="110"/>
      <c r="E509" s="110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</row>
    <row r="510" spans="2:18">
      <c r="B510" s="110"/>
      <c r="C510" s="110"/>
      <c r="D510" s="110"/>
      <c r="E510" s="110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</row>
    <row r="511" spans="2:18">
      <c r="B511" s="110"/>
      <c r="C511" s="110"/>
      <c r="D511" s="110"/>
      <c r="E511" s="110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</row>
    <row r="512" spans="2:18">
      <c r="B512" s="110"/>
      <c r="C512" s="110"/>
      <c r="D512" s="110"/>
      <c r="E512" s="110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</row>
    <row r="513" spans="2:18">
      <c r="B513" s="110"/>
      <c r="C513" s="110"/>
      <c r="D513" s="110"/>
      <c r="E513" s="110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</row>
    <row r="514" spans="2:18">
      <c r="B514" s="110"/>
      <c r="C514" s="110"/>
      <c r="D514" s="110"/>
      <c r="E514" s="110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</row>
    <row r="515" spans="2:18">
      <c r="B515" s="110"/>
      <c r="C515" s="110"/>
      <c r="D515" s="110"/>
      <c r="E515" s="110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</row>
    <row r="516" spans="2:18">
      <c r="B516" s="110"/>
      <c r="C516" s="110"/>
      <c r="D516" s="110"/>
      <c r="E516" s="110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</row>
    <row r="517" spans="2:18">
      <c r="B517" s="110"/>
      <c r="C517" s="110"/>
      <c r="D517" s="110"/>
      <c r="E517" s="110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</row>
    <row r="518" spans="2:18">
      <c r="B518" s="110"/>
      <c r="C518" s="110"/>
      <c r="D518" s="110"/>
      <c r="E518" s="110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</row>
    <row r="519" spans="2:18">
      <c r="B519" s="110"/>
      <c r="C519" s="110"/>
      <c r="D519" s="110"/>
      <c r="E519" s="110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</row>
    <row r="520" spans="2:18">
      <c r="B520" s="110"/>
      <c r="C520" s="110"/>
      <c r="D520" s="110"/>
      <c r="E520" s="110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</row>
    <row r="521" spans="2:18">
      <c r="B521" s="110"/>
      <c r="C521" s="110"/>
      <c r="D521" s="110"/>
      <c r="E521" s="110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</row>
    <row r="522" spans="2:18">
      <c r="B522" s="110"/>
      <c r="C522" s="110"/>
      <c r="D522" s="110"/>
      <c r="E522" s="110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</row>
    <row r="523" spans="2:18">
      <c r="B523" s="110"/>
      <c r="C523" s="110"/>
      <c r="D523" s="110"/>
      <c r="E523" s="110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</row>
    <row r="524" spans="2:18">
      <c r="B524" s="110"/>
      <c r="C524" s="110"/>
      <c r="D524" s="110"/>
      <c r="E524" s="110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</row>
    <row r="525" spans="2:18">
      <c r="B525" s="110"/>
      <c r="C525" s="110"/>
      <c r="D525" s="110"/>
      <c r="E525" s="110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</row>
    <row r="526" spans="2:18">
      <c r="B526" s="110"/>
      <c r="C526" s="110"/>
      <c r="D526" s="110"/>
      <c r="E526" s="110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</row>
    <row r="527" spans="2:18">
      <c r="B527" s="110"/>
      <c r="C527" s="110"/>
      <c r="D527" s="110"/>
      <c r="E527" s="110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</row>
    <row r="528" spans="2:18">
      <c r="B528" s="110"/>
      <c r="C528" s="110"/>
      <c r="D528" s="110"/>
      <c r="E528" s="110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</row>
    <row r="529" spans="2:18">
      <c r="B529" s="110"/>
      <c r="C529" s="110"/>
      <c r="D529" s="110"/>
      <c r="E529" s="110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</row>
    <row r="530" spans="2:18">
      <c r="B530" s="110"/>
      <c r="C530" s="110"/>
      <c r="D530" s="110"/>
      <c r="E530" s="110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</row>
    <row r="531" spans="2:18">
      <c r="B531" s="110"/>
      <c r="C531" s="110"/>
      <c r="D531" s="110"/>
      <c r="E531" s="110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</row>
    <row r="532" spans="2:18">
      <c r="B532" s="110"/>
      <c r="C532" s="110"/>
      <c r="D532" s="110"/>
      <c r="E532" s="110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</row>
    <row r="533" spans="2:18">
      <c r="B533" s="110"/>
      <c r="C533" s="110"/>
      <c r="D533" s="110"/>
      <c r="E533" s="110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</row>
    <row r="534" spans="2:18">
      <c r="B534" s="110"/>
      <c r="C534" s="110"/>
      <c r="D534" s="110"/>
      <c r="E534" s="110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</row>
    <row r="535" spans="2:18">
      <c r="B535" s="110"/>
      <c r="C535" s="110"/>
      <c r="D535" s="110"/>
      <c r="E535" s="110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</row>
    <row r="536" spans="2:18">
      <c r="B536" s="110"/>
      <c r="C536" s="110"/>
      <c r="D536" s="110"/>
      <c r="E536" s="110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</row>
    <row r="537" spans="2:18">
      <c r="B537" s="110"/>
      <c r="C537" s="110"/>
      <c r="D537" s="110"/>
      <c r="E537" s="110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</row>
    <row r="538" spans="2:18">
      <c r="B538" s="110"/>
      <c r="C538" s="110"/>
      <c r="D538" s="110"/>
      <c r="E538" s="110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</row>
    <row r="539" spans="2:18">
      <c r="B539" s="110"/>
      <c r="C539" s="110"/>
      <c r="D539" s="110"/>
      <c r="E539" s="110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</row>
    <row r="540" spans="2:18">
      <c r="B540" s="110"/>
      <c r="C540" s="110"/>
      <c r="D540" s="110"/>
      <c r="E540" s="110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</row>
    <row r="541" spans="2:18">
      <c r="B541" s="110"/>
      <c r="C541" s="110"/>
      <c r="D541" s="110"/>
      <c r="E541" s="110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</row>
    <row r="542" spans="2:18">
      <c r="B542" s="110"/>
      <c r="C542" s="110"/>
      <c r="D542" s="110"/>
      <c r="E542" s="110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</row>
    <row r="543" spans="2:18">
      <c r="B543" s="110"/>
      <c r="C543" s="110"/>
      <c r="D543" s="110"/>
      <c r="E543" s="110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</row>
    <row r="544" spans="2:18">
      <c r="B544" s="110"/>
      <c r="C544" s="110"/>
      <c r="D544" s="110"/>
      <c r="E544" s="110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</row>
    <row r="545" spans="2:18">
      <c r="B545" s="110"/>
      <c r="C545" s="110"/>
      <c r="D545" s="110"/>
      <c r="E545" s="110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</row>
    <row r="546" spans="2:18">
      <c r="B546" s="110"/>
      <c r="C546" s="110"/>
      <c r="D546" s="110"/>
      <c r="E546" s="110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</row>
    <row r="547" spans="2:18">
      <c r="B547" s="110"/>
      <c r="C547" s="110"/>
      <c r="D547" s="110"/>
      <c r="E547" s="110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</row>
    <row r="548" spans="2:18">
      <c r="B548" s="110"/>
      <c r="C548" s="110"/>
      <c r="D548" s="110"/>
      <c r="E548" s="110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</row>
    <row r="549" spans="2:18">
      <c r="B549" s="110"/>
      <c r="C549" s="110"/>
      <c r="D549" s="110"/>
      <c r="E549" s="110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</row>
    <row r="550" spans="2:18">
      <c r="B550" s="110"/>
      <c r="C550" s="110"/>
      <c r="D550" s="110"/>
      <c r="E550" s="110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</row>
    <row r="551" spans="2:18">
      <c r="B551" s="110"/>
      <c r="C551" s="110"/>
      <c r="D551" s="110"/>
      <c r="E551" s="110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</row>
    <row r="552" spans="2:18">
      <c r="B552" s="110"/>
      <c r="C552" s="110"/>
      <c r="D552" s="110"/>
      <c r="E552" s="110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</row>
    <row r="553" spans="2:18">
      <c r="B553" s="110"/>
      <c r="C553" s="110"/>
      <c r="D553" s="110"/>
      <c r="E553" s="110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</row>
    <row r="554" spans="2:18">
      <c r="B554" s="110"/>
      <c r="C554" s="110"/>
      <c r="D554" s="110"/>
      <c r="E554" s="110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</row>
    <row r="555" spans="2:18">
      <c r="B555" s="110"/>
      <c r="C555" s="110"/>
      <c r="D555" s="110"/>
      <c r="E555" s="110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</row>
    <row r="556" spans="2:18">
      <c r="B556" s="110"/>
      <c r="C556" s="110"/>
      <c r="D556" s="110"/>
      <c r="E556" s="110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</row>
    <row r="557" spans="2:18">
      <c r="B557" s="110"/>
      <c r="C557" s="110"/>
      <c r="D557" s="110"/>
      <c r="E557" s="110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</row>
    <row r="558" spans="2:18">
      <c r="B558" s="110"/>
      <c r="C558" s="110"/>
      <c r="D558" s="110"/>
      <c r="E558" s="110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</row>
    <row r="559" spans="2:18">
      <c r="B559" s="110"/>
      <c r="C559" s="110"/>
      <c r="D559" s="110"/>
      <c r="E559" s="110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</row>
    <row r="560" spans="2:18">
      <c r="B560" s="110"/>
      <c r="C560" s="110"/>
      <c r="D560" s="110"/>
      <c r="E560" s="110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</row>
    <row r="561" spans="2:18">
      <c r="B561" s="110"/>
      <c r="C561" s="110"/>
      <c r="D561" s="110"/>
      <c r="E561" s="110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</row>
    <row r="562" spans="2:18">
      <c r="B562" s="110"/>
      <c r="C562" s="110"/>
      <c r="D562" s="110"/>
      <c r="E562" s="110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</row>
    <row r="563" spans="2:18">
      <c r="B563" s="110"/>
      <c r="C563" s="110"/>
      <c r="D563" s="110"/>
      <c r="E563" s="110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</row>
    <row r="564" spans="2:18">
      <c r="B564" s="110"/>
      <c r="C564" s="110"/>
      <c r="D564" s="110"/>
      <c r="E564" s="110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</row>
    <row r="565" spans="2:18">
      <c r="B565" s="110"/>
      <c r="C565" s="110"/>
      <c r="D565" s="110"/>
      <c r="E565" s="110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</row>
    <row r="566" spans="2:18">
      <c r="B566" s="110"/>
      <c r="C566" s="110"/>
      <c r="D566" s="110"/>
      <c r="E566" s="110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</row>
    <row r="567" spans="2:18">
      <c r="B567" s="110"/>
      <c r="C567" s="110"/>
      <c r="D567" s="110"/>
      <c r="E567" s="110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</row>
    <row r="568" spans="2:18">
      <c r="B568" s="110"/>
      <c r="C568" s="110"/>
      <c r="D568" s="110"/>
      <c r="E568" s="110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</row>
    <row r="569" spans="2:18">
      <c r="B569" s="110"/>
      <c r="C569" s="110"/>
      <c r="D569" s="110"/>
      <c r="E569" s="110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</row>
    <row r="570" spans="2:18">
      <c r="B570" s="110"/>
      <c r="C570" s="110"/>
      <c r="D570" s="110"/>
      <c r="E570" s="110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</row>
    <row r="571" spans="2:18">
      <c r="B571" s="110"/>
      <c r="C571" s="110"/>
      <c r="D571" s="110"/>
      <c r="E571" s="110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</row>
    <row r="572" spans="2:18">
      <c r="B572" s="110"/>
      <c r="C572" s="110"/>
      <c r="D572" s="110"/>
      <c r="E572" s="110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</row>
    <row r="573" spans="2:18">
      <c r="B573" s="110"/>
      <c r="C573" s="110"/>
      <c r="D573" s="110"/>
      <c r="E573" s="110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</row>
    <row r="574" spans="2:18">
      <c r="B574" s="110"/>
      <c r="C574" s="110"/>
      <c r="D574" s="110"/>
      <c r="E574" s="110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</row>
    <row r="575" spans="2:18">
      <c r="B575" s="110"/>
      <c r="C575" s="110"/>
      <c r="D575" s="110"/>
      <c r="E575" s="110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</row>
    <row r="576" spans="2:18">
      <c r="B576" s="110"/>
      <c r="C576" s="110"/>
      <c r="D576" s="110"/>
      <c r="E576" s="110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</row>
    <row r="577" spans="2:18">
      <c r="B577" s="110"/>
      <c r="C577" s="110"/>
      <c r="D577" s="110"/>
      <c r="E577" s="110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</row>
    <row r="578" spans="2:18">
      <c r="B578" s="110"/>
      <c r="C578" s="110"/>
      <c r="D578" s="110"/>
      <c r="E578" s="110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</row>
    <row r="579" spans="2:18">
      <c r="B579" s="110"/>
      <c r="C579" s="110"/>
      <c r="D579" s="110"/>
      <c r="E579" s="110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</row>
    <row r="580" spans="2:18">
      <c r="B580" s="110"/>
      <c r="C580" s="110"/>
      <c r="D580" s="110"/>
      <c r="E580" s="110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</row>
    <row r="581" spans="2:18">
      <c r="B581" s="110"/>
      <c r="C581" s="110"/>
      <c r="D581" s="110"/>
      <c r="E581" s="110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</row>
    <row r="582" spans="2:18">
      <c r="B582" s="110"/>
      <c r="C582" s="110"/>
      <c r="D582" s="110"/>
      <c r="E582" s="110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</row>
    <row r="583" spans="2:18">
      <c r="B583" s="110"/>
      <c r="C583" s="110"/>
      <c r="D583" s="110"/>
      <c r="E583" s="110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</row>
    <row r="584" spans="2:18">
      <c r="B584" s="110"/>
      <c r="C584" s="110"/>
      <c r="D584" s="110"/>
      <c r="E584" s="110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</row>
    <row r="585" spans="2:18">
      <c r="B585" s="110"/>
      <c r="C585" s="110"/>
      <c r="D585" s="110"/>
      <c r="E585" s="110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</row>
    <row r="586" spans="2:18">
      <c r="B586" s="110"/>
      <c r="C586" s="110"/>
      <c r="D586" s="110"/>
      <c r="E586" s="110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</row>
    <row r="587" spans="2:18">
      <c r="B587" s="110"/>
      <c r="C587" s="110"/>
      <c r="D587" s="110"/>
      <c r="E587" s="110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</row>
    <row r="588" spans="2:18">
      <c r="B588" s="110"/>
      <c r="C588" s="110"/>
      <c r="D588" s="110"/>
      <c r="E588" s="110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</row>
    <row r="589" spans="2:18">
      <c r="B589" s="110"/>
      <c r="C589" s="110"/>
      <c r="D589" s="110"/>
      <c r="E589" s="110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</row>
    <row r="590" spans="2:18">
      <c r="B590" s="110"/>
      <c r="C590" s="110"/>
      <c r="D590" s="110"/>
      <c r="E590" s="110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</row>
    <row r="591" spans="2:18">
      <c r="B591" s="110"/>
      <c r="C591" s="110"/>
      <c r="D591" s="110"/>
      <c r="E591" s="110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</row>
    <row r="592" spans="2:18">
      <c r="B592" s="110"/>
      <c r="C592" s="110"/>
      <c r="D592" s="110"/>
      <c r="E592" s="110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</row>
    <row r="593" spans="2:18">
      <c r="B593" s="110"/>
      <c r="C593" s="110"/>
      <c r="D593" s="110"/>
      <c r="E593" s="110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</row>
    <row r="594" spans="2:18">
      <c r="B594" s="110"/>
      <c r="C594" s="110"/>
      <c r="D594" s="110"/>
      <c r="E594" s="110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</row>
    <row r="595" spans="2:18">
      <c r="B595" s="110"/>
      <c r="C595" s="110"/>
      <c r="D595" s="110"/>
      <c r="E595" s="110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</row>
    <row r="596" spans="2:18">
      <c r="B596" s="110"/>
      <c r="C596" s="110"/>
      <c r="D596" s="110"/>
      <c r="E596" s="110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</row>
    <row r="597" spans="2:18">
      <c r="B597" s="110"/>
      <c r="C597" s="110"/>
      <c r="D597" s="110"/>
      <c r="E597" s="110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</row>
    <row r="598" spans="2:18">
      <c r="B598" s="110"/>
      <c r="C598" s="110"/>
      <c r="D598" s="110"/>
      <c r="E598" s="110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</row>
    <row r="599" spans="2:18">
      <c r="B599" s="110"/>
      <c r="C599" s="110"/>
      <c r="D599" s="110"/>
      <c r="E599" s="110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</row>
    <row r="600" spans="2:18">
      <c r="B600" s="110"/>
      <c r="C600" s="110"/>
      <c r="D600" s="110"/>
      <c r="E600" s="110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</row>
    <row r="601" spans="2:18">
      <c r="B601" s="110"/>
      <c r="C601" s="110"/>
      <c r="D601" s="110"/>
      <c r="E601" s="110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</row>
    <row r="602" spans="2:18">
      <c r="B602" s="110"/>
      <c r="C602" s="110"/>
      <c r="D602" s="110"/>
      <c r="E602" s="110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</row>
    <row r="603" spans="2:18">
      <c r="B603" s="110"/>
      <c r="C603" s="110"/>
      <c r="D603" s="110"/>
      <c r="E603" s="110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</row>
    <row r="604" spans="2:18">
      <c r="B604" s="110"/>
      <c r="C604" s="110"/>
      <c r="D604" s="110"/>
      <c r="E604" s="110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</row>
    <row r="605" spans="2:18">
      <c r="B605" s="110"/>
      <c r="C605" s="110"/>
      <c r="D605" s="110"/>
      <c r="E605" s="110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</row>
    <row r="606" spans="2:18">
      <c r="B606" s="110"/>
      <c r="C606" s="110"/>
      <c r="D606" s="110"/>
      <c r="E606" s="110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</row>
    <row r="607" spans="2:18">
      <c r="B607" s="110"/>
      <c r="C607" s="110"/>
      <c r="D607" s="110"/>
      <c r="E607" s="110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</row>
    <row r="608" spans="2:18">
      <c r="B608" s="110"/>
      <c r="C608" s="110"/>
      <c r="D608" s="110"/>
      <c r="E608" s="110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</row>
    <row r="609" spans="2:18">
      <c r="B609" s="110"/>
      <c r="C609" s="110"/>
      <c r="D609" s="110"/>
      <c r="E609" s="110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</row>
    <row r="610" spans="2:18">
      <c r="B610" s="110"/>
      <c r="C610" s="110"/>
      <c r="D610" s="110"/>
      <c r="E610" s="110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</row>
    <row r="611" spans="2:18">
      <c r="B611" s="110"/>
      <c r="C611" s="110"/>
      <c r="D611" s="110"/>
      <c r="E611" s="110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</row>
    <row r="612" spans="2:18">
      <c r="B612" s="110"/>
      <c r="C612" s="110"/>
      <c r="D612" s="110"/>
      <c r="E612" s="110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</row>
    <row r="613" spans="2:18">
      <c r="B613" s="110"/>
      <c r="C613" s="110"/>
      <c r="D613" s="110"/>
      <c r="E613" s="110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</row>
    <row r="614" spans="2:18">
      <c r="B614" s="110"/>
      <c r="C614" s="110"/>
      <c r="D614" s="110"/>
      <c r="E614" s="110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</row>
    <row r="615" spans="2:18">
      <c r="B615" s="110"/>
      <c r="C615" s="110"/>
      <c r="D615" s="110"/>
      <c r="E615" s="110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</row>
    <row r="616" spans="2:18">
      <c r="B616" s="110"/>
      <c r="C616" s="110"/>
      <c r="D616" s="110"/>
      <c r="E616" s="110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</row>
    <row r="617" spans="2:18">
      <c r="B617" s="110"/>
      <c r="C617" s="110"/>
      <c r="D617" s="110"/>
      <c r="E617" s="110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</row>
    <row r="618" spans="2:18">
      <c r="B618" s="110"/>
      <c r="C618" s="110"/>
      <c r="D618" s="110"/>
      <c r="E618" s="110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</row>
    <row r="619" spans="2:18">
      <c r="B619" s="110"/>
      <c r="C619" s="110"/>
      <c r="D619" s="110"/>
      <c r="E619" s="110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</row>
    <row r="620" spans="2:18">
      <c r="B620" s="110"/>
      <c r="C620" s="110"/>
      <c r="D620" s="110"/>
      <c r="E620" s="110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</row>
    <row r="621" spans="2:18">
      <c r="B621" s="110"/>
      <c r="C621" s="110"/>
      <c r="D621" s="110"/>
      <c r="E621" s="110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</row>
    <row r="622" spans="2:18">
      <c r="B622" s="110"/>
      <c r="C622" s="110"/>
      <c r="D622" s="110"/>
      <c r="E622" s="110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</row>
    <row r="623" spans="2:18">
      <c r="B623" s="110"/>
      <c r="C623" s="110"/>
      <c r="D623" s="110"/>
      <c r="E623" s="110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</row>
    <row r="624" spans="2:18">
      <c r="B624" s="110"/>
      <c r="C624" s="110"/>
      <c r="D624" s="110"/>
      <c r="E624" s="110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</row>
    <row r="625" spans="2:18">
      <c r="B625" s="110"/>
      <c r="C625" s="110"/>
      <c r="D625" s="110"/>
      <c r="E625" s="110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</row>
    <row r="626" spans="2:18">
      <c r="B626" s="110"/>
      <c r="C626" s="110"/>
      <c r="D626" s="110"/>
      <c r="E626" s="110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</row>
    <row r="627" spans="2:18">
      <c r="B627" s="110"/>
      <c r="C627" s="110"/>
      <c r="D627" s="110"/>
      <c r="E627" s="110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</row>
    <row r="628" spans="2:18">
      <c r="B628" s="110"/>
      <c r="C628" s="110"/>
      <c r="D628" s="110"/>
      <c r="E628" s="110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</row>
    <row r="629" spans="2:18">
      <c r="B629" s="110"/>
      <c r="C629" s="110"/>
      <c r="D629" s="110"/>
      <c r="E629" s="110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</row>
    <row r="630" spans="2:18">
      <c r="B630" s="110"/>
      <c r="C630" s="110"/>
      <c r="D630" s="110"/>
      <c r="E630" s="110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</row>
    <row r="631" spans="2:18">
      <c r="B631" s="110"/>
      <c r="C631" s="110"/>
      <c r="D631" s="110"/>
      <c r="E631" s="110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</row>
    <row r="632" spans="2:18">
      <c r="B632" s="110"/>
      <c r="C632" s="110"/>
      <c r="D632" s="110"/>
      <c r="E632" s="110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</row>
    <row r="633" spans="2:18">
      <c r="B633" s="110"/>
      <c r="C633" s="110"/>
      <c r="D633" s="110"/>
      <c r="E633" s="110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</row>
    <row r="634" spans="2:18">
      <c r="B634" s="110"/>
      <c r="C634" s="110"/>
      <c r="D634" s="110"/>
      <c r="E634" s="110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</row>
    <row r="635" spans="2:18">
      <c r="B635" s="110"/>
      <c r="C635" s="110"/>
      <c r="D635" s="110"/>
      <c r="E635" s="110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</row>
    <row r="636" spans="2:18">
      <c r="B636" s="110"/>
      <c r="C636" s="110"/>
      <c r="D636" s="110"/>
      <c r="E636" s="110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</row>
    <row r="637" spans="2:18">
      <c r="B637" s="110"/>
      <c r="C637" s="110"/>
      <c r="D637" s="110"/>
      <c r="E637" s="110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</row>
    <row r="638" spans="2:18">
      <c r="B638" s="110"/>
      <c r="C638" s="110"/>
      <c r="D638" s="110"/>
      <c r="E638" s="110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</row>
    <row r="639" spans="2:18">
      <c r="B639" s="110"/>
      <c r="C639" s="110"/>
      <c r="D639" s="110"/>
      <c r="E639" s="110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</row>
    <row r="640" spans="2:18">
      <c r="B640" s="110"/>
      <c r="C640" s="110"/>
      <c r="D640" s="110"/>
      <c r="E640" s="110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</row>
    <row r="641" spans="2:18">
      <c r="B641" s="110"/>
      <c r="C641" s="110"/>
      <c r="D641" s="110"/>
      <c r="E641" s="110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</row>
    <row r="642" spans="2:18">
      <c r="B642" s="110"/>
      <c r="C642" s="110"/>
      <c r="D642" s="110"/>
      <c r="E642" s="110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</row>
    <row r="643" spans="2:18">
      <c r="B643" s="110"/>
      <c r="C643" s="110"/>
      <c r="D643" s="110"/>
      <c r="E643" s="110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</row>
    <row r="644" spans="2:18">
      <c r="B644" s="110"/>
      <c r="C644" s="110"/>
      <c r="D644" s="110"/>
      <c r="E644" s="110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</row>
    <row r="645" spans="2:18">
      <c r="B645" s="110"/>
      <c r="C645" s="110"/>
      <c r="D645" s="110"/>
      <c r="E645" s="110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</row>
    <row r="646" spans="2:18">
      <c r="B646" s="110"/>
      <c r="C646" s="110"/>
      <c r="D646" s="110"/>
      <c r="E646" s="110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</row>
    <row r="647" spans="2:18">
      <c r="B647" s="110"/>
      <c r="C647" s="110"/>
      <c r="D647" s="110"/>
      <c r="E647" s="110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</row>
    <row r="648" spans="2:18">
      <c r="B648" s="110"/>
      <c r="C648" s="110"/>
      <c r="D648" s="110"/>
      <c r="E648" s="110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</row>
    <row r="649" spans="2:18">
      <c r="B649" s="110"/>
      <c r="C649" s="110"/>
      <c r="D649" s="110"/>
      <c r="E649" s="110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</row>
    <row r="650" spans="2:18">
      <c r="B650" s="110"/>
      <c r="C650" s="110"/>
      <c r="D650" s="110"/>
      <c r="E650" s="110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</row>
    <row r="651" spans="2:18">
      <c r="B651" s="110"/>
      <c r="C651" s="110"/>
      <c r="D651" s="110"/>
      <c r="E651" s="110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</row>
    <row r="652" spans="2:18">
      <c r="B652" s="110"/>
      <c r="C652" s="110"/>
      <c r="D652" s="110"/>
      <c r="E652" s="110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</row>
    <row r="653" spans="2:18">
      <c r="B653" s="110"/>
      <c r="C653" s="110"/>
      <c r="D653" s="110"/>
      <c r="E653" s="110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</row>
    <row r="654" spans="2:18">
      <c r="B654" s="110"/>
      <c r="C654" s="110"/>
      <c r="D654" s="110"/>
      <c r="E654" s="110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</row>
    <row r="655" spans="2:18">
      <c r="B655" s="110"/>
      <c r="C655" s="110"/>
      <c r="D655" s="110"/>
      <c r="E655" s="110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</row>
    <row r="656" spans="2:18">
      <c r="B656" s="110"/>
      <c r="C656" s="110"/>
      <c r="D656" s="110"/>
      <c r="E656" s="110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</row>
    <row r="657" spans="2:18">
      <c r="B657" s="110"/>
      <c r="C657" s="110"/>
      <c r="D657" s="110"/>
      <c r="E657" s="110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</row>
    <row r="658" spans="2:18">
      <c r="B658" s="110"/>
      <c r="C658" s="110"/>
      <c r="D658" s="110"/>
      <c r="E658" s="110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</row>
    <row r="659" spans="2:18">
      <c r="B659" s="110"/>
      <c r="C659" s="110"/>
      <c r="D659" s="110"/>
      <c r="E659" s="110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</row>
    <row r="660" spans="2:18">
      <c r="B660" s="110"/>
      <c r="C660" s="110"/>
      <c r="D660" s="110"/>
      <c r="E660" s="110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</row>
    <row r="661" spans="2:18">
      <c r="B661" s="110"/>
      <c r="C661" s="110"/>
      <c r="D661" s="110"/>
      <c r="E661" s="110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</row>
    <row r="662" spans="2:18">
      <c r="B662" s="110"/>
      <c r="C662" s="110"/>
      <c r="D662" s="110"/>
      <c r="E662" s="110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</row>
    <row r="663" spans="2:18">
      <c r="B663" s="110"/>
      <c r="C663" s="110"/>
      <c r="D663" s="110"/>
      <c r="E663" s="110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</row>
    <row r="664" spans="2:18">
      <c r="B664" s="110"/>
      <c r="C664" s="110"/>
      <c r="D664" s="110"/>
      <c r="E664" s="110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</row>
    <row r="665" spans="2:18">
      <c r="B665" s="110"/>
      <c r="C665" s="110"/>
      <c r="D665" s="110"/>
      <c r="E665" s="110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</row>
    <row r="666" spans="2:18">
      <c r="B666" s="110"/>
      <c r="C666" s="110"/>
      <c r="D666" s="110"/>
      <c r="E666" s="110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</row>
    <row r="667" spans="2:18">
      <c r="B667" s="110"/>
      <c r="C667" s="110"/>
      <c r="D667" s="110"/>
      <c r="E667" s="110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</row>
    <row r="668" spans="2:18">
      <c r="B668" s="110"/>
      <c r="C668" s="110"/>
      <c r="D668" s="110"/>
      <c r="E668" s="110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</row>
    <row r="669" spans="2:18">
      <c r="B669" s="110"/>
      <c r="C669" s="110"/>
      <c r="D669" s="110"/>
      <c r="E669" s="110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</row>
    <row r="670" spans="2:18">
      <c r="B670" s="110"/>
      <c r="C670" s="110"/>
      <c r="D670" s="110"/>
      <c r="E670" s="110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</row>
    <row r="671" spans="2:18">
      <c r="B671" s="110"/>
      <c r="C671" s="110"/>
      <c r="D671" s="110"/>
      <c r="E671" s="110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</row>
    <row r="672" spans="2:18">
      <c r="B672" s="110"/>
      <c r="C672" s="110"/>
      <c r="D672" s="110"/>
      <c r="E672" s="110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</row>
    <row r="673" spans="2:18">
      <c r="B673" s="110"/>
      <c r="C673" s="110"/>
      <c r="D673" s="110"/>
      <c r="E673" s="110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</row>
    <row r="674" spans="2:18">
      <c r="B674" s="110"/>
      <c r="C674" s="110"/>
      <c r="D674" s="110"/>
      <c r="E674" s="110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</row>
    <row r="675" spans="2:18">
      <c r="B675" s="110"/>
      <c r="C675" s="110"/>
      <c r="D675" s="110"/>
      <c r="E675" s="110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</row>
    <row r="676" spans="2:18">
      <c r="B676" s="110"/>
      <c r="C676" s="110"/>
      <c r="D676" s="110"/>
      <c r="E676" s="110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</row>
    <row r="677" spans="2:18">
      <c r="B677" s="110"/>
      <c r="C677" s="110"/>
      <c r="D677" s="110"/>
      <c r="E677" s="110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</row>
    <row r="678" spans="2:18">
      <c r="B678" s="110"/>
      <c r="C678" s="110"/>
      <c r="D678" s="110"/>
      <c r="E678" s="110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</row>
    <row r="679" spans="2:18">
      <c r="B679" s="110"/>
      <c r="C679" s="110"/>
      <c r="D679" s="110"/>
      <c r="E679" s="110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</row>
    <row r="680" spans="2:18">
      <c r="B680" s="110"/>
      <c r="C680" s="110"/>
      <c r="D680" s="110"/>
      <c r="E680" s="110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</row>
    <row r="681" spans="2:18">
      <c r="B681" s="110"/>
      <c r="C681" s="110"/>
      <c r="D681" s="110"/>
      <c r="E681" s="110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</row>
    <row r="682" spans="2:18">
      <c r="B682" s="110"/>
      <c r="C682" s="110"/>
      <c r="D682" s="110"/>
      <c r="E682" s="110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</row>
    <row r="683" spans="2:18">
      <c r="B683" s="110"/>
      <c r="C683" s="110"/>
      <c r="D683" s="110"/>
      <c r="E683" s="110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</row>
    <row r="684" spans="2:18">
      <c r="B684" s="110"/>
      <c r="C684" s="110"/>
      <c r="D684" s="110"/>
      <c r="E684" s="110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</row>
    <row r="685" spans="2:18">
      <c r="B685" s="110"/>
      <c r="C685" s="110"/>
      <c r="D685" s="110"/>
      <c r="E685" s="110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</row>
    <row r="686" spans="2:18">
      <c r="B686" s="110"/>
      <c r="C686" s="110"/>
      <c r="D686" s="110"/>
      <c r="E686" s="110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</row>
    <row r="687" spans="2:18">
      <c r="B687" s="110"/>
      <c r="C687" s="110"/>
      <c r="D687" s="110"/>
      <c r="E687" s="110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</row>
    <row r="688" spans="2:18">
      <c r="B688" s="110"/>
      <c r="C688" s="110"/>
      <c r="D688" s="110"/>
      <c r="E688" s="110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</row>
    <row r="689" spans="2:18">
      <c r="B689" s="110"/>
      <c r="C689" s="110"/>
      <c r="D689" s="110"/>
      <c r="E689" s="110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</row>
    <row r="690" spans="2:18">
      <c r="B690" s="110"/>
      <c r="C690" s="110"/>
      <c r="D690" s="110"/>
      <c r="E690" s="110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</row>
    <row r="691" spans="2:18">
      <c r="B691" s="110"/>
      <c r="C691" s="110"/>
      <c r="D691" s="110"/>
      <c r="E691" s="110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</row>
    <row r="692" spans="2:18">
      <c r="B692" s="110"/>
      <c r="C692" s="110"/>
      <c r="D692" s="110"/>
      <c r="E692" s="110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</row>
    <row r="693" spans="2:18">
      <c r="B693" s="110"/>
      <c r="C693" s="110"/>
      <c r="D693" s="110"/>
      <c r="E693" s="110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</row>
    <row r="694" spans="2:18">
      <c r="B694" s="110"/>
      <c r="C694" s="110"/>
      <c r="D694" s="110"/>
      <c r="E694" s="110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</row>
    <row r="695" spans="2:18">
      <c r="B695" s="110"/>
      <c r="C695" s="110"/>
      <c r="D695" s="110"/>
      <c r="E695" s="110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</row>
    <row r="696" spans="2:18">
      <c r="B696" s="110"/>
      <c r="C696" s="110"/>
      <c r="D696" s="110"/>
      <c r="E696" s="110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</row>
    <row r="697" spans="2:18">
      <c r="B697" s="110"/>
      <c r="C697" s="110"/>
      <c r="D697" s="110"/>
      <c r="E697" s="110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</row>
    <row r="698" spans="2:18">
      <c r="B698" s="110"/>
      <c r="C698" s="110"/>
      <c r="D698" s="110"/>
      <c r="E698" s="110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</row>
    <row r="699" spans="2:18">
      <c r="B699" s="110"/>
      <c r="C699" s="110"/>
      <c r="D699" s="110"/>
      <c r="E699" s="110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</row>
    <row r="700" spans="2:18">
      <c r="B700" s="110"/>
      <c r="C700" s="110"/>
      <c r="D700" s="110"/>
      <c r="E700" s="110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</row>
    <row r="701" spans="2:18">
      <c r="B701" s="110"/>
      <c r="C701" s="110"/>
      <c r="D701" s="110"/>
      <c r="E701" s="110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</row>
    <row r="702" spans="2:18">
      <c r="B702" s="110"/>
      <c r="C702" s="110"/>
      <c r="D702" s="110"/>
      <c r="E702" s="110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</row>
    <row r="703" spans="2:18">
      <c r="B703" s="110"/>
      <c r="C703" s="110"/>
      <c r="D703" s="110"/>
      <c r="E703" s="110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</row>
    <row r="704" spans="2:18">
      <c r="B704" s="110"/>
      <c r="C704" s="110"/>
      <c r="D704" s="110"/>
      <c r="E704" s="110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</row>
    <row r="705" spans="2:18">
      <c r="B705" s="110"/>
      <c r="C705" s="110"/>
      <c r="D705" s="110"/>
      <c r="E705" s="110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</row>
    <row r="706" spans="2:18">
      <c r="B706" s="110"/>
      <c r="C706" s="110"/>
      <c r="D706" s="110"/>
      <c r="E706" s="110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</row>
    <row r="707" spans="2:18">
      <c r="B707" s="110"/>
      <c r="C707" s="110"/>
      <c r="D707" s="110"/>
      <c r="E707" s="110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</row>
    <row r="708" spans="2:18">
      <c r="B708" s="110"/>
      <c r="C708" s="110"/>
      <c r="D708" s="110"/>
      <c r="E708" s="110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</row>
    <row r="709" spans="2:18">
      <c r="B709" s="110"/>
      <c r="C709" s="110"/>
      <c r="D709" s="110"/>
      <c r="E709" s="110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</row>
    <row r="710" spans="2:18">
      <c r="B710" s="110"/>
      <c r="C710" s="110"/>
      <c r="D710" s="110"/>
      <c r="E710" s="110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</row>
    <row r="711" spans="2:18">
      <c r="B711" s="110"/>
      <c r="C711" s="110"/>
      <c r="D711" s="110"/>
      <c r="E711" s="110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</row>
    <row r="712" spans="2:18">
      <c r="B712" s="110"/>
      <c r="C712" s="110"/>
      <c r="D712" s="110"/>
      <c r="E712" s="110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</row>
    <row r="713" spans="2:18">
      <c r="B713" s="110"/>
      <c r="C713" s="110"/>
      <c r="D713" s="110"/>
      <c r="E713" s="110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</row>
    <row r="714" spans="2:18">
      <c r="B714" s="110"/>
      <c r="C714" s="110"/>
      <c r="D714" s="110"/>
      <c r="E714" s="110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</row>
    <row r="715" spans="2:18">
      <c r="B715" s="110"/>
      <c r="C715" s="110"/>
      <c r="D715" s="110"/>
      <c r="E715" s="110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</row>
    <row r="716" spans="2:18">
      <c r="B716" s="110"/>
      <c r="C716" s="110"/>
      <c r="D716" s="110"/>
      <c r="E716" s="110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</row>
    <row r="717" spans="2:18">
      <c r="B717" s="110"/>
      <c r="C717" s="110"/>
      <c r="D717" s="110"/>
      <c r="E717" s="110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</row>
    <row r="718" spans="2:18">
      <c r="B718" s="110"/>
      <c r="C718" s="110"/>
      <c r="D718" s="110"/>
      <c r="E718" s="110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</row>
    <row r="719" spans="2:18">
      <c r="B719" s="110"/>
      <c r="C719" s="110"/>
      <c r="D719" s="110"/>
      <c r="E719" s="110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</row>
    <row r="720" spans="2:18">
      <c r="B720" s="110"/>
      <c r="C720" s="110"/>
      <c r="D720" s="110"/>
      <c r="E720" s="110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</row>
    <row r="721" spans="2:18">
      <c r="B721" s="110"/>
      <c r="C721" s="110"/>
      <c r="D721" s="110"/>
      <c r="E721" s="110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</row>
    <row r="722" spans="2:18">
      <c r="B722" s="110"/>
      <c r="C722" s="110"/>
      <c r="D722" s="110"/>
      <c r="E722" s="110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</row>
    <row r="723" spans="2:18">
      <c r="B723" s="110"/>
      <c r="C723" s="110"/>
      <c r="D723" s="110"/>
      <c r="E723" s="110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</row>
    <row r="724" spans="2:18">
      <c r="B724" s="110"/>
      <c r="C724" s="110"/>
      <c r="D724" s="110"/>
      <c r="E724" s="110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</row>
    <row r="725" spans="2:18">
      <c r="B725" s="110"/>
      <c r="C725" s="110"/>
      <c r="D725" s="110"/>
      <c r="E725" s="110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</row>
    <row r="726" spans="2:18">
      <c r="B726" s="110"/>
      <c r="C726" s="110"/>
      <c r="D726" s="110"/>
      <c r="E726" s="110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</row>
    <row r="727" spans="2:18">
      <c r="B727" s="110"/>
      <c r="C727" s="110"/>
      <c r="D727" s="110"/>
      <c r="E727" s="110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</row>
    <row r="728" spans="2:18">
      <c r="B728" s="110"/>
      <c r="C728" s="110"/>
      <c r="D728" s="110"/>
      <c r="E728" s="110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</row>
    <row r="729" spans="2:18">
      <c r="B729" s="110"/>
      <c r="C729" s="110"/>
      <c r="D729" s="110"/>
      <c r="E729" s="110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</row>
    <row r="730" spans="2:18">
      <c r="B730" s="110"/>
      <c r="C730" s="110"/>
      <c r="D730" s="110"/>
      <c r="E730" s="110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</row>
    <row r="731" spans="2:18">
      <c r="B731" s="110"/>
      <c r="C731" s="110"/>
      <c r="D731" s="110"/>
      <c r="E731" s="110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</row>
    <row r="732" spans="2:18">
      <c r="B732" s="110"/>
      <c r="C732" s="110"/>
      <c r="D732" s="110"/>
      <c r="E732" s="110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</row>
    <row r="733" spans="2:18">
      <c r="B733" s="110"/>
      <c r="C733" s="110"/>
      <c r="D733" s="110"/>
      <c r="E733" s="110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</row>
    <row r="734" spans="2:18">
      <c r="B734" s="110"/>
      <c r="C734" s="110"/>
      <c r="D734" s="110"/>
      <c r="E734" s="110"/>
      <c r="F734" s="111"/>
      <c r="G734" s="111"/>
      <c r="H734" s="111"/>
      <c r="I734" s="111"/>
      <c r="J734" s="111"/>
      <c r="K734" s="111"/>
      <c r="L734" s="111"/>
      <c r="M734" s="111"/>
      <c r="N734" s="111"/>
      <c r="O734" s="111"/>
      <c r="P734" s="111"/>
      <c r="Q734" s="111"/>
      <c r="R734" s="111"/>
    </row>
    <row r="735" spans="2:18">
      <c r="B735" s="110"/>
      <c r="C735" s="110"/>
      <c r="D735" s="110"/>
      <c r="E735" s="110"/>
      <c r="F735" s="111"/>
      <c r="G735" s="111"/>
      <c r="H735" s="111"/>
      <c r="I735" s="111"/>
      <c r="J735" s="111"/>
      <c r="K735" s="111"/>
      <c r="L735" s="111"/>
      <c r="M735" s="111"/>
      <c r="N735" s="111"/>
      <c r="O735" s="111"/>
      <c r="P735" s="111"/>
      <c r="Q735" s="111"/>
      <c r="R735" s="111"/>
    </row>
    <row r="736" spans="2:18">
      <c r="B736" s="110"/>
      <c r="C736" s="110"/>
      <c r="D736" s="110"/>
      <c r="E736" s="110"/>
      <c r="F736" s="111"/>
      <c r="G736" s="111"/>
      <c r="H736" s="111"/>
      <c r="I736" s="111"/>
      <c r="J736" s="111"/>
      <c r="K736" s="111"/>
      <c r="L736" s="111"/>
      <c r="M736" s="111"/>
      <c r="N736" s="111"/>
      <c r="O736" s="111"/>
      <c r="P736" s="111"/>
      <c r="Q736" s="111"/>
      <c r="R736" s="111"/>
    </row>
    <row r="737" spans="2:18">
      <c r="B737" s="110"/>
      <c r="C737" s="110"/>
      <c r="D737" s="110"/>
      <c r="E737" s="110"/>
      <c r="F737" s="111"/>
      <c r="G737" s="111"/>
      <c r="H737" s="111"/>
      <c r="I737" s="111"/>
      <c r="J737" s="111"/>
      <c r="K737" s="111"/>
      <c r="L737" s="111"/>
      <c r="M737" s="111"/>
      <c r="N737" s="111"/>
      <c r="O737" s="111"/>
      <c r="P737" s="111"/>
      <c r="Q737" s="111"/>
      <c r="R737" s="111"/>
    </row>
    <row r="738" spans="2:18">
      <c r="B738" s="110"/>
      <c r="C738" s="110"/>
      <c r="D738" s="110"/>
      <c r="E738" s="110"/>
      <c r="F738" s="111"/>
      <c r="G738" s="111"/>
      <c r="H738" s="111"/>
      <c r="I738" s="111"/>
      <c r="J738" s="111"/>
      <c r="K738" s="111"/>
      <c r="L738" s="111"/>
      <c r="M738" s="111"/>
      <c r="N738" s="111"/>
      <c r="O738" s="111"/>
      <c r="P738" s="111"/>
      <c r="Q738" s="111"/>
      <c r="R738" s="111"/>
    </row>
    <row r="739" spans="2:18">
      <c r="B739" s="110"/>
      <c r="C739" s="110"/>
      <c r="D739" s="110"/>
      <c r="E739" s="110"/>
      <c r="F739" s="111"/>
      <c r="G739" s="111"/>
      <c r="H739" s="111"/>
      <c r="I739" s="111"/>
      <c r="J739" s="111"/>
      <c r="K739" s="111"/>
      <c r="L739" s="111"/>
      <c r="M739" s="111"/>
      <c r="N739" s="111"/>
      <c r="O739" s="111"/>
      <c r="P739" s="111"/>
      <c r="Q739" s="111"/>
      <c r="R739" s="111"/>
    </row>
    <row r="740" spans="2:18">
      <c r="B740" s="110"/>
      <c r="C740" s="110"/>
      <c r="D740" s="110"/>
      <c r="E740" s="110"/>
      <c r="F740" s="111"/>
      <c r="G740" s="111"/>
      <c r="H740" s="111"/>
      <c r="I740" s="111"/>
      <c r="J740" s="111"/>
      <c r="K740" s="111"/>
      <c r="L740" s="111"/>
      <c r="M740" s="111"/>
      <c r="N740" s="111"/>
      <c r="O740" s="111"/>
      <c r="P740" s="111"/>
      <c r="Q740" s="111"/>
      <c r="R740" s="111"/>
    </row>
    <row r="741" spans="2:18">
      <c r="B741" s="110"/>
      <c r="C741" s="110"/>
      <c r="D741" s="110"/>
      <c r="E741" s="110"/>
      <c r="F741" s="111"/>
      <c r="G741" s="111"/>
      <c r="H741" s="111"/>
      <c r="I741" s="111"/>
      <c r="J741" s="111"/>
      <c r="K741" s="111"/>
      <c r="L741" s="111"/>
      <c r="M741" s="111"/>
      <c r="N741" s="111"/>
      <c r="O741" s="111"/>
      <c r="P741" s="111"/>
      <c r="Q741" s="111"/>
      <c r="R741" s="111"/>
    </row>
    <row r="742" spans="2:18">
      <c r="B742" s="110"/>
      <c r="C742" s="110"/>
      <c r="D742" s="110"/>
      <c r="E742" s="110"/>
      <c r="F742" s="111"/>
      <c r="G742" s="111"/>
      <c r="H742" s="111"/>
      <c r="I742" s="111"/>
      <c r="J742" s="111"/>
      <c r="K742" s="111"/>
      <c r="L742" s="111"/>
      <c r="M742" s="111"/>
      <c r="N742" s="111"/>
      <c r="O742" s="111"/>
      <c r="P742" s="111"/>
      <c r="Q742" s="111"/>
      <c r="R742" s="111"/>
    </row>
    <row r="743" spans="2:18">
      <c r="B743" s="110"/>
      <c r="C743" s="110"/>
      <c r="D743" s="110"/>
      <c r="E743" s="110"/>
      <c r="F743" s="111"/>
      <c r="G743" s="111"/>
      <c r="H743" s="111"/>
      <c r="I743" s="111"/>
      <c r="J743" s="111"/>
      <c r="K743" s="111"/>
      <c r="L743" s="111"/>
      <c r="M743" s="111"/>
      <c r="N743" s="111"/>
      <c r="O743" s="111"/>
      <c r="P743" s="111"/>
      <c r="Q743" s="111"/>
      <c r="R743" s="111"/>
    </row>
    <row r="744" spans="2:18">
      <c r="B744" s="110"/>
      <c r="C744" s="110"/>
      <c r="D744" s="110"/>
      <c r="E744" s="110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111"/>
      <c r="Q744" s="111"/>
      <c r="R744" s="111"/>
    </row>
    <row r="745" spans="2:18">
      <c r="B745" s="110"/>
      <c r="C745" s="110"/>
      <c r="D745" s="110"/>
      <c r="E745" s="110"/>
      <c r="F745" s="111"/>
      <c r="G745" s="111"/>
      <c r="H745" s="111"/>
      <c r="I745" s="111"/>
      <c r="J745" s="111"/>
      <c r="K745" s="111"/>
      <c r="L745" s="111"/>
      <c r="M745" s="111"/>
      <c r="N745" s="111"/>
      <c r="O745" s="111"/>
      <c r="P745" s="111"/>
      <c r="Q745" s="111"/>
      <c r="R745" s="111"/>
    </row>
    <row r="746" spans="2:18">
      <c r="B746" s="110"/>
      <c r="C746" s="110"/>
      <c r="D746" s="110"/>
      <c r="E746" s="110"/>
      <c r="F746" s="111"/>
      <c r="G746" s="111"/>
      <c r="H746" s="111"/>
      <c r="I746" s="111"/>
      <c r="J746" s="111"/>
      <c r="K746" s="111"/>
      <c r="L746" s="111"/>
      <c r="M746" s="111"/>
      <c r="N746" s="111"/>
      <c r="O746" s="111"/>
      <c r="P746" s="111"/>
      <c r="Q746" s="111"/>
      <c r="R746" s="111"/>
    </row>
    <row r="747" spans="2:18">
      <c r="B747" s="110"/>
      <c r="C747" s="110"/>
      <c r="D747" s="110"/>
      <c r="E747" s="110"/>
      <c r="F747" s="111"/>
      <c r="G747" s="111"/>
      <c r="H747" s="111"/>
      <c r="I747" s="111"/>
      <c r="J747" s="111"/>
      <c r="K747" s="111"/>
      <c r="L747" s="111"/>
      <c r="M747" s="111"/>
      <c r="N747" s="111"/>
      <c r="O747" s="111"/>
      <c r="P747" s="111"/>
      <c r="Q747" s="111"/>
      <c r="R747" s="111"/>
    </row>
    <row r="748" spans="2:18">
      <c r="B748" s="110"/>
      <c r="C748" s="110"/>
      <c r="D748" s="110"/>
      <c r="E748" s="110"/>
      <c r="F748" s="111"/>
      <c r="G748" s="111"/>
      <c r="H748" s="111"/>
      <c r="I748" s="111"/>
      <c r="J748" s="111"/>
      <c r="K748" s="111"/>
      <c r="L748" s="111"/>
      <c r="M748" s="111"/>
      <c r="N748" s="111"/>
      <c r="O748" s="111"/>
      <c r="P748" s="111"/>
      <c r="Q748" s="111"/>
      <c r="R748" s="111"/>
    </row>
    <row r="749" spans="2:18">
      <c r="B749" s="110"/>
      <c r="C749" s="110"/>
      <c r="D749" s="110"/>
      <c r="E749" s="110"/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111"/>
      <c r="Q749" s="111"/>
      <c r="R749" s="111"/>
    </row>
    <row r="750" spans="2:18">
      <c r="B750" s="110"/>
      <c r="C750" s="110"/>
      <c r="D750" s="110"/>
      <c r="E750" s="110"/>
      <c r="F750" s="111"/>
      <c r="G750" s="111"/>
      <c r="H750" s="111"/>
      <c r="I750" s="111"/>
      <c r="J750" s="111"/>
      <c r="K750" s="111"/>
      <c r="L750" s="111"/>
      <c r="M750" s="111"/>
      <c r="N750" s="111"/>
      <c r="O750" s="111"/>
      <c r="P750" s="111"/>
      <c r="Q750" s="111"/>
      <c r="R750" s="111"/>
    </row>
    <row r="751" spans="2:18">
      <c r="B751" s="110"/>
      <c r="C751" s="110"/>
      <c r="D751" s="110"/>
      <c r="E751" s="110"/>
      <c r="F751" s="111"/>
      <c r="G751" s="111"/>
      <c r="H751" s="111"/>
      <c r="I751" s="111"/>
      <c r="J751" s="111"/>
      <c r="K751" s="111"/>
      <c r="L751" s="111"/>
      <c r="M751" s="111"/>
      <c r="N751" s="111"/>
      <c r="O751" s="111"/>
      <c r="P751" s="111"/>
      <c r="Q751" s="111"/>
      <c r="R751" s="111"/>
    </row>
    <row r="752" spans="2:18">
      <c r="B752" s="110"/>
      <c r="C752" s="110"/>
      <c r="D752" s="110"/>
      <c r="E752" s="110"/>
      <c r="F752" s="111"/>
      <c r="G752" s="111"/>
      <c r="H752" s="111"/>
      <c r="I752" s="111"/>
      <c r="J752" s="111"/>
      <c r="K752" s="111"/>
      <c r="L752" s="111"/>
      <c r="M752" s="111"/>
      <c r="N752" s="111"/>
      <c r="O752" s="111"/>
      <c r="P752" s="111"/>
      <c r="Q752" s="111"/>
      <c r="R752" s="111"/>
    </row>
    <row r="753" spans="2:18">
      <c r="B753" s="110"/>
      <c r="C753" s="110"/>
      <c r="D753" s="110"/>
      <c r="E753" s="110"/>
      <c r="F753" s="111"/>
      <c r="G753" s="111"/>
      <c r="H753" s="111"/>
      <c r="I753" s="111"/>
      <c r="J753" s="111"/>
      <c r="K753" s="111"/>
      <c r="L753" s="111"/>
      <c r="M753" s="111"/>
      <c r="N753" s="111"/>
      <c r="O753" s="111"/>
      <c r="P753" s="111"/>
      <c r="Q753" s="111"/>
      <c r="R753" s="111"/>
    </row>
    <row r="754" spans="2:18">
      <c r="B754" s="110"/>
      <c r="C754" s="110"/>
      <c r="D754" s="110"/>
      <c r="E754" s="110"/>
      <c r="F754" s="111"/>
      <c r="G754" s="111"/>
      <c r="H754" s="111"/>
      <c r="I754" s="111"/>
      <c r="J754" s="111"/>
      <c r="K754" s="111"/>
      <c r="L754" s="111"/>
      <c r="M754" s="111"/>
      <c r="N754" s="111"/>
      <c r="O754" s="111"/>
      <c r="P754" s="111"/>
      <c r="Q754" s="111"/>
      <c r="R754" s="111"/>
    </row>
    <row r="755" spans="2:18">
      <c r="B755" s="110"/>
      <c r="C755" s="110"/>
      <c r="D755" s="110"/>
      <c r="E755" s="110"/>
      <c r="F755" s="111"/>
      <c r="G755" s="111"/>
      <c r="H755" s="111"/>
      <c r="I755" s="111"/>
      <c r="J755" s="111"/>
      <c r="K755" s="111"/>
      <c r="L755" s="111"/>
      <c r="M755" s="111"/>
      <c r="N755" s="111"/>
      <c r="O755" s="111"/>
      <c r="P755" s="111"/>
      <c r="Q755" s="111"/>
      <c r="R755" s="111"/>
    </row>
    <row r="756" spans="2:18">
      <c r="B756" s="110"/>
      <c r="C756" s="110"/>
      <c r="D756" s="110"/>
      <c r="E756" s="110"/>
      <c r="F756" s="111"/>
      <c r="G756" s="111"/>
      <c r="H756" s="111"/>
      <c r="I756" s="111"/>
      <c r="J756" s="111"/>
      <c r="K756" s="111"/>
      <c r="L756" s="111"/>
      <c r="M756" s="111"/>
      <c r="N756" s="111"/>
      <c r="O756" s="111"/>
      <c r="P756" s="111"/>
      <c r="Q756" s="111"/>
      <c r="R756" s="111"/>
    </row>
    <row r="757" spans="2:18">
      <c r="B757" s="110"/>
      <c r="C757" s="110"/>
      <c r="D757" s="110"/>
      <c r="E757" s="110"/>
      <c r="F757" s="111"/>
      <c r="G757" s="111"/>
      <c r="H757" s="111"/>
      <c r="I757" s="111"/>
      <c r="J757" s="111"/>
      <c r="K757" s="111"/>
      <c r="L757" s="111"/>
      <c r="M757" s="111"/>
      <c r="N757" s="111"/>
      <c r="O757" s="111"/>
      <c r="P757" s="111"/>
      <c r="Q757" s="111"/>
      <c r="R757" s="111"/>
    </row>
    <row r="758" spans="2:18">
      <c r="B758" s="110"/>
      <c r="C758" s="110"/>
      <c r="D758" s="110"/>
      <c r="E758" s="110"/>
      <c r="F758" s="111"/>
      <c r="G758" s="111"/>
      <c r="H758" s="111"/>
      <c r="I758" s="111"/>
      <c r="J758" s="111"/>
      <c r="K758" s="111"/>
      <c r="L758" s="111"/>
      <c r="M758" s="111"/>
      <c r="N758" s="111"/>
      <c r="O758" s="111"/>
      <c r="P758" s="111"/>
      <c r="Q758" s="111"/>
      <c r="R758" s="111"/>
    </row>
    <row r="759" spans="2:18">
      <c r="B759" s="110"/>
      <c r="C759" s="110"/>
      <c r="D759" s="110"/>
      <c r="E759" s="110"/>
      <c r="F759" s="111"/>
      <c r="G759" s="111"/>
      <c r="H759" s="111"/>
      <c r="I759" s="111"/>
      <c r="J759" s="111"/>
      <c r="K759" s="111"/>
      <c r="L759" s="111"/>
      <c r="M759" s="111"/>
      <c r="N759" s="111"/>
      <c r="O759" s="111"/>
      <c r="P759" s="111"/>
      <c r="Q759" s="111"/>
      <c r="R759" s="111"/>
    </row>
    <row r="760" spans="2:18">
      <c r="B760" s="110"/>
      <c r="C760" s="110"/>
      <c r="D760" s="110"/>
      <c r="E760" s="110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  <c r="P760" s="111"/>
      <c r="Q760" s="111"/>
      <c r="R760" s="111"/>
    </row>
    <row r="761" spans="2:18">
      <c r="B761" s="110"/>
      <c r="C761" s="110"/>
      <c r="D761" s="110"/>
      <c r="E761" s="110"/>
      <c r="F761" s="111"/>
      <c r="G761" s="111"/>
      <c r="H761" s="111"/>
      <c r="I761" s="111"/>
      <c r="J761" s="111"/>
      <c r="K761" s="111"/>
      <c r="L761" s="111"/>
      <c r="M761" s="111"/>
      <c r="N761" s="111"/>
      <c r="O761" s="111"/>
      <c r="P761" s="111"/>
      <c r="Q761" s="111"/>
      <c r="R761" s="111"/>
    </row>
    <row r="762" spans="2:18">
      <c r="B762" s="110"/>
      <c r="C762" s="110"/>
      <c r="D762" s="110"/>
      <c r="E762" s="110"/>
      <c r="F762" s="111"/>
      <c r="G762" s="111"/>
      <c r="H762" s="111"/>
      <c r="I762" s="111"/>
      <c r="J762" s="111"/>
      <c r="K762" s="111"/>
      <c r="L762" s="111"/>
      <c r="M762" s="111"/>
      <c r="N762" s="111"/>
      <c r="O762" s="111"/>
      <c r="P762" s="111"/>
      <c r="Q762" s="111"/>
      <c r="R762" s="111"/>
    </row>
    <row r="763" spans="2:18">
      <c r="B763" s="110"/>
      <c r="C763" s="110"/>
      <c r="D763" s="110"/>
      <c r="E763" s="110"/>
      <c r="F763" s="111"/>
      <c r="G763" s="111"/>
      <c r="H763" s="111"/>
      <c r="I763" s="111"/>
      <c r="J763" s="111"/>
      <c r="K763" s="111"/>
      <c r="L763" s="111"/>
      <c r="M763" s="111"/>
      <c r="N763" s="111"/>
      <c r="O763" s="111"/>
      <c r="P763" s="111"/>
      <c r="Q763" s="111"/>
      <c r="R763" s="111"/>
    </row>
    <row r="764" spans="2:18">
      <c r="B764" s="110"/>
      <c r="C764" s="110"/>
      <c r="D764" s="110"/>
      <c r="E764" s="110"/>
      <c r="F764" s="111"/>
      <c r="G764" s="111"/>
      <c r="H764" s="111"/>
      <c r="I764" s="111"/>
      <c r="J764" s="111"/>
      <c r="K764" s="111"/>
      <c r="L764" s="111"/>
      <c r="M764" s="111"/>
      <c r="N764" s="111"/>
      <c r="O764" s="111"/>
      <c r="P764" s="111"/>
      <c r="Q764" s="111"/>
      <c r="R764" s="111"/>
    </row>
    <row r="765" spans="2:18">
      <c r="B765" s="110"/>
      <c r="C765" s="110"/>
      <c r="D765" s="110"/>
      <c r="E765" s="110"/>
      <c r="F765" s="111"/>
      <c r="G765" s="111"/>
      <c r="H765" s="111"/>
      <c r="I765" s="111"/>
      <c r="J765" s="111"/>
      <c r="K765" s="111"/>
      <c r="L765" s="111"/>
      <c r="M765" s="111"/>
      <c r="N765" s="111"/>
      <c r="O765" s="111"/>
      <c r="P765" s="111"/>
      <c r="Q765" s="111"/>
      <c r="R765" s="111"/>
    </row>
    <row r="766" spans="2:18">
      <c r="B766" s="110"/>
      <c r="C766" s="110"/>
      <c r="D766" s="110"/>
      <c r="E766" s="110"/>
      <c r="F766" s="111"/>
      <c r="G766" s="111"/>
      <c r="H766" s="111"/>
      <c r="I766" s="111"/>
      <c r="J766" s="111"/>
      <c r="K766" s="111"/>
      <c r="L766" s="111"/>
      <c r="M766" s="111"/>
      <c r="N766" s="111"/>
      <c r="O766" s="111"/>
      <c r="P766" s="111"/>
      <c r="Q766" s="111"/>
      <c r="R766" s="111"/>
    </row>
    <row r="767" spans="2:18">
      <c r="B767" s="110"/>
      <c r="C767" s="110"/>
      <c r="D767" s="110"/>
      <c r="E767" s="110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</row>
    <row r="768" spans="2:18">
      <c r="B768" s="110"/>
      <c r="C768" s="110"/>
      <c r="D768" s="110"/>
      <c r="E768" s="110"/>
      <c r="F768" s="111"/>
      <c r="G768" s="111"/>
      <c r="H768" s="111"/>
      <c r="I768" s="111"/>
      <c r="J768" s="111"/>
      <c r="K768" s="111"/>
      <c r="L768" s="111"/>
      <c r="M768" s="111"/>
      <c r="N768" s="111"/>
      <c r="O768" s="111"/>
      <c r="P768" s="111"/>
      <c r="Q768" s="111"/>
      <c r="R768" s="111"/>
    </row>
    <row r="769" spans="2:18">
      <c r="B769" s="110"/>
      <c r="C769" s="110"/>
      <c r="D769" s="110"/>
      <c r="E769" s="110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  <c r="Q769" s="111"/>
      <c r="R769" s="111"/>
    </row>
    <row r="770" spans="2:18">
      <c r="B770" s="110"/>
      <c r="C770" s="110"/>
      <c r="D770" s="110"/>
      <c r="E770" s="110"/>
      <c r="F770" s="111"/>
      <c r="G770" s="111"/>
      <c r="H770" s="111"/>
      <c r="I770" s="111"/>
      <c r="J770" s="111"/>
      <c r="K770" s="111"/>
      <c r="L770" s="111"/>
      <c r="M770" s="111"/>
      <c r="N770" s="111"/>
      <c r="O770" s="111"/>
      <c r="P770" s="111"/>
      <c r="Q770" s="111"/>
      <c r="R770" s="111"/>
    </row>
    <row r="771" spans="2:18">
      <c r="B771" s="110"/>
      <c r="C771" s="110"/>
      <c r="D771" s="110"/>
      <c r="E771" s="110"/>
      <c r="F771" s="111"/>
      <c r="G771" s="111"/>
      <c r="H771" s="111"/>
      <c r="I771" s="111"/>
      <c r="J771" s="111"/>
      <c r="K771" s="111"/>
      <c r="L771" s="111"/>
      <c r="M771" s="111"/>
      <c r="N771" s="111"/>
      <c r="O771" s="111"/>
      <c r="P771" s="111"/>
      <c r="Q771" s="111"/>
      <c r="R771" s="111"/>
    </row>
    <row r="772" spans="2:18">
      <c r="B772" s="110"/>
      <c r="C772" s="110"/>
      <c r="D772" s="110"/>
      <c r="E772" s="110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111"/>
      <c r="Q772" s="111"/>
      <c r="R772" s="111"/>
    </row>
    <row r="773" spans="2:18">
      <c r="B773" s="110"/>
      <c r="C773" s="110"/>
      <c r="D773" s="110"/>
      <c r="E773" s="110"/>
      <c r="F773" s="111"/>
      <c r="G773" s="111"/>
      <c r="H773" s="111"/>
      <c r="I773" s="111"/>
      <c r="J773" s="111"/>
      <c r="K773" s="111"/>
      <c r="L773" s="111"/>
      <c r="M773" s="111"/>
      <c r="N773" s="111"/>
      <c r="O773" s="111"/>
      <c r="P773" s="111"/>
      <c r="Q773" s="111"/>
      <c r="R773" s="111"/>
    </row>
    <row r="774" spans="2:18">
      <c r="B774" s="110"/>
      <c r="C774" s="110"/>
      <c r="D774" s="110"/>
      <c r="E774" s="110"/>
      <c r="F774" s="111"/>
      <c r="G774" s="111"/>
      <c r="H774" s="111"/>
      <c r="I774" s="111"/>
      <c r="J774" s="111"/>
      <c r="K774" s="111"/>
      <c r="L774" s="111"/>
      <c r="M774" s="111"/>
      <c r="N774" s="111"/>
      <c r="O774" s="111"/>
      <c r="P774" s="111"/>
      <c r="Q774" s="111"/>
      <c r="R774" s="111"/>
    </row>
    <row r="775" spans="2:18">
      <c r="B775" s="110"/>
      <c r="C775" s="110"/>
      <c r="D775" s="110"/>
      <c r="E775" s="110"/>
      <c r="F775" s="111"/>
      <c r="G775" s="111"/>
      <c r="H775" s="111"/>
      <c r="I775" s="111"/>
      <c r="J775" s="111"/>
      <c r="K775" s="111"/>
      <c r="L775" s="111"/>
      <c r="M775" s="111"/>
      <c r="N775" s="111"/>
      <c r="O775" s="111"/>
      <c r="P775" s="111"/>
      <c r="Q775" s="111"/>
      <c r="R775" s="111"/>
    </row>
    <row r="776" spans="2:18">
      <c r="B776" s="110"/>
      <c r="C776" s="110"/>
      <c r="D776" s="110"/>
      <c r="E776" s="110"/>
      <c r="F776" s="111"/>
      <c r="G776" s="111"/>
      <c r="H776" s="111"/>
      <c r="I776" s="111"/>
      <c r="J776" s="111"/>
      <c r="K776" s="111"/>
      <c r="L776" s="111"/>
      <c r="M776" s="111"/>
      <c r="N776" s="111"/>
      <c r="O776" s="111"/>
      <c r="P776" s="111"/>
      <c r="Q776" s="111"/>
      <c r="R776" s="111"/>
    </row>
    <row r="777" spans="2:18">
      <c r="B777" s="110"/>
      <c r="C777" s="110"/>
      <c r="D777" s="110"/>
      <c r="E777" s="110"/>
      <c r="F777" s="111"/>
      <c r="G777" s="111"/>
      <c r="H777" s="111"/>
      <c r="I777" s="111"/>
      <c r="J777" s="111"/>
      <c r="K777" s="111"/>
      <c r="L777" s="111"/>
      <c r="M777" s="111"/>
      <c r="N777" s="111"/>
      <c r="O777" s="111"/>
      <c r="P777" s="111"/>
      <c r="Q777" s="111"/>
      <c r="R777" s="111"/>
    </row>
    <row r="778" spans="2:18">
      <c r="B778" s="110"/>
      <c r="C778" s="110"/>
      <c r="D778" s="110"/>
      <c r="E778" s="110"/>
      <c r="F778" s="111"/>
      <c r="G778" s="111"/>
      <c r="H778" s="111"/>
      <c r="I778" s="111"/>
      <c r="J778" s="111"/>
      <c r="K778" s="111"/>
      <c r="L778" s="111"/>
      <c r="M778" s="111"/>
      <c r="N778" s="111"/>
      <c r="O778" s="111"/>
      <c r="P778" s="111"/>
      <c r="Q778" s="111"/>
      <c r="R778" s="111"/>
    </row>
    <row r="779" spans="2:18">
      <c r="B779" s="110"/>
      <c r="C779" s="110"/>
      <c r="D779" s="110"/>
      <c r="E779" s="110"/>
      <c r="F779" s="111"/>
      <c r="G779" s="111"/>
      <c r="H779" s="111"/>
      <c r="I779" s="111"/>
      <c r="J779" s="111"/>
      <c r="K779" s="111"/>
      <c r="L779" s="111"/>
      <c r="M779" s="111"/>
      <c r="N779" s="111"/>
      <c r="O779" s="111"/>
      <c r="P779" s="111"/>
      <c r="Q779" s="111"/>
      <c r="R779" s="111"/>
    </row>
    <row r="780" spans="2:18">
      <c r="B780" s="110"/>
      <c r="C780" s="110"/>
      <c r="D780" s="110"/>
      <c r="E780" s="110"/>
      <c r="F780" s="111"/>
      <c r="G780" s="111"/>
      <c r="H780" s="111"/>
      <c r="I780" s="111"/>
      <c r="J780" s="111"/>
      <c r="K780" s="111"/>
      <c r="L780" s="111"/>
      <c r="M780" s="111"/>
      <c r="N780" s="111"/>
      <c r="O780" s="111"/>
      <c r="P780" s="111"/>
      <c r="Q780" s="111"/>
      <c r="R780" s="111"/>
    </row>
    <row r="781" spans="2:18">
      <c r="B781" s="110"/>
      <c r="C781" s="110"/>
      <c r="D781" s="110"/>
      <c r="E781" s="110"/>
      <c r="F781" s="111"/>
      <c r="G781" s="111"/>
      <c r="H781" s="111"/>
      <c r="I781" s="111"/>
      <c r="J781" s="111"/>
      <c r="K781" s="111"/>
      <c r="L781" s="111"/>
      <c r="M781" s="111"/>
      <c r="N781" s="111"/>
      <c r="O781" s="111"/>
      <c r="P781" s="111"/>
      <c r="Q781" s="111"/>
      <c r="R781" s="111"/>
    </row>
    <row r="782" spans="2:18">
      <c r="B782" s="110"/>
      <c r="C782" s="110"/>
      <c r="D782" s="110"/>
      <c r="E782" s="110"/>
      <c r="F782" s="111"/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  <c r="Q782" s="111"/>
      <c r="R782" s="111"/>
    </row>
    <row r="783" spans="2:18">
      <c r="B783" s="110"/>
      <c r="C783" s="110"/>
      <c r="D783" s="110"/>
      <c r="E783" s="110"/>
      <c r="F783" s="111"/>
      <c r="G783" s="111"/>
      <c r="H783" s="111"/>
      <c r="I783" s="111"/>
      <c r="J783" s="111"/>
      <c r="K783" s="111"/>
      <c r="L783" s="111"/>
      <c r="M783" s="111"/>
      <c r="N783" s="111"/>
      <c r="O783" s="111"/>
      <c r="P783" s="111"/>
      <c r="Q783" s="111"/>
      <c r="R783" s="111"/>
    </row>
    <row r="784" spans="2:18">
      <c r="B784" s="110"/>
      <c r="C784" s="110"/>
      <c r="D784" s="110"/>
      <c r="E784" s="110"/>
      <c r="F784" s="111"/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  <c r="Q784" s="111"/>
      <c r="R784" s="111"/>
    </row>
    <row r="785" spans="2:18">
      <c r="B785" s="110"/>
      <c r="C785" s="110"/>
      <c r="D785" s="110"/>
      <c r="E785" s="110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  <c r="Q785" s="111"/>
      <c r="R785" s="111"/>
    </row>
    <row r="786" spans="2:18">
      <c r="B786" s="110"/>
      <c r="C786" s="110"/>
      <c r="D786" s="110"/>
      <c r="E786" s="110"/>
      <c r="F786" s="111"/>
      <c r="G786" s="111"/>
      <c r="H786" s="111"/>
      <c r="I786" s="111"/>
      <c r="J786" s="111"/>
      <c r="K786" s="111"/>
      <c r="L786" s="111"/>
      <c r="M786" s="111"/>
      <c r="N786" s="111"/>
      <c r="O786" s="111"/>
      <c r="P786" s="111"/>
      <c r="Q786" s="111"/>
      <c r="R786" s="111"/>
    </row>
    <row r="787" spans="2:18">
      <c r="B787" s="110"/>
      <c r="C787" s="110"/>
      <c r="D787" s="110"/>
      <c r="E787" s="110"/>
      <c r="F787" s="111"/>
      <c r="G787" s="111"/>
      <c r="H787" s="111"/>
      <c r="I787" s="111"/>
      <c r="J787" s="111"/>
      <c r="K787" s="111"/>
      <c r="L787" s="111"/>
      <c r="M787" s="111"/>
      <c r="N787" s="111"/>
      <c r="O787" s="111"/>
      <c r="P787" s="111"/>
      <c r="Q787" s="111"/>
      <c r="R787" s="111"/>
    </row>
    <row r="788" spans="2:18">
      <c r="B788" s="110"/>
      <c r="C788" s="110"/>
      <c r="D788" s="110"/>
      <c r="E788" s="110"/>
      <c r="F788" s="111"/>
      <c r="G788" s="111"/>
      <c r="H788" s="111"/>
      <c r="I788" s="111"/>
      <c r="J788" s="111"/>
      <c r="K788" s="111"/>
      <c r="L788" s="111"/>
      <c r="M788" s="111"/>
      <c r="N788" s="111"/>
      <c r="O788" s="111"/>
      <c r="P788" s="111"/>
      <c r="Q788" s="111"/>
      <c r="R788" s="111"/>
    </row>
    <row r="789" spans="2:18">
      <c r="B789" s="110"/>
      <c r="C789" s="110"/>
      <c r="D789" s="110"/>
      <c r="E789" s="110"/>
      <c r="F789" s="111"/>
      <c r="G789" s="111"/>
      <c r="H789" s="111"/>
      <c r="I789" s="111"/>
      <c r="J789" s="111"/>
      <c r="K789" s="111"/>
      <c r="L789" s="111"/>
      <c r="M789" s="111"/>
      <c r="N789" s="111"/>
      <c r="O789" s="111"/>
      <c r="P789" s="111"/>
      <c r="Q789" s="111"/>
      <c r="R789" s="111"/>
    </row>
    <row r="790" spans="2:18">
      <c r="B790" s="110"/>
      <c r="C790" s="110"/>
      <c r="D790" s="110"/>
      <c r="E790" s="110"/>
      <c r="F790" s="111"/>
      <c r="G790" s="111"/>
      <c r="H790" s="111"/>
      <c r="I790" s="111"/>
      <c r="J790" s="111"/>
      <c r="K790" s="111"/>
      <c r="L790" s="111"/>
      <c r="M790" s="111"/>
      <c r="N790" s="111"/>
      <c r="O790" s="111"/>
      <c r="P790" s="111"/>
      <c r="Q790" s="111"/>
      <c r="R790" s="111"/>
    </row>
    <row r="791" spans="2:18">
      <c r="B791" s="110"/>
      <c r="C791" s="110"/>
      <c r="D791" s="110"/>
      <c r="E791" s="110"/>
      <c r="F791" s="111"/>
      <c r="G791" s="111"/>
      <c r="H791" s="111"/>
      <c r="I791" s="111"/>
      <c r="J791" s="111"/>
      <c r="K791" s="111"/>
      <c r="L791" s="111"/>
      <c r="M791" s="111"/>
      <c r="N791" s="111"/>
      <c r="O791" s="111"/>
      <c r="P791" s="111"/>
      <c r="Q791" s="111"/>
      <c r="R791" s="111"/>
    </row>
    <row r="792" spans="2:18">
      <c r="B792" s="110"/>
      <c r="C792" s="110"/>
      <c r="D792" s="110"/>
      <c r="E792" s="110"/>
      <c r="F792" s="111"/>
      <c r="G792" s="111"/>
      <c r="H792" s="111"/>
      <c r="I792" s="111"/>
      <c r="J792" s="111"/>
      <c r="K792" s="111"/>
      <c r="L792" s="111"/>
      <c r="M792" s="111"/>
      <c r="N792" s="111"/>
      <c r="O792" s="111"/>
      <c r="P792" s="111"/>
      <c r="Q792" s="111"/>
      <c r="R792" s="111"/>
    </row>
    <row r="793" spans="2:18">
      <c r="B793" s="110"/>
      <c r="C793" s="110"/>
      <c r="D793" s="110"/>
      <c r="E793" s="110"/>
      <c r="F793" s="111"/>
      <c r="G793" s="111"/>
      <c r="H793" s="111"/>
      <c r="I793" s="111"/>
      <c r="J793" s="111"/>
      <c r="K793" s="111"/>
      <c r="L793" s="111"/>
      <c r="M793" s="111"/>
      <c r="N793" s="111"/>
      <c r="O793" s="111"/>
      <c r="P793" s="111"/>
      <c r="Q793" s="111"/>
      <c r="R793" s="111"/>
    </row>
    <row r="794" spans="2:18">
      <c r="B794" s="110"/>
      <c r="C794" s="110"/>
      <c r="D794" s="110"/>
      <c r="E794" s="110"/>
      <c r="F794" s="111"/>
      <c r="G794" s="111"/>
      <c r="H794" s="111"/>
      <c r="I794" s="111"/>
      <c r="J794" s="111"/>
      <c r="K794" s="111"/>
      <c r="L794" s="111"/>
      <c r="M794" s="111"/>
      <c r="N794" s="111"/>
      <c r="O794" s="111"/>
      <c r="P794" s="111"/>
      <c r="Q794" s="111"/>
      <c r="R794" s="111"/>
    </row>
    <row r="795" spans="2:18">
      <c r="B795" s="110"/>
      <c r="C795" s="110"/>
      <c r="D795" s="110"/>
      <c r="E795" s="110"/>
      <c r="F795" s="111"/>
      <c r="G795" s="111"/>
      <c r="H795" s="111"/>
      <c r="I795" s="111"/>
      <c r="J795" s="111"/>
      <c r="K795" s="111"/>
      <c r="L795" s="111"/>
      <c r="M795" s="111"/>
      <c r="N795" s="111"/>
      <c r="O795" s="111"/>
      <c r="P795" s="111"/>
      <c r="Q795" s="111"/>
      <c r="R795" s="111"/>
    </row>
    <row r="796" spans="2:18">
      <c r="B796" s="110"/>
      <c r="C796" s="110"/>
      <c r="D796" s="110"/>
      <c r="E796" s="110"/>
      <c r="F796" s="111"/>
      <c r="G796" s="111"/>
      <c r="H796" s="111"/>
      <c r="I796" s="111"/>
      <c r="J796" s="111"/>
      <c r="K796" s="111"/>
      <c r="L796" s="111"/>
      <c r="M796" s="111"/>
      <c r="N796" s="111"/>
      <c r="O796" s="111"/>
      <c r="P796" s="111"/>
      <c r="Q796" s="111"/>
      <c r="R796" s="111"/>
    </row>
    <row r="797" spans="2:18">
      <c r="B797" s="110"/>
      <c r="C797" s="110"/>
      <c r="D797" s="110"/>
      <c r="E797" s="110"/>
      <c r="F797" s="111"/>
      <c r="G797" s="111"/>
      <c r="H797" s="111"/>
      <c r="I797" s="111"/>
      <c r="J797" s="111"/>
      <c r="K797" s="111"/>
      <c r="L797" s="111"/>
      <c r="M797" s="111"/>
      <c r="N797" s="111"/>
      <c r="O797" s="111"/>
      <c r="P797" s="111"/>
      <c r="Q797" s="111"/>
      <c r="R797" s="111"/>
    </row>
    <row r="798" spans="2:18">
      <c r="B798" s="110"/>
      <c r="C798" s="110"/>
      <c r="D798" s="110"/>
      <c r="E798" s="110"/>
      <c r="F798" s="111"/>
      <c r="G798" s="111"/>
      <c r="H798" s="111"/>
      <c r="I798" s="111"/>
      <c r="J798" s="111"/>
      <c r="K798" s="111"/>
      <c r="L798" s="111"/>
      <c r="M798" s="111"/>
      <c r="N798" s="111"/>
      <c r="O798" s="111"/>
      <c r="P798" s="111"/>
      <c r="Q798" s="111"/>
      <c r="R798" s="111"/>
    </row>
    <row r="799" spans="2:18">
      <c r="B799" s="110"/>
      <c r="C799" s="110"/>
      <c r="D799" s="110"/>
      <c r="E799" s="110"/>
      <c r="F799" s="111"/>
      <c r="G799" s="111"/>
      <c r="H799" s="111"/>
      <c r="I799" s="111"/>
      <c r="J799" s="111"/>
      <c r="K799" s="111"/>
      <c r="L799" s="111"/>
      <c r="M799" s="111"/>
      <c r="N799" s="111"/>
      <c r="O799" s="111"/>
      <c r="P799" s="111"/>
      <c r="Q799" s="111"/>
      <c r="R799" s="111"/>
    </row>
    <row r="800" spans="2:18">
      <c r="B800" s="110"/>
      <c r="C800" s="110"/>
      <c r="D800" s="110"/>
      <c r="E800" s="110"/>
      <c r="F800" s="111"/>
      <c r="G800" s="111"/>
      <c r="H800" s="111"/>
      <c r="I800" s="111"/>
      <c r="J800" s="111"/>
      <c r="K800" s="111"/>
      <c r="L800" s="111"/>
      <c r="M800" s="111"/>
      <c r="N800" s="111"/>
      <c r="O800" s="111"/>
      <c r="P800" s="111"/>
      <c r="Q800" s="111"/>
      <c r="R800" s="111"/>
    </row>
    <row r="801" spans="2:18">
      <c r="B801" s="110"/>
      <c r="C801" s="110"/>
      <c r="D801" s="110"/>
      <c r="E801" s="110"/>
      <c r="F801" s="111"/>
      <c r="G801" s="111"/>
      <c r="H801" s="111"/>
      <c r="I801" s="111"/>
      <c r="J801" s="111"/>
      <c r="K801" s="111"/>
      <c r="L801" s="111"/>
      <c r="M801" s="111"/>
      <c r="N801" s="111"/>
      <c r="O801" s="111"/>
      <c r="P801" s="111"/>
      <c r="Q801" s="111"/>
      <c r="R801" s="111"/>
    </row>
    <row r="802" spans="2:18">
      <c r="B802" s="110"/>
      <c r="C802" s="110"/>
      <c r="D802" s="110"/>
      <c r="E802" s="110"/>
      <c r="F802" s="111"/>
      <c r="G802" s="111"/>
      <c r="H802" s="111"/>
      <c r="I802" s="111"/>
      <c r="J802" s="111"/>
      <c r="K802" s="111"/>
      <c r="L802" s="111"/>
      <c r="M802" s="111"/>
      <c r="N802" s="111"/>
      <c r="O802" s="111"/>
      <c r="P802" s="111"/>
      <c r="Q802" s="111"/>
      <c r="R802" s="111"/>
    </row>
    <row r="803" spans="2:18">
      <c r="B803" s="110"/>
      <c r="C803" s="110"/>
      <c r="D803" s="110"/>
      <c r="E803" s="110"/>
      <c r="F803" s="111"/>
      <c r="G803" s="111"/>
      <c r="H803" s="111"/>
      <c r="I803" s="111"/>
      <c r="J803" s="111"/>
      <c r="K803" s="111"/>
      <c r="L803" s="111"/>
      <c r="M803" s="111"/>
      <c r="N803" s="111"/>
      <c r="O803" s="111"/>
      <c r="P803" s="111"/>
      <c r="Q803" s="111"/>
      <c r="R803" s="111"/>
    </row>
    <row r="804" spans="2:18">
      <c r="B804" s="110"/>
      <c r="C804" s="110"/>
      <c r="D804" s="110"/>
      <c r="E804" s="110"/>
      <c r="F804" s="111"/>
      <c r="G804" s="111"/>
      <c r="H804" s="111"/>
      <c r="I804" s="111"/>
      <c r="J804" s="111"/>
      <c r="K804" s="111"/>
      <c r="L804" s="111"/>
      <c r="M804" s="111"/>
      <c r="N804" s="111"/>
      <c r="O804" s="111"/>
      <c r="P804" s="111"/>
      <c r="Q804" s="111"/>
      <c r="R804" s="111"/>
    </row>
    <row r="805" spans="2:18">
      <c r="B805" s="110"/>
      <c r="C805" s="110"/>
      <c r="D805" s="110"/>
      <c r="E805" s="110"/>
      <c r="F805" s="111"/>
      <c r="G805" s="111"/>
      <c r="H805" s="111"/>
      <c r="I805" s="111"/>
      <c r="J805" s="111"/>
      <c r="K805" s="111"/>
      <c r="L805" s="111"/>
      <c r="M805" s="111"/>
      <c r="N805" s="111"/>
      <c r="O805" s="111"/>
      <c r="P805" s="111"/>
      <c r="Q805" s="111"/>
      <c r="R805" s="111"/>
    </row>
    <row r="806" spans="2:18">
      <c r="B806" s="110"/>
      <c r="C806" s="110"/>
      <c r="D806" s="110"/>
      <c r="E806" s="110"/>
      <c r="F806" s="111"/>
      <c r="G806" s="111"/>
      <c r="H806" s="111"/>
      <c r="I806" s="111"/>
      <c r="J806" s="111"/>
      <c r="K806" s="111"/>
      <c r="L806" s="111"/>
      <c r="M806" s="111"/>
      <c r="N806" s="111"/>
      <c r="O806" s="111"/>
      <c r="P806" s="111"/>
      <c r="Q806" s="111"/>
      <c r="R806" s="111"/>
    </row>
    <row r="807" spans="2:18">
      <c r="B807" s="110"/>
      <c r="C807" s="110"/>
      <c r="D807" s="110"/>
      <c r="E807" s="110"/>
      <c r="F807" s="111"/>
      <c r="G807" s="111"/>
      <c r="H807" s="111"/>
      <c r="I807" s="111"/>
      <c r="J807" s="111"/>
      <c r="K807" s="111"/>
      <c r="L807" s="111"/>
      <c r="M807" s="111"/>
      <c r="N807" s="111"/>
      <c r="O807" s="111"/>
      <c r="P807" s="111"/>
      <c r="Q807" s="111"/>
      <c r="R807" s="111"/>
    </row>
    <row r="808" spans="2:18">
      <c r="B808" s="110"/>
      <c r="C808" s="110"/>
      <c r="D808" s="110"/>
      <c r="E808" s="110"/>
      <c r="F808" s="111"/>
      <c r="G808" s="111"/>
      <c r="H808" s="111"/>
      <c r="I808" s="111"/>
      <c r="J808" s="111"/>
      <c r="K808" s="111"/>
      <c r="L808" s="111"/>
      <c r="M808" s="111"/>
      <c r="N808" s="111"/>
      <c r="O808" s="111"/>
      <c r="P808" s="111"/>
      <c r="Q808" s="111"/>
      <c r="R808" s="111"/>
    </row>
    <row r="809" spans="2:18">
      <c r="B809" s="110"/>
      <c r="C809" s="110"/>
      <c r="D809" s="110"/>
      <c r="E809" s="110"/>
      <c r="F809" s="111"/>
      <c r="G809" s="111"/>
      <c r="H809" s="111"/>
      <c r="I809" s="111"/>
      <c r="J809" s="111"/>
      <c r="K809" s="111"/>
      <c r="L809" s="111"/>
      <c r="M809" s="111"/>
      <c r="N809" s="111"/>
      <c r="O809" s="111"/>
      <c r="P809" s="111"/>
      <c r="Q809" s="111"/>
      <c r="R809" s="111"/>
    </row>
    <row r="810" spans="2:18">
      <c r="B810" s="110"/>
      <c r="C810" s="110"/>
      <c r="D810" s="110"/>
      <c r="E810" s="110"/>
      <c r="F810" s="111"/>
      <c r="G810" s="111"/>
      <c r="H810" s="111"/>
      <c r="I810" s="111"/>
      <c r="J810" s="111"/>
      <c r="K810" s="111"/>
      <c r="L810" s="111"/>
      <c r="M810" s="111"/>
      <c r="N810" s="111"/>
      <c r="O810" s="111"/>
      <c r="P810" s="111"/>
      <c r="Q810" s="111"/>
      <c r="R810" s="111"/>
    </row>
    <row r="811" spans="2:18">
      <c r="B811" s="110"/>
      <c r="C811" s="110"/>
      <c r="D811" s="110"/>
      <c r="E811" s="110"/>
      <c r="F811" s="111"/>
      <c r="G811" s="111"/>
      <c r="H811" s="111"/>
      <c r="I811" s="111"/>
      <c r="J811" s="111"/>
      <c r="K811" s="111"/>
      <c r="L811" s="111"/>
      <c r="M811" s="111"/>
      <c r="N811" s="111"/>
      <c r="O811" s="111"/>
      <c r="P811" s="111"/>
      <c r="Q811" s="111"/>
      <c r="R811" s="111"/>
    </row>
    <row r="812" spans="2:18">
      <c r="B812" s="110"/>
      <c r="C812" s="110"/>
      <c r="D812" s="110"/>
      <c r="E812" s="110"/>
      <c r="F812" s="111"/>
      <c r="G812" s="111"/>
      <c r="H812" s="111"/>
      <c r="I812" s="111"/>
      <c r="J812" s="111"/>
      <c r="K812" s="111"/>
      <c r="L812" s="111"/>
      <c r="M812" s="111"/>
      <c r="N812" s="111"/>
      <c r="O812" s="111"/>
      <c r="P812" s="111"/>
      <c r="Q812" s="111"/>
      <c r="R812" s="111"/>
    </row>
    <row r="813" spans="2:18">
      <c r="B813" s="110"/>
      <c r="C813" s="110"/>
      <c r="D813" s="110"/>
      <c r="E813" s="110"/>
      <c r="F813" s="111"/>
      <c r="G813" s="111"/>
      <c r="H813" s="111"/>
      <c r="I813" s="111"/>
      <c r="J813" s="111"/>
      <c r="K813" s="111"/>
      <c r="L813" s="111"/>
      <c r="M813" s="111"/>
      <c r="N813" s="111"/>
      <c r="O813" s="111"/>
      <c r="P813" s="111"/>
      <c r="Q813" s="111"/>
      <c r="R813" s="111"/>
    </row>
    <row r="814" spans="2:18">
      <c r="B814" s="110"/>
      <c r="C814" s="110"/>
      <c r="D814" s="110"/>
      <c r="E814" s="110"/>
      <c r="F814" s="111"/>
      <c r="G814" s="111"/>
      <c r="H814" s="111"/>
      <c r="I814" s="111"/>
      <c r="J814" s="111"/>
      <c r="K814" s="111"/>
      <c r="L814" s="111"/>
      <c r="M814" s="111"/>
      <c r="N814" s="111"/>
      <c r="O814" s="111"/>
      <c r="P814" s="111"/>
      <c r="Q814" s="111"/>
      <c r="R814" s="111"/>
    </row>
    <row r="815" spans="2:18">
      <c r="B815" s="110"/>
      <c r="C815" s="110"/>
      <c r="D815" s="110"/>
      <c r="E815" s="110"/>
      <c r="F815" s="111"/>
      <c r="G815" s="111"/>
      <c r="H815" s="111"/>
      <c r="I815" s="111"/>
      <c r="J815" s="111"/>
      <c r="K815" s="111"/>
      <c r="L815" s="111"/>
      <c r="M815" s="111"/>
      <c r="N815" s="111"/>
      <c r="O815" s="111"/>
      <c r="P815" s="111"/>
      <c r="Q815" s="111"/>
      <c r="R815" s="111"/>
    </row>
    <row r="816" spans="2:18">
      <c r="B816" s="110"/>
      <c r="C816" s="110"/>
      <c r="D816" s="110"/>
      <c r="E816" s="110"/>
      <c r="F816" s="111"/>
      <c r="G816" s="111"/>
      <c r="H816" s="111"/>
      <c r="I816" s="111"/>
      <c r="J816" s="111"/>
      <c r="K816" s="111"/>
      <c r="L816" s="111"/>
      <c r="M816" s="111"/>
      <c r="N816" s="111"/>
      <c r="O816" s="111"/>
      <c r="P816" s="111"/>
      <c r="Q816" s="111"/>
      <c r="R816" s="111"/>
    </row>
    <row r="817" spans="2:18">
      <c r="B817" s="110"/>
      <c r="C817" s="110"/>
      <c r="D817" s="110"/>
      <c r="E817" s="110"/>
      <c r="F817" s="111"/>
      <c r="G817" s="111"/>
      <c r="H817" s="111"/>
      <c r="I817" s="111"/>
      <c r="J817" s="111"/>
      <c r="K817" s="111"/>
      <c r="L817" s="111"/>
      <c r="M817" s="111"/>
      <c r="N817" s="111"/>
      <c r="O817" s="111"/>
      <c r="P817" s="111"/>
      <c r="Q817" s="111"/>
      <c r="R817" s="111"/>
    </row>
    <row r="818" spans="2:18">
      <c r="B818" s="110"/>
      <c r="C818" s="110"/>
      <c r="D818" s="110"/>
      <c r="E818" s="110"/>
      <c r="F818" s="111"/>
      <c r="G818" s="111"/>
      <c r="H818" s="111"/>
      <c r="I818" s="111"/>
      <c r="J818" s="111"/>
      <c r="K818" s="111"/>
      <c r="L818" s="111"/>
      <c r="M818" s="111"/>
      <c r="N818" s="111"/>
      <c r="O818" s="111"/>
      <c r="P818" s="111"/>
      <c r="Q818" s="111"/>
      <c r="R818" s="111"/>
    </row>
    <row r="819" spans="2:18">
      <c r="B819" s="110"/>
      <c r="C819" s="110"/>
      <c r="D819" s="110"/>
      <c r="E819" s="110"/>
      <c r="F819" s="111"/>
      <c r="G819" s="111"/>
      <c r="H819" s="111"/>
      <c r="I819" s="111"/>
      <c r="J819" s="111"/>
      <c r="K819" s="111"/>
      <c r="L819" s="111"/>
      <c r="M819" s="111"/>
      <c r="N819" s="111"/>
      <c r="O819" s="111"/>
      <c r="P819" s="111"/>
      <c r="Q819" s="111"/>
      <c r="R819" s="111"/>
    </row>
    <row r="820" spans="2:18">
      <c r="B820" s="110"/>
      <c r="C820" s="110"/>
      <c r="D820" s="110"/>
      <c r="E820" s="110"/>
      <c r="F820" s="111"/>
      <c r="G820" s="111"/>
      <c r="H820" s="111"/>
      <c r="I820" s="111"/>
      <c r="J820" s="111"/>
      <c r="K820" s="111"/>
      <c r="L820" s="111"/>
      <c r="M820" s="111"/>
      <c r="N820" s="111"/>
      <c r="O820" s="111"/>
      <c r="P820" s="111"/>
      <c r="Q820" s="111"/>
      <c r="R820" s="111"/>
    </row>
    <row r="821" spans="2:18">
      <c r="B821" s="110"/>
      <c r="C821" s="110"/>
      <c r="D821" s="110"/>
      <c r="E821" s="110"/>
      <c r="F821" s="111"/>
      <c r="G821" s="111"/>
      <c r="H821" s="111"/>
      <c r="I821" s="111"/>
      <c r="J821" s="111"/>
      <c r="K821" s="111"/>
      <c r="L821" s="111"/>
      <c r="M821" s="111"/>
      <c r="N821" s="111"/>
      <c r="O821" s="111"/>
      <c r="P821" s="111"/>
      <c r="Q821" s="111"/>
      <c r="R821" s="111"/>
    </row>
    <row r="822" spans="2:18">
      <c r="B822" s="110"/>
      <c r="C822" s="110"/>
      <c r="D822" s="110"/>
      <c r="E822" s="110"/>
      <c r="F822" s="111"/>
      <c r="G822" s="111"/>
      <c r="H822" s="111"/>
      <c r="I822" s="111"/>
      <c r="J822" s="111"/>
      <c r="K822" s="111"/>
      <c r="L822" s="111"/>
      <c r="M822" s="111"/>
      <c r="N822" s="111"/>
      <c r="O822" s="111"/>
      <c r="P822" s="111"/>
      <c r="Q822" s="111"/>
      <c r="R822" s="111"/>
    </row>
    <row r="823" spans="2:18">
      <c r="B823" s="110"/>
      <c r="C823" s="110"/>
      <c r="D823" s="110"/>
      <c r="E823" s="110"/>
      <c r="F823" s="111"/>
      <c r="G823" s="111"/>
      <c r="H823" s="111"/>
      <c r="I823" s="111"/>
      <c r="J823" s="111"/>
      <c r="K823" s="111"/>
      <c r="L823" s="111"/>
      <c r="M823" s="111"/>
      <c r="N823" s="111"/>
      <c r="O823" s="111"/>
      <c r="P823" s="111"/>
      <c r="Q823" s="111"/>
      <c r="R823" s="111"/>
    </row>
    <row r="824" spans="2:18">
      <c r="B824" s="110"/>
      <c r="C824" s="110"/>
      <c r="D824" s="110"/>
      <c r="E824" s="110"/>
      <c r="F824" s="111"/>
      <c r="G824" s="111"/>
      <c r="H824" s="111"/>
      <c r="I824" s="111"/>
      <c r="J824" s="111"/>
      <c r="K824" s="111"/>
      <c r="L824" s="111"/>
      <c r="M824" s="111"/>
      <c r="N824" s="111"/>
      <c r="O824" s="111"/>
      <c r="P824" s="111"/>
      <c r="Q824" s="111"/>
      <c r="R824" s="111"/>
    </row>
    <row r="825" spans="2:18">
      <c r="B825" s="110"/>
      <c r="C825" s="110"/>
      <c r="D825" s="110"/>
      <c r="E825" s="110"/>
      <c r="F825" s="111"/>
      <c r="G825" s="111"/>
      <c r="H825" s="111"/>
      <c r="I825" s="111"/>
      <c r="J825" s="111"/>
      <c r="K825" s="111"/>
      <c r="L825" s="111"/>
      <c r="M825" s="111"/>
      <c r="N825" s="111"/>
      <c r="O825" s="111"/>
      <c r="P825" s="111"/>
      <c r="Q825" s="111"/>
      <c r="R825" s="111"/>
    </row>
    <row r="826" spans="2:18">
      <c r="B826" s="110"/>
      <c r="C826" s="110"/>
      <c r="D826" s="110"/>
      <c r="E826" s="110"/>
      <c r="F826" s="111"/>
      <c r="G826" s="111"/>
      <c r="H826" s="111"/>
      <c r="I826" s="111"/>
      <c r="J826" s="111"/>
      <c r="K826" s="111"/>
      <c r="L826" s="111"/>
      <c r="M826" s="111"/>
      <c r="N826" s="111"/>
      <c r="O826" s="111"/>
      <c r="P826" s="111"/>
      <c r="Q826" s="111"/>
      <c r="R826" s="111"/>
    </row>
    <row r="827" spans="2:18">
      <c r="B827" s="110"/>
      <c r="C827" s="110"/>
      <c r="D827" s="110"/>
      <c r="E827" s="110"/>
      <c r="F827" s="111"/>
      <c r="G827" s="111"/>
      <c r="H827" s="111"/>
      <c r="I827" s="111"/>
      <c r="J827" s="111"/>
      <c r="K827" s="111"/>
      <c r="L827" s="111"/>
      <c r="M827" s="111"/>
      <c r="N827" s="111"/>
      <c r="O827" s="111"/>
      <c r="P827" s="111"/>
      <c r="Q827" s="111"/>
      <c r="R827" s="111"/>
    </row>
    <row r="828" spans="2:18">
      <c r="B828" s="110"/>
      <c r="C828" s="110"/>
      <c r="D828" s="110"/>
      <c r="E828" s="110"/>
      <c r="F828" s="111"/>
      <c r="G828" s="111"/>
      <c r="H828" s="111"/>
      <c r="I828" s="111"/>
      <c r="J828" s="111"/>
      <c r="K828" s="111"/>
      <c r="L828" s="111"/>
      <c r="M828" s="111"/>
      <c r="N828" s="111"/>
      <c r="O828" s="111"/>
      <c r="P828" s="111"/>
      <c r="Q828" s="111"/>
      <c r="R828" s="111"/>
    </row>
    <row r="829" spans="2:18">
      <c r="B829" s="110"/>
      <c r="C829" s="110"/>
      <c r="D829" s="110"/>
      <c r="E829" s="110"/>
      <c r="F829" s="111"/>
      <c r="G829" s="111"/>
      <c r="H829" s="111"/>
      <c r="I829" s="111"/>
      <c r="J829" s="111"/>
      <c r="K829" s="111"/>
      <c r="L829" s="111"/>
      <c r="M829" s="111"/>
      <c r="N829" s="111"/>
      <c r="O829" s="111"/>
      <c r="P829" s="111"/>
      <c r="Q829" s="111"/>
      <c r="R829" s="111"/>
    </row>
    <row r="830" spans="2:18">
      <c r="B830" s="110"/>
      <c r="C830" s="110"/>
      <c r="D830" s="110"/>
      <c r="E830" s="110"/>
      <c r="F830" s="111"/>
      <c r="G830" s="111"/>
      <c r="H830" s="111"/>
      <c r="I830" s="111"/>
      <c r="J830" s="111"/>
      <c r="K830" s="111"/>
      <c r="L830" s="111"/>
      <c r="M830" s="111"/>
      <c r="N830" s="111"/>
      <c r="O830" s="111"/>
      <c r="P830" s="111"/>
      <c r="Q830" s="111"/>
      <c r="R830" s="111"/>
    </row>
    <row r="831" spans="2:18">
      <c r="B831" s="110"/>
      <c r="C831" s="110"/>
      <c r="D831" s="110"/>
      <c r="E831" s="110"/>
      <c r="F831" s="111"/>
      <c r="G831" s="111"/>
      <c r="H831" s="111"/>
      <c r="I831" s="111"/>
      <c r="J831" s="111"/>
      <c r="K831" s="111"/>
      <c r="L831" s="111"/>
      <c r="M831" s="111"/>
      <c r="N831" s="111"/>
      <c r="O831" s="111"/>
      <c r="P831" s="111"/>
      <c r="Q831" s="111"/>
      <c r="R831" s="111"/>
    </row>
    <row r="832" spans="2:18">
      <c r="B832" s="110"/>
      <c r="C832" s="110"/>
      <c r="D832" s="110"/>
      <c r="E832" s="110"/>
      <c r="F832" s="111"/>
      <c r="G832" s="111"/>
      <c r="H832" s="111"/>
      <c r="I832" s="111"/>
      <c r="J832" s="111"/>
      <c r="K832" s="111"/>
      <c r="L832" s="111"/>
      <c r="M832" s="111"/>
      <c r="N832" s="111"/>
      <c r="O832" s="111"/>
      <c r="P832" s="111"/>
      <c r="Q832" s="111"/>
      <c r="R832" s="111"/>
    </row>
    <row r="833" spans="2:18">
      <c r="B833" s="110"/>
      <c r="C833" s="110"/>
      <c r="D833" s="110"/>
      <c r="E833" s="110"/>
      <c r="F833" s="111"/>
      <c r="G833" s="111"/>
      <c r="H833" s="111"/>
      <c r="I833" s="111"/>
      <c r="J833" s="111"/>
      <c r="K833" s="111"/>
      <c r="L833" s="111"/>
      <c r="M833" s="111"/>
      <c r="N833" s="111"/>
      <c r="O833" s="111"/>
      <c r="P833" s="111"/>
      <c r="Q833" s="111"/>
      <c r="R833" s="111"/>
    </row>
    <row r="834" spans="2:18">
      <c r="B834" s="110"/>
      <c r="C834" s="110"/>
      <c r="D834" s="110"/>
      <c r="E834" s="110"/>
      <c r="F834" s="111"/>
      <c r="G834" s="111"/>
      <c r="H834" s="111"/>
      <c r="I834" s="111"/>
      <c r="J834" s="111"/>
      <c r="K834" s="111"/>
      <c r="L834" s="111"/>
      <c r="M834" s="111"/>
      <c r="N834" s="111"/>
      <c r="O834" s="111"/>
      <c r="P834" s="111"/>
      <c r="Q834" s="111"/>
      <c r="R834" s="111"/>
    </row>
    <row r="835" spans="2:18">
      <c r="B835" s="110"/>
      <c r="C835" s="110"/>
      <c r="D835" s="110"/>
      <c r="E835" s="110"/>
      <c r="F835" s="111"/>
      <c r="G835" s="111"/>
      <c r="H835" s="111"/>
      <c r="I835" s="111"/>
      <c r="J835" s="111"/>
      <c r="K835" s="111"/>
      <c r="L835" s="111"/>
      <c r="M835" s="111"/>
      <c r="N835" s="111"/>
      <c r="O835" s="111"/>
      <c r="P835" s="111"/>
      <c r="Q835" s="111"/>
      <c r="R835" s="111"/>
    </row>
    <row r="836" spans="2:18">
      <c r="B836" s="110"/>
      <c r="C836" s="110"/>
      <c r="D836" s="110"/>
      <c r="E836" s="110"/>
      <c r="F836" s="111"/>
      <c r="G836" s="111"/>
      <c r="H836" s="111"/>
      <c r="I836" s="111"/>
      <c r="J836" s="111"/>
      <c r="K836" s="111"/>
      <c r="L836" s="111"/>
      <c r="M836" s="111"/>
      <c r="N836" s="111"/>
      <c r="O836" s="111"/>
      <c r="P836" s="111"/>
      <c r="Q836" s="111"/>
      <c r="R836" s="111"/>
    </row>
    <row r="837" spans="2:18">
      <c r="B837" s="110"/>
      <c r="C837" s="110"/>
      <c r="D837" s="110"/>
      <c r="E837" s="110"/>
      <c r="F837" s="111"/>
      <c r="G837" s="111"/>
      <c r="H837" s="111"/>
      <c r="I837" s="111"/>
      <c r="J837" s="111"/>
      <c r="K837" s="111"/>
      <c r="L837" s="111"/>
      <c r="M837" s="111"/>
      <c r="N837" s="111"/>
      <c r="O837" s="111"/>
      <c r="P837" s="111"/>
      <c r="Q837" s="111"/>
      <c r="R837" s="111"/>
    </row>
    <row r="838" spans="2:18">
      <c r="B838" s="110"/>
      <c r="C838" s="110"/>
      <c r="D838" s="110"/>
      <c r="E838" s="110"/>
      <c r="F838" s="111"/>
      <c r="G838" s="111"/>
      <c r="H838" s="111"/>
      <c r="I838" s="111"/>
      <c r="J838" s="111"/>
      <c r="K838" s="111"/>
      <c r="L838" s="111"/>
      <c r="M838" s="111"/>
      <c r="N838" s="111"/>
      <c r="O838" s="111"/>
      <c r="P838" s="111"/>
      <c r="Q838" s="111"/>
      <c r="R838" s="111"/>
    </row>
    <row r="839" spans="2:18">
      <c r="B839" s="110"/>
      <c r="C839" s="110"/>
      <c r="D839" s="110"/>
      <c r="E839" s="110"/>
      <c r="F839" s="111"/>
      <c r="G839" s="111"/>
      <c r="H839" s="111"/>
      <c r="I839" s="111"/>
      <c r="J839" s="111"/>
      <c r="K839" s="111"/>
      <c r="L839" s="111"/>
      <c r="M839" s="111"/>
      <c r="N839" s="111"/>
      <c r="O839" s="111"/>
      <c r="P839" s="111"/>
      <c r="Q839" s="111"/>
      <c r="R839" s="111"/>
    </row>
    <row r="840" spans="2:18">
      <c r="B840" s="110"/>
      <c r="C840" s="110"/>
      <c r="D840" s="110"/>
      <c r="E840" s="110"/>
      <c r="F840" s="111"/>
      <c r="G840" s="111"/>
      <c r="H840" s="111"/>
      <c r="I840" s="111"/>
      <c r="J840" s="111"/>
      <c r="K840" s="111"/>
      <c r="L840" s="111"/>
      <c r="M840" s="111"/>
      <c r="N840" s="111"/>
      <c r="O840" s="111"/>
      <c r="P840" s="111"/>
      <c r="Q840" s="111"/>
      <c r="R840" s="111"/>
    </row>
    <row r="841" spans="2:18">
      <c r="B841" s="110"/>
      <c r="C841" s="110"/>
      <c r="D841" s="110"/>
      <c r="E841" s="110"/>
      <c r="F841" s="111"/>
      <c r="G841" s="111"/>
      <c r="H841" s="111"/>
      <c r="I841" s="111"/>
      <c r="J841" s="111"/>
      <c r="K841" s="111"/>
      <c r="L841" s="111"/>
      <c r="M841" s="111"/>
      <c r="N841" s="111"/>
      <c r="O841" s="111"/>
      <c r="P841" s="111"/>
      <c r="Q841" s="111"/>
      <c r="R841" s="111"/>
    </row>
    <row r="842" spans="2:18">
      <c r="B842" s="110"/>
      <c r="C842" s="110"/>
      <c r="D842" s="110"/>
      <c r="E842" s="110"/>
      <c r="F842" s="111"/>
      <c r="G842" s="111"/>
      <c r="H842" s="111"/>
      <c r="I842" s="111"/>
      <c r="J842" s="111"/>
      <c r="K842" s="111"/>
      <c r="L842" s="111"/>
      <c r="M842" s="111"/>
      <c r="N842" s="111"/>
      <c r="O842" s="111"/>
      <c r="P842" s="111"/>
      <c r="Q842" s="111"/>
      <c r="R842" s="111"/>
    </row>
    <row r="843" spans="2:18">
      <c r="B843" s="110"/>
      <c r="C843" s="110"/>
      <c r="D843" s="110"/>
      <c r="E843" s="110"/>
      <c r="F843" s="111"/>
      <c r="G843" s="111"/>
      <c r="H843" s="111"/>
      <c r="I843" s="111"/>
      <c r="J843" s="111"/>
      <c r="K843" s="111"/>
      <c r="L843" s="111"/>
      <c r="M843" s="111"/>
      <c r="N843" s="111"/>
      <c r="O843" s="111"/>
      <c r="P843" s="111"/>
      <c r="Q843" s="111"/>
      <c r="R843" s="111"/>
    </row>
    <row r="844" spans="2:18">
      <c r="B844" s="110"/>
      <c r="C844" s="110"/>
      <c r="D844" s="110"/>
      <c r="E844" s="110"/>
      <c r="F844" s="111"/>
      <c r="G844" s="111"/>
      <c r="H844" s="111"/>
      <c r="I844" s="111"/>
      <c r="J844" s="111"/>
      <c r="K844" s="111"/>
      <c r="L844" s="111"/>
      <c r="M844" s="111"/>
      <c r="N844" s="111"/>
      <c r="O844" s="111"/>
      <c r="P844" s="111"/>
      <c r="Q844" s="111"/>
      <c r="R844" s="111"/>
    </row>
    <row r="845" spans="2:18">
      <c r="B845" s="110"/>
      <c r="C845" s="110"/>
      <c r="D845" s="110"/>
      <c r="E845" s="110"/>
      <c r="F845" s="111"/>
      <c r="G845" s="111"/>
      <c r="H845" s="111"/>
      <c r="I845" s="111"/>
      <c r="J845" s="111"/>
      <c r="K845" s="111"/>
      <c r="L845" s="111"/>
      <c r="M845" s="111"/>
      <c r="N845" s="111"/>
      <c r="O845" s="111"/>
      <c r="P845" s="111"/>
      <c r="Q845" s="111"/>
      <c r="R845" s="111"/>
    </row>
    <row r="846" spans="2:18">
      <c r="B846" s="110"/>
      <c r="C846" s="110"/>
      <c r="D846" s="110"/>
      <c r="E846" s="110"/>
      <c r="F846" s="111"/>
      <c r="G846" s="111"/>
      <c r="H846" s="111"/>
      <c r="I846" s="111"/>
      <c r="J846" s="111"/>
      <c r="K846" s="111"/>
      <c r="L846" s="111"/>
      <c r="M846" s="111"/>
      <c r="N846" s="111"/>
      <c r="O846" s="111"/>
      <c r="P846" s="111"/>
      <c r="Q846" s="111"/>
      <c r="R846" s="111"/>
    </row>
    <row r="847" spans="2:18">
      <c r="B847" s="110"/>
      <c r="C847" s="110"/>
      <c r="D847" s="110"/>
      <c r="E847" s="110"/>
      <c r="F847" s="111"/>
      <c r="G847" s="111"/>
      <c r="H847" s="111"/>
      <c r="I847" s="111"/>
      <c r="J847" s="111"/>
      <c r="K847" s="111"/>
      <c r="L847" s="111"/>
      <c r="M847" s="111"/>
      <c r="N847" s="111"/>
      <c r="O847" s="111"/>
      <c r="P847" s="111"/>
      <c r="Q847" s="111"/>
      <c r="R847" s="111"/>
    </row>
    <row r="848" spans="2:18">
      <c r="B848" s="110"/>
      <c r="C848" s="110"/>
      <c r="D848" s="110"/>
      <c r="E848" s="110"/>
      <c r="F848" s="111"/>
      <c r="G848" s="111"/>
      <c r="H848" s="111"/>
      <c r="I848" s="111"/>
      <c r="J848" s="111"/>
      <c r="K848" s="111"/>
      <c r="L848" s="111"/>
      <c r="M848" s="111"/>
      <c r="N848" s="111"/>
      <c r="O848" s="111"/>
      <c r="P848" s="111"/>
      <c r="Q848" s="111"/>
      <c r="R848" s="111"/>
    </row>
    <row r="849" spans="2:18">
      <c r="B849" s="110"/>
      <c r="C849" s="110"/>
      <c r="D849" s="110"/>
      <c r="E849" s="110"/>
      <c r="F849" s="111"/>
      <c r="G849" s="111"/>
      <c r="H849" s="111"/>
      <c r="I849" s="111"/>
      <c r="J849" s="111"/>
      <c r="K849" s="111"/>
      <c r="L849" s="111"/>
      <c r="M849" s="111"/>
      <c r="N849" s="111"/>
      <c r="O849" s="111"/>
      <c r="P849" s="111"/>
      <c r="Q849" s="111"/>
      <c r="R849" s="111"/>
    </row>
    <row r="850" spans="2:18">
      <c r="B850" s="110"/>
      <c r="C850" s="110"/>
      <c r="D850" s="110"/>
      <c r="E850" s="110"/>
      <c r="F850" s="111"/>
      <c r="G850" s="111"/>
      <c r="H850" s="111"/>
      <c r="I850" s="111"/>
      <c r="J850" s="111"/>
      <c r="K850" s="111"/>
      <c r="L850" s="111"/>
      <c r="M850" s="111"/>
      <c r="N850" s="111"/>
      <c r="O850" s="111"/>
      <c r="P850" s="111"/>
      <c r="Q850" s="111"/>
      <c r="R850" s="111"/>
    </row>
    <row r="851" spans="2:18">
      <c r="B851" s="110"/>
      <c r="C851" s="110"/>
      <c r="D851" s="110"/>
      <c r="E851" s="110"/>
      <c r="F851" s="111"/>
      <c r="G851" s="111"/>
      <c r="H851" s="111"/>
      <c r="I851" s="111"/>
      <c r="J851" s="111"/>
      <c r="K851" s="111"/>
      <c r="L851" s="111"/>
      <c r="M851" s="111"/>
      <c r="N851" s="111"/>
      <c r="O851" s="111"/>
      <c r="P851" s="111"/>
      <c r="Q851" s="111"/>
      <c r="R851" s="111"/>
    </row>
    <row r="852" spans="2:18">
      <c r="B852" s="110"/>
      <c r="C852" s="110"/>
      <c r="D852" s="110"/>
      <c r="E852" s="110"/>
      <c r="F852" s="111"/>
      <c r="G852" s="111"/>
      <c r="H852" s="111"/>
      <c r="I852" s="111"/>
      <c r="J852" s="111"/>
      <c r="K852" s="111"/>
      <c r="L852" s="111"/>
      <c r="M852" s="111"/>
      <c r="N852" s="111"/>
      <c r="O852" s="111"/>
      <c r="P852" s="111"/>
      <c r="Q852" s="111"/>
      <c r="R852" s="111"/>
    </row>
    <row r="853" spans="2:18">
      <c r="B853" s="110"/>
      <c r="C853" s="110"/>
      <c r="D853" s="110"/>
      <c r="E853" s="110"/>
      <c r="F853" s="111"/>
      <c r="G853" s="111"/>
      <c r="H853" s="111"/>
      <c r="I853" s="111"/>
      <c r="J853" s="111"/>
      <c r="K853" s="111"/>
      <c r="L853" s="111"/>
      <c r="M853" s="111"/>
      <c r="N853" s="111"/>
      <c r="O853" s="111"/>
      <c r="P853" s="111"/>
      <c r="Q853" s="111"/>
      <c r="R853" s="111"/>
    </row>
    <row r="854" spans="2:18">
      <c r="B854" s="110"/>
      <c r="C854" s="110"/>
      <c r="D854" s="110"/>
      <c r="E854" s="110"/>
      <c r="F854" s="111"/>
      <c r="G854" s="111"/>
      <c r="H854" s="111"/>
      <c r="I854" s="111"/>
      <c r="J854" s="111"/>
      <c r="K854" s="111"/>
      <c r="L854" s="111"/>
      <c r="M854" s="111"/>
      <c r="N854" s="111"/>
      <c r="O854" s="111"/>
      <c r="P854" s="111"/>
      <c r="Q854" s="111"/>
      <c r="R854" s="111"/>
    </row>
    <row r="855" spans="2:18">
      <c r="B855" s="110"/>
      <c r="C855" s="110"/>
      <c r="D855" s="110"/>
      <c r="E855" s="110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  <c r="P855" s="111"/>
      <c r="Q855" s="111"/>
      <c r="R855" s="111"/>
    </row>
    <row r="856" spans="2:18">
      <c r="B856" s="110"/>
      <c r="C856" s="110"/>
      <c r="D856" s="110"/>
      <c r="E856" s="110"/>
      <c r="F856" s="111"/>
      <c r="G856" s="111"/>
      <c r="H856" s="111"/>
      <c r="I856" s="111"/>
      <c r="J856" s="111"/>
      <c r="K856" s="111"/>
      <c r="L856" s="111"/>
      <c r="M856" s="111"/>
      <c r="N856" s="111"/>
      <c r="O856" s="111"/>
      <c r="P856" s="111"/>
      <c r="Q856" s="111"/>
      <c r="R856" s="111"/>
    </row>
    <row r="857" spans="2:18">
      <c r="B857" s="110"/>
      <c r="C857" s="110"/>
      <c r="D857" s="110"/>
      <c r="E857" s="110"/>
      <c r="F857" s="111"/>
      <c r="G857" s="111"/>
      <c r="H857" s="111"/>
      <c r="I857" s="111"/>
      <c r="J857" s="111"/>
      <c r="K857" s="111"/>
      <c r="L857" s="111"/>
      <c r="M857" s="111"/>
      <c r="N857" s="111"/>
      <c r="O857" s="111"/>
      <c r="P857" s="111"/>
      <c r="Q857" s="111"/>
      <c r="R857" s="111"/>
    </row>
    <row r="858" spans="2:18">
      <c r="B858" s="110"/>
      <c r="C858" s="110"/>
      <c r="D858" s="110"/>
      <c r="E858" s="110"/>
      <c r="F858" s="111"/>
      <c r="G858" s="111"/>
      <c r="H858" s="111"/>
      <c r="I858" s="111"/>
      <c r="J858" s="111"/>
      <c r="K858" s="111"/>
      <c r="L858" s="111"/>
      <c r="M858" s="111"/>
      <c r="N858" s="111"/>
      <c r="O858" s="111"/>
      <c r="P858" s="111"/>
      <c r="Q858" s="111"/>
      <c r="R858" s="111"/>
    </row>
    <row r="859" spans="2:18">
      <c r="B859" s="110"/>
      <c r="C859" s="110"/>
      <c r="D859" s="110"/>
      <c r="E859" s="110"/>
      <c r="F859" s="111"/>
      <c r="G859" s="111"/>
      <c r="H859" s="111"/>
      <c r="I859" s="111"/>
      <c r="J859" s="111"/>
      <c r="K859" s="111"/>
      <c r="L859" s="111"/>
      <c r="M859" s="111"/>
      <c r="N859" s="111"/>
      <c r="O859" s="111"/>
      <c r="P859" s="111"/>
      <c r="Q859" s="111"/>
      <c r="R859" s="111"/>
    </row>
    <row r="860" spans="2:18">
      <c r="B860" s="110"/>
      <c r="C860" s="110"/>
      <c r="D860" s="110"/>
      <c r="E860" s="110"/>
      <c r="F860" s="111"/>
      <c r="G860" s="111"/>
      <c r="H860" s="111"/>
      <c r="I860" s="111"/>
      <c r="J860" s="111"/>
      <c r="K860" s="111"/>
      <c r="L860" s="111"/>
      <c r="M860" s="111"/>
      <c r="N860" s="111"/>
      <c r="O860" s="111"/>
      <c r="P860" s="111"/>
      <c r="Q860" s="111"/>
      <c r="R860" s="111"/>
    </row>
    <row r="861" spans="2:18">
      <c r="B861" s="110"/>
      <c r="C861" s="110"/>
      <c r="D861" s="110"/>
      <c r="E861" s="110"/>
      <c r="F861" s="111"/>
      <c r="G861" s="111"/>
      <c r="H861" s="111"/>
      <c r="I861" s="111"/>
      <c r="J861" s="111"/>
      <c r="K861" s="111"/>
      <c r="L861" s="111"/>
      <c r="M861" s="111"/>
      <c r="N861" s="111"/>
      <c r="O861" s="111"/>
      <c r="P861" s="111"/>
      <c r="Q861" s="111"/>
      <c r="R861" s="111"/>
    </row>
    <row r="862" spans="2:18">
      <c r="B862" s="110"/>
      <c r="C862" s="110"/>
      <c r="D862" s="110"/>
      <c r="E862" s="110"/>
      <c r="F862" s="111"/>
      <c r="G862" s="111"/>
      <c r="H862" s="111"/>
      <c r="I862" s="111"/>
      <c r="J862" s="111"/>
      <c r="K862" s="111"/>
      <c r="L862" s="111"/>
      <c r="M862" s="111"/>
      <c r="N862" s="111"/>
      <c r="O862" s="111"/>
      <c r="P862" s="111"/>
      <c r="Q862" s="111"/>
      <c r="R862" s="111"/>
    </row>
    <row r="863" spans="2:18">
      <c r="B863" s="110"/>
      <c r="C863" s="110"/>
      <c r="D863" s="110"/>
      <c r="E863" s="110"/>
      <c r="F863" s="111"/>
      <c r="G863" s="111"/>
      <c r="H863" s="111"/>
      <c r="I863" s="111"/>
      <c r="J863" s="111"/>
      <c r="K863" s="111"/>
      <c r="L863" s="111"/>
      <c r="M863" s="111"/>
      <c r="N863" s="111"/>
      <c r="O863" s="111"/>
      <c r="P863" s="111"/>
      <c r="Q863" s="111"/>
      <c r="R863" s="111"/>
    </row>
    <row r="864" spans="2:18">
      <c r="B864" s="110"/>
      <c r="C864" s="110"/>
      <c r="D864" s="110"/>
      <c r="E864" s="110"/>
      <c r="F864" s="111"/>
      <c r="G864" s="111"/>
      <c r="H864" s="111"/>
      <c r="I864" s="111"/>
      <c r="J864" s="111"/>
      <c r="K864" s="111"/>
      <c r="L864" s="111"/>
      <c r="M864" s="111"/>
      <c r="N864" s="111"/>
      <c r="O864" s="111"/>
      <c r="P864" s="111"/>
      <c r="Q864" s="111"/>
      <c r="R864" s="111"/>
    </row>
    <row r="865" spans="2:18">
      <c r="B865" s="110"/>
      <c r="C865" s="110"/>
      <c r="D865" s="110"/>
      <c r="E865" s="110"/>
      <c r="F865" s="111"/>
      <c r="G865" s="111"/>
      <c r="H865" s="111"/>
      <c r="I865" s="111"/>
      <c r="J865" s="111"/>
      <c r="K865" s="111"/>
      <c r="L865" s="111"/>
      <c r="M865" s="111"/>
      <c r="N865" s="111"/>
      <c r="O865" s="111"/>
      <c r="P865" s="111"/>
      <c r="Q865" s="111"/>
      <c r="R865" s="111"/>
    </row>
    <row r="866" spans="2:18">
      <c r="B866" s="110"/>
      <c r="C866" s="110"/>
      <c r="D866" s="110"/>
      <c r="E866" s="110"/>
      <c r="F866" s="111"/>
      <c r="G866" s="111"/>
      <c r="H866" s="111"/>
      <c r="I866" s="111"/>
      <c r="J866" s="111"/>
      <c r="K866" s="111"/>
      <c r="L866" s="111"/>
      <c r="M866" s="111"/>
      <c r="N866" s="111"/>
      <c r="O866" s="111"/>
      <c r="P866" s="111"/>
      <c r="Q866" s="111"/>
      <c r="R866" s="111"/>
    </row>
    <row r="867" spans="2:18">
      <c r="B867" s="110"/>
      <c r="C867" s="110"/>
      <c r="D867" s="110"/>
      <c r="E867" s="110"/>
      <c r="F867" s="111"/>
      <c r="G867" s="111"/>
      <c r="H867" s="111"/>
      <c r="I867" s="111"/>
      <c r="J867" s="111"/>
      <c r="K867" s="111"/>
      <c r="L867" s="111"/>
      <c r="M867" s="111"/>
      <c r="N867" s="111"/>
      <c r="O867" s="111"/>
      <c r="P867" s="111"/>
      <c r="Q867" s="111"/>
      <c r="R867" s="111"/>
    </row>
    <row r="868" spans="2:18">
      <c r="B868" s="110"/>
      <c r="C868" s="110"/>
      <c r="D868" s="110"/>
      <c r="E868" s="110"/>
      <c r="F868" s="111"/>
      <c r="G868" s="111"/>
      <c r="H868" s="111"/>
      <c r="I868" s="111"/>
      <c r="J868" s="111"/>
      <c r="K868" s="111"/>
      <c r="L868" s="111"/>
      <c r="M868" s="111"/>
      <c r="N868" s="111"/>
      <c r="O868" s="111"/>
      <c r="P868" s="111"/>
      <c r="Q868" s="111"/>
      <c r="R868" s="111"/>
    </row>
    <row r="869" spans="2:18">
      <c r="B869" s="110"/>
      <c r="C869" s="110"/>
      <c r="D869" s="110"/>
      <c r="E869" s="110"/>
      <c r="F869" s="111"/>
      <c r="G869" s="111"/>
      <c r="H869" s="111"/>
      <c r="I869" s="111"/>
      <c r="J869" s="111"/>
      <c r="K869" s="111"/>
      <c r="L869" s="111"/>
      <c r="M869" s="111"/>
      <c r="N869" s="111"/>
      <c r="O869" s="111"/>
      <c r="P869" s="111"/>
      <c r="Q869" s="111"/>
      <c r="R869" s="111"/>
    </row>
    <row r="870" spans="2:18">
      <c r="B870" s="110"/>
      <c r="C870" s="110"/>
      <c r="D870" s="110"/>
      <c r="E870" s="110"/>
      <c r="F870" s="111"/>
      <c r="G870" s="111"/>
      <c r="H870" s="111"/>
      <c r="I870" s="111"/>
      <c r="J870" s="111"/>
      <c r="K870" s="111"/>
      <c r="L870" s="111"/>
      <c r="M870" s="111"/>
      <c r="N870" s="111"/>
      <c r="O870" s="111"/>
      <c r="P870" s="111"/>
      <c r="Q870" s="111"/>
      <c r="R870" s="111"/>
    </row>
    <row r="871" spans="2:18">
      <c r="B871" s="110"/>
      <c r="C871" s="110"/>
      <c r="D871" s="110"/>
      <c r="E871" s="110"/>
      <c r="F871" s="111"/>
      <c r="G871" s="111"/>
      <c r="H871" s="111"/>
      <c r="I871" s="111"/>
      <c r="J871" s="111"/>
      <c r="K871" s="111"/>
      <c r="L871" s="111"/>
      <c r="M871" s="111"/>
      <c r="N871" s="111"/>
      <c r="O871" s="111"/>
      <c r="P871" s="111"/>
      <c r="Q871" s="111"/>
      <c r="R871" s="111"/>
    </row>
    <row r="872" spans="2:18">
      <c r="B872" s="110"/>
      <c r="C872" s="110"/>
      <c r="D872" s="110"/>
      <c r="E872" s="110"/>
      <c r="F872" s="111"/>
      <c r="G872" s="111"/>
      <c r="H872" s="111"/>
      <c r="I872" s="111"/>
      <c r="J872" s="111"/>
      <c r="K872" s="111"/>
      <c r="L872" s="111"/>
      <c r="M872" s="111"/>
      <c r="N872" s="111"/>
      <c r="O872" s="111"/>
      <c r="P872" s="111"/>
      <c r="Q872" s="111"/>
      <c r="R872" s="111"/>
    </row>
    <row r="873" spans="2:18">
      <c r="B873" s="110"/>
      <c r="C873" s="110"/>
      <c r="D873" s="110"/>
      <c r="E873" s="110"/>
      <c r="F873" s="111"/>
      <c r="G873" s="111"/>
      <c r="H873" s="111"/>
      <c r="I873" s="111"/>
      <c r="J873" s="111"/>
      <c r="K873" s="111"/>
      <c r="L873" s="111"/>
      <c r="M873" s="111"/>
      <c r="N873" s="111"/>
      <c r="O873" s="111"/>
      <c r="P873" s="111"/>
      <c r="Q873" s="111"/>
      <c r="R873" s="111"/>
    </row>
    <row r="874" spans="2:18">
      <c r="B874" s="110"/>
      <c r="C874" s="110"/>
      <c r="D874" s="110"/>
      <c r="E874" s="110"/>
      <c r="F874" s="111"/>
      <c r="G874" s="111"/>
      <c r="H874" s="111"/>
      <c r="I874" s="111"/>
      <c r="J874" s="111"/>
      <c r="K874" s="111"/>
      <c r="L874" s="111"/>
      <c r="M874" s="111"/>
      <c r="N874" s="111"/>
      <c r="O874" s="111"/>
      <c r="P874" s="111"/>
      <c r="Q874" s="111"/>
      <c r="R874" s="111"/>
    </row>
    <row r="875" spans="2:18">
      <c r="B875" s="110"/>
      <c r="C875" s="110"/>
      <c r="D875" s="110"/>
      <c r="E875" s="110"/>
      <c r="F875" s="111"/>
      <c r="G875" s="111"/>
      <c r="H875" s="111"/>
      <c r="I875" s="111"/>
      <c r="J875" s="111"/>
      <c r="K875" s="111"/>
      <c r="L875" s="111"/>
      <c r="M875" s="111"/>
      <c r="N875" s="111"/>
      <c r="O875" s="111"/>
      <c r="P875" s="111"/>
      <c r="Q875" s="111"/>
      <c r="R875" s="111"/>
    </row>
    <row r="876" spans="2:18">
      <c r="B876" s="110"/>
      <c r="C876" s="110"/>
      <c r="D876" s="110"/>
      <c r="E876" s="110"/>
      <c r="F876" s="111"/>
      <c r="G876" s="111"/>
      <c r="H876" s="111"/>
      <c r="I876" s="111"/>
      <c r="J876" s="111"/>
      <c r="K876" s="111"/>
      <c r="L876" s="111"/>
      <c r="M876" s="111"/>
      <c r="N876" s="111"/>
      <c r="O876" s="111"/>
      <c r="P876" s="111"/>
      <c r="Q876" s="111"/>
      <c r="R876" s="111"/>
    </row>
    <row r="877" spans="2:18">
      <c r="B877" s="110"/>
      <c r="C877" s="110"/>
      <c r="D877" s="110"/>
      <c r="E877" s="110"/>
      <c r="F877" s="111"/>
      <c r="G877" s="111"/>
      <c r="H877" s="111"/>
      <c r="I877" s="111"/>
      <c r="J877" s="111"/>
      <c r="K877" s="111"/>
      <c r="L877" s="111"/>
      <c r="M877" s="111"/>
      <c r="N877" s="111"/>
      <c r="O877" s="111"/>
      <c r="P877" s="111"/>
      <c r="Q877" s="111"/>
      <c r="R877" s="111"/>
    </row>
    <row r="878" spans="2:18">
      <c r="B878" s="110"/>
      <c r="C878" s="110"/>
      <c r="D878" s="110"/>
      <c r="E878" s="110"/>
      <c r="F878" s="111"/>
      <c r="G878" s="111"/>
      <c r="H878" s="111"/>
      <c r="I878" s="111"/>
      <c r="J878" s="111"/>
      <c r="K878" s="111"/>
      <c r="L878" s="111"/>
      <c r="M878" s="111"/>
      <c r="N878" s="111"/>
      <c r="O878" s="111"/>
      <c r="P878" s="111"/>
      <c r="Q878" s="111"/>
      <c r="R878" s="111"/>
    </row>
    <row r="879" spans="2:18">
      <c r="B879" s="110"/>
      <c r="C879" s="110"/>
      <c r="D879" s="110"/>
      <c r="E879" s="110"/>
      <c r="F879" s="111"/>
      <c r="G879" s="111"/>
      <c r="H879" s="111"/>
      <c r="I879" s="111"/>
      <c r="J879" s="111"/>
      <c r="K879" s="111"/>
      <c r="L879" s="111"/>
      <c r="M879" s="111"/>
      <c r="N879" s="111"/>
      <c r="O879" s="111"/>
      <c r="P879" s="111"/>
      <c r="Q879" s="111"/>
      <c r="R879" s="111"/>
    </row>
    <row r="880" spans="2:18">
      <c r="B880" s="110"/>
      <c r="C880" s="110"/>
      <c r="D880" s="110"/>
      <c r="E880" s="110"/>
      <c r="F880" s="111"/>
      <c r="G880" s="111"/>
      <c r="H880" s="111"/>
      <c r="I880" s="111"/>
      <c r="J880" s="111"/>
      <c r="K880" s="111"/>
      <c r="L880" s="111"/>
      <c r="M880" s="111"/>
      <c r="N880" s="111"/>
      <c r="O880" s="111"/>
      <c r="P880" s="111"/>
      <c r="Q880" s="111"/>
      <c r="R880" s="111"/>
    </row>
    <row r="881" spans="2:18">
      <c r="B881" s="110"/>
      <c r="C881" s="110"/>
      <c r="D881" s="110"/>
      <c r="E881" s="110"/>
      <c r="F881" s="111"/>
      <c r="G881" s="111"/>
      <c r="H881" s="111"/>
      <c r="I881" s="111"/>
      <c r="J881" s="111"/>
      <c r="K881" s="111"/>
      <c r="L881" s="111"/>
      <c r="M881" s="111"/>
      <c r="N881" s="111"/>
      <c r="O881" s="111"/>
      <c r="P881" s="111"/>
      <c r="Q881" s="111"/>
      <c r="R881" s="111"/>
    </row>
    <row r="882" spans="2:18">
      <c r="B882" s="110"/>
      <c r="C882" s="110"/>
      <c r="D882" s="110"/>
      <c r="E882" s="110"/>
      <c r="F882" s="111"/>
      <c r="G882" s="111"/>
      <c r="H882" s="111"/>
      <c r="I882" s="111"/>
      <c r="J882" s="111"/>
      <c r="K882" s="111"/>
      <c r="L882" s="111"/>
      <c r="M882" s="111"/>
      <c r="N882" s="111"/>
      <c r="O882" s="111"/>
      <c r="P882" s="111"/>
      <c r="Q882" s="111"/>
      <c r="R882" s="111"/>
    </row>
    <row r="883" spans="2:18">
      <c r="B883" s="110"/>
      <c r="C883" s="110"/>
      <c r="D883" s="110"/>
      <c r="E883" s="110"/>
      <c r="F883" s="111"/>
      <c r="G883" s="111"/>
      <c r="H883" s="111"/>
      <c r="I883" s="111"/>
      <c r="J883" s="111"/>
      <c r="K883" s="111"/>
      <c r="L883" s="111"/>
      <c r="M883" s="111"/>
      <c r="N883" s="111"/>
      <c r="O883" s="111"/>
      <c r="P883" s="111"/>
      <c r="Q883" s="111"/>
      <c r="R883" s="111"/>
    </row>
    <row r="884" spans="2:18">
      <c r="B884" s="110"/>
      <c r="C884" s="110"/>
      <c r="D884" s="110"/>
      <c r="E884" s="110"/>
      <c r="F884" s="111"/>
      <c r="G884" s="111"/>
      <c r="H884" s="111"/>
      <c r="I884" s="111"/>
      <c r="J884" s="111"/>
      <c r="K884" s="111"/>
      <c r="L884" s="111"/>
      <c r="M884" s="111"/>
      <c r="N884" s="111"/>
      <c r="O884" s="111"/>
      <c r="P884" s="111"/>
      <c r="Q884" s="111"/>
      <c r="R884" s="111"/>
    </row>
    <row r="885" spans="2:18">
      <c r="B885" s="110"/>
      <c r="C885" s="110"/>
      <c r="D885" s="110"/>
      <c r="E885" s="110"/>
      <c r="F885" s="111"/>
      <c r="G885" s="111"/>
      <c r="H885" s="111"/>
      <c r="I885" s="111"/>
      <c r="J885" s="111"/>
      <c r="K885" s="111"/>
      <c r="L885" s="111"/>
      <c r="M885" s="111"/>
      <c r="N885" s="111"/>
      <c r="O885" s="111"/>
      <c r="P885" s="111"/>
      <c r="Q885" s="111"/>
      <c r="R885" s="111"/>
    </row>
    <row r="886" spans="2:18">
      <c r="B886" s="110"/>
      <c r="C886" s="110"/>
      <c r="D886" s="110"/>
      <c r="E886" s="110"/>
      <c r="F886" s="111"/>
      <c r="G886" s="111"/>
      <c r="H886" s="111"/>
      <c r="I886" s="111"/>
      <c r="J886" s="111"/>
      <c r="K886" s="111"/>
      <c r="L886" s="111"/>
      <c r="M886" s="111"/>
      <c r="N886" s="111"/>
      <c r="O886" s="111"/>
      <c r="P886" s="111"/>
      <c r="Q886" s="111"/>
      <c r="R886" s="111"/>
    </row>
    <row r="887" spans="2:18">
      <c r="B887" s="110"/>
      <c r="C887" s="110"/>
      <c r="D887" s="110"/>
      <c r="E887" s="110"/>
      <c r="F887" s="111"/>
      <c r="G887" s="111"/>
      <c r="H887" s="111"/>
      <c r="I887" s="111"/>
      <c r="J887" s="111"/>
      <c r="K887" s="111"/>
      <c r="L887" s="111"/>
      <c r="M887" s="111"/>
      <c r="N887" s="111"/>
      <c r="O887" s="111"/>
      <c r="P887" s="111"/>
      <c r="Q887" s="111"/>
      <c r="R887" s="111"/>
    </row>
    <row r="888" spans="2:18">
      <c r="B888" s="110"/>
      <c r="C888" s="110"/>
      <c r="D888" s="110"/>
      <c r="E888" s="110"/>
      <c r="F888" s="111"/>
      <c r="G888" s="111"/>
      <c r="H888" s="111"/>
      <c r="I888" s="111"/>
      <c r="J888" s="111"/>
      <c r="K888" s="111"/>
      <c r="L888" s="111"/>
      <c r="M888" s="111"/>
      <c r="N888" s="111"/>
      <c r="O888" s="111"/>
      <c r="P888" s="111"/>
      <c r="Q888" s="111"/>
      <c r="R888" s="111"/>
    </row>
    <row r="889" spans="2:18">
      <c r="B889" s="110"/>
      <c r="C889" s="110"/>
      <c r="D889" s="110"/>
      <c r="E889" s="110"/>
      <c r="F889" s="111"/>
      <c r="G889" s="111"/>
      <c r="H889" s="111"/>
      <c r="I889" s="111"/>
      <c r="J889" s="111"/>
      <c r="K889" s="111"/>
      <c r="L889" s="111"/>
      <c r="M889" s="111"/>
      <c r="N889" s="111"/>
      <c r="O889" s="111"/>
      <c r="P889" s="111"/>
      <c r="Q889" s="111"/>
      <c r="R889" s="111"/>
    </row>
    <row r="890" spans="2:18">
      <c r="B890" s="110"/>
      <c r="C890" s="110"/>
      <c r="D890" s="110"/>
      <c r="E890" s="110"/>
      <c r="F890" s="111"/>
      <c r="G890" s="111"/>
      <c r="H890" s="111"/>
      <c r="I890" s="111"/>
      <c r="J890" s="111"/>
      <c r="K890" s="111"/>
      <c r="L890" s="111"/>
      <c r="M890" s="111"/>
      <c r="N890" s="111"/>
      <c r="O890" s="111"/>
      <c r="P890" s="111"/>
      <c r="Q890" s="111"/>
      <c r="R890" s="111"/>
    </row>
    <row r="891" spans="2:18">
      <c r="B891" s="110"/>
      <c r="C891" s="110"/>
      <c r="D891" s="110"/>
      <c r="E891" s="110"/>
      <c r="F891" s="111"/>
      <c r="G891" s="111"/>
      <c r="H891" s="111"/>
      <c r="I891" s="111"/>
      <c r="J891" s="111"/>
      <c r="K891" s="111"/>
      <c r="L891" s="111"/>
      <c r="M891" s="111"/>
      <c r="N891" s="111"/>
      <c r="O891" s="111"/>
      <c r="P891" s="111"/>
      <c r="Q891" s="111"/>
      <c r="R891" s="111"/>
    </row>
    <row r="892" spans="2:18">
      <c r="B892" s="110"/>
      <c r="C892" s="110"/>
      <c r="D892" s="110"/>
      <c r="E892" s="110"/>
      <c r="F892" s="111"/>
      <c r="G892" s="111"/>
      <c r="H892" s="111"/>
      <c r="I892" s="111"/>
      <c r="J892" s="111"/>
      <c r="K892" s="111"/>
      <c r="L892" s="111"/>
      <c r="M892" s="111"/>
      <c r="N892" s="111"/>
      <c r="O892" s="111"/>
      <c r="P892" s="111"/>
      <c r="Q892" s="111"/>
      <c r="R892" s="111"/>
    </row>
    <row r="893" spans="2:18">
      <c r="B893" s="110"/>
      <c r="C893" s="110"/>
      <c r="D893" s="110"/>
      <c r="E893" s="110"/>
      <c r="F893" s="111"/>
      <c r="G893" s="111"/>
      <c r="H893" s="111"/>
      <c r="I893" s="111"/>
      <c r="J893" s="111"/>
      <c r="K893" s="111"/>
      <c r="L893" s="111"/>
      <c r="M893" s="111"/>
      <c r="N893" s="111"/>
      <c r="O893" s="111"/>
      <c r="P893" s="111"/>
      <c r="Q893" s="111"/>
      <c r="R893" s="111"/>
    </row>
    <row r="894" spans="2:18">
      <c r="B894" s="110"/>
      <c r="C894" s="110"/>
      <c r="D894" s="110"/>
      <c r="E894" s="110"/>
      <c r="F894" s="111"/>
      <c r="G894" s="111"/>
      <c r="H894" s="111"/>
      <c r="I894" s="111"/>
      <c r="J894" s="111"/>
      <c r="K894" s="111"/>
      <c r="L894" s="111"/>
      <c r="M894" s="111"/>
      <c r="N894" s="111"/>
      <c r="O894" s="111"/>
      <c r="P894" s="111"/>
      <c r="Q894" s="111"/>
      <c r="R894" s="111"/>
    </row>
    <row r="895" spans="2:18">
      <c r="B895" s="110"/>
      <c r="C895" s="110"/>
      <c r="D895" s="110"/>
      <c r="E895" s="110"/>
      <c r="F895" s="111"/>
      <c r="G895" s="111"/>
      <c r="H895" s="111"/>
      <c r="I895" s="111"/>
      <c r="J895" s="111"/>
      <c r="K895" s="111"/>
      <c r="L895" s="111"/>
      <c r="M895" s="111"/>
      <c r="N895" s="111"/>
      <c r="O895" s="111"/>
      <c r="P895" s="111"/>
      <c r="Q895" s="111"/>
      <c r="R895" s="111"/>
    </row>
    <row r="896" spans="2:18">
      <c r="B896" s="110"/>
      <c r="C896" s="110"/>
      <c r="D896" s="110"/>
      <c r="E896" s="110"/>
      <c r="F896" s="111"/>
      <c r="G896" s="111"/>
      <c r="H896" s="111"/>
      <c r="I896" s="111"/>
      <c r="J896" s="111"/>
      <c r="K896" s="111"/>
      <c r="L896" s="111"/>
      <c r="M896" s="111"/>
      <c r="N896" s="111"/>
      <c r="O896" s="111"/>
      <c r="P896" s="111"/>
      <c r="Q896" s="111"/>
      <c r="R896" s="111"/>
    </row>
    <row r="897" spans="2:18">
      <c r="B897" s="110"/>
      <c r="C897" s="110"/>
      <c r="D897" s="110"/>
      <c r="E897" s="110"/>
      <c r="F897" s="111"/>
      <c r="G897" s="111"/>
      <c r="H897" s="111"/>
      <c r="I897" s="111"/>
      <c r="J897" s="111"/>
      <c r="K897" s="111"/>
      <c r="L897" s="111"/>
      <c r="M897" s="111"/>
      <c r="N897" s="111"/>
      <c r="O897" s="111"/>
      <c r="P897" s="111"/>
      <c r="Q897" s="111"/>
      <c r="R897" s="111"/>
    </row>
    <row r="898" spans="2:18">
      <c r="B898" s="110"/>
      <c r="C898" s="110"/>
      <c r="D898" s="110"/>
      <c r="E898" s="110"/>
      <c r="F898" s="111"/>
      <c r="G898" s="111"/>
      <c r="H898" s="111"/>
      <c r="I898" s="111"/>
      <c r="J898" s="111"/>
      <c r="K898" s="111"/>
      <c r="L898" s="111"/>
      <c r="M898" s="111"/>
      <c r="N898" s="111"/>
      <c r="O898" s="111"/>
      <c r="P898" s="111"/>
      <c r="Q898" s="111"/>
      <c r="R898" s="111"/>
    </row>
    <row r="899" spans="2:18">
      <c r="B899" s="110"/>
      <c r="C899" s="110"/>
      <c r="D899" s="110"/>
      <c r="E899" s="110"/>
      <c r="F899" s="111"/>
      <c r="G899" s="111"/>
      <c r="H899" s="111"/>
      <c r="I899" s="111"/>
      <c r="J899" s="111"/>
      <c r="K899" s="111"/>
      <c r="L899" s="111"/>
      <c r="M899" s="111"/>
      <c r="N899" s="111"/>
      <c r="O899" s="111"/>
      <c r="P899" s="111"/>
      <c r="Q899" s="111"/>
      <c r="R899" s="111"/>
    </row>
    <row r="900" spans="2:18">
      <c r="B900" s="110"/>
      <c r="C900" s="110"/>
      <c r="D900" s="110"/>
      <c r="E900" s="110"/>
      <c r="F900" s="111"/>
      <c r="G900" s="111"/>
      <c r="H900" s="111"/>
      <c r="I900" s="111"/>
      <c r="J900" s="111"/>
      <c r="K900" s="111"/>
      <c r="L900" s="111"/>
      <c r="M900" s="111"/>
      <c r="N900" s="111"/>
      <c r="O900" s="111"/>
      <c r="P900" s="111"/>
      <c r="Q900" s="111"/>
      <c r="R900" s="111"/>
    </row>
    <row r="901" spans="2:18">
      <c r="B901" s="110"/>
      <c r="C901" s="110"/>
      <c r="D901" s="110"/>
      <c r="E901" s="110"/>
      <c r="F901" s="111"/>
      <c r="G901" s="111"/>
      <c r="H901" s="111"/>
      <c r="I901" s="111"/>
      <c r="J901" s="111"/>
      <c r="K901" s="111"/>
      <c r="L901" s="111"/>
      <c r="M901" s="111"/>
      <c r="N901" s="111"/>
      <c r="O901" s="111"/>
      <c r="P901" s="111"/>
      <c r="Q901" s="111"/>
      <c r="R901" s="111"/>
    </row>
    <row r="902" spans="2:18">
      <c r="B902" s="110"/>
      <c r="C902" s="110"/>
      <c r="D902" s="110"/>
      <c r="E902" s="110"/>
      <c r="F902" s="111"/>
      <c r="G902" s="111"/>
      <c r="H902" s="111"/>
      <c r="I902" s="111"/>
      <c r="J902" s="111"/>
      <c r="K902" s="111"/>
      <c r="L902" s="111"/>
      <c r="M902" s="111"/>
      <c r="N902" s="111"/>
      <c r="O902" s="111"/>
      <c r="P902" s="111"/>
      <c r="Q902" s="111"/>
      <c r="R902" s="111"/>
    </row>
    <row r="903" spans="2:18">
      <c r="B903" s="110"/>
      <c r="C903" s="110"/>
      <c r="D903" s="110"/>
      <c r="E903" s="110"/>
      <c r="F903" s="111"/>
      <c r="G903" s="111"/>
      <c r="H903" s="111"/>
      <c r="I903" s="111"/>
      <c r="J903" s="111"/>
      <c r="K903" s="111"/>
      <c r="L903" s="111"/>
      <c r="M903" s="111"/>
      <c r="N903" s="111"/>
      <c r="O903" s="111"/>
      <c r="P903" s="111"/>
      <c r="Q903" s="111"/>
      <c r="R903" s="111"/>
    </row>
    <row r="904" spans="2:18">
      <c r="B904" s="110"/>
      <c r="C904" s="110"/>
      <c r="D904" s="110"/>
      <c r="E904" s="110"/>
      <c r="F904" s="111"/>
      <c r="G904" s="111"/>
      <c r="H904" s="111"/>
      <c r="I904" s="111"/>
      <c r="J904" s="111"/>
      <c r="K904" s="111"/>
      <c r="L904" s="111"/>
      <c r="M904" s="111"/>
      <c r="N904" s="111"/>
      <c r="O904" s="111"/>
      <c r="P904" s="111"/>
      <c r="Q904" s="111"/>
      <c r="R904" s="111"/>
    </row>
    <row r="905" spans="2:18">
      <c r="B905" s="110"/>
      <c r="C905" s="110"/>
      <c r="D905" s="110"/>
      <c r="E905" s="110"/>
      <c r="F905" s="111"/>
      <c r="G905" s="111"/>
      <c r="H905" s="111"/>
      <c r="I905" s="111"/>
      <c r="J905" s="111"/>
      <c r="K905" s="111"/>
      <c r="L905" s="111"/>
      <c r="M905" s="111"/>
      <c r="N905" s="111"/>
      <c r="O905" s="111"/>
      <c r="P905" s="111"/>
      <c r="Q905" s="111"/>
      <c r="R905" s="111"/>
    </row>
    <row r="906" spans="2:18">
      <c r="B906" s="110"/>
      <c r="C906" s="110"/>
      <c r="D906" s="110"/>
      <c r="E906" s="110"/>
      <c r="F906" s="111"/>
      <c r="G906" s="111"/>
      <c r="H906" s="111"/>
      <c r="I906" s="111"/>
      <c r="J906" s="111"/>
      <c r="K906" s="111"/>
      <c r="L906" s="111"/>
      <c r="M906" s="111"/>
      <c r="N906" s="111"/>
      <c r="O906" s="111"/>
      <c r="P906" s="111"/>
      <c r="Q906" s="111"/>
      <c r="R906" s="111"/>
    </row>
    <row r="907" spans="2:18">
      <c r="B907" s="110"/>
      <c r="C907" s="110"/>
      <c r="D907" s="110"/>
      <c r="E907" s="110"/>
      <c r="F907" s="111"/>
      <c r="G907" s="111"/>
      <c r="H907" s="111"/>
      <c r="I907" s="111"/>
      <c r="J907" s="111"/>
      <c r="K907" s="111"/>
      <c r="L907" s="111"/>
      <c r="M907" s="111"/>
      <c r="N907" s="111"/>
      <c r="O907" s="111"/>
      <c r="P907" s="111"/>
      <c r="Q907" s="111"/>
      <c r="R907" s="111"/>
    </row>
    <row r="908" spans="2:18">
      <c r="B908" s="110"/>
      <c r="C908" s="110"/>
      <c r="D908" s="110"/>
      <c r="E908" s="110"/>
      <c r="F908" s="111"/>
      <c r="G908" s="111"/>
      <c r="H908" s="111"/>
      <c r="I908" s="111"/>
      <c r="J908" s="111"/>
      <c r="K908" s="111"/>
      <c r="L908" s="111"/>
      <c r="M908" s="111"/>
      <c r="N908" s="111"/>
      <c r="O908" s="111"/>
      <c r="P908" s="111"/>
      <c r="Q908" s="111"/>
      <c r="R908" s="111"/>
    </row>
    <row r="909" spans="2:18">
      <c r="B909" s="110"/>
      <c r="C909" s="110"/>
      <c r="D909" s="110"/>
      <c r="E909" s="110"/>
      <c r="F909" s="111"/>
      <c r="G909" s="111"/>
      <c r="H909" s="111"/>
      <c r="I909" s="111"/>
      <c r="J909" s="111"/>
      <c r="K909" s="111"/>
      <c r="L909" s="111"/>
      <c r="M909" s="111"/>
      <c r="N909" s="111"/>
      <c r="O909" s="111"/>
      <c r="P909" s="111"/>
      <c r="Q909" s="111"/>
      <c r="R909" s="111"/>
    </row>
    <row r="910" spans="2:18">
      <c r="B910" s="110"/>
      <c r="C910" s="110"/>
      <c r="D910" s="110"/>
      <c r="E910" s="110"/>
      <c r="F910" s="111"/>
      <c r="G910" s="111"/>
      <c r="H910" s="111"/>
      <c r="I910" s="111"/>
      <c r="J910" s="111"/>
      <c r="K910" s="111"/>
      <c r="L910" s="111"/>
      <c r="M910" s="111"/>
      <c r="N910" s="111"/>
      <c r="O910" s="111"/>
      <c r="P910" s="111"/>
      <c r="Q910" s="111"/>
      <c r="R910" s="111"/>
    </row>
    <row r="911" spans="2:18">
      <c r="B911" s="110"/>
      <c r="C911" s="110"/>
      <c r="D911" s="110"/>
      <c r="E911" s="110"/>
      <c r="F911" s="111"/>
      <c r="G911" s="111"/>
      <c r="H911" s="111"/>
      <c r="I911" s="111"/>
      <c r="J911" s="111"/>
      <c r="K911" s="111"/>
      <c r="L911" s="111"/>
      <c r="M911" s="111"/>
      <c r="N911" s="111"/>
      <c r="O911" s="111"/>
      <c r="P911" s="111"/>
      <c r="Q911" s="111"/>
      <c r="R911" s="111"/>
    </row>
    <row r="912" spans="2:18">
      <c r="B912" s="110"/>
      <c r="C912" s="110"/>
      <c r="D912" s="110"/>
      <c r="E912" s="110"/>
      <c r="F912" s="111"/>
      <c r="G912" s="111"/>
      <c r="H912" s="111"/>
      <c r="I912" s="111"/>
      <c r="J912" s="111"/>
      <c r="K912" s="111"/>
      <c r="L912" s="111"/>
      <c r="M912" s="111"/>
      <c r="N912" s="111"/>
      <c r="O912" s="111"/>
      <c r="P912" s="111"/>
      <c r="Q912" s="111"/>
      <c r="R912" s="111"/>
    </row>
    <row r="913" spans="2:18">
      <c r="B913" s="110"/>
      <c r="C913" s="110"/>
      <c r="D913" s="110"/>
      <c r="E913" s="110"/>
      <c r="F913" s="111"/>
      <c r="G913" s="111"/>
      <c r="H913" s="111"/>
      <c r="I913" s="111"/>
      <c r="J913" s="111"/>
      <c r="K913" s="111"/>
      <c r="L913" s="111"/>
      <c r="M913" s="111"/>
      <c r="N913" s="111"/>
      <c r="O913" s="111"/>
      <c r="P913" s="111"/>
      <c r="Q913" s="111"/>
      <c r="R913" s="111"/>
    </row>
    <row r="914" spans="2:18">
      <c r="B914" s="110"/>
      <c r="C914" s="110"/>
      <c r="D914" s="110"/>
      <c r="E914" s="110"/>
      <c r="F914" s="111"/>
      <c r="G914" s="111"/>
      <c r="H914" s="111"/>
      <c r="I914" s="111"/>
      <c r="J914" s="111"/>
      <c r="K914" s="111"/>
      <c r="L914" s="111"/>
      <c r="M914" s="111"/>
      <c r="N914" s="111"/>
      <c r="O914" s="111"/>
      <c r="P914" s="111"/>
      <c r="Q914" s="111"/>
      <c r="R914" s="111"/>
    </row>
    <row r="915" spans="2:18">
      <c r="B915" s="110"/>
      <c r="C915" s="110"/>
      <c r="D915" s="110"/>
      <c r="E915" s="110"/>
      <c r="F915" s="111"/>
      <c r="G915" s="111"/>
      <c r="H915" s="111"/>
      <c r="I915" s="111"/>
      <c r="J915" s="111"/>
      <c r="K915" s="111"/>
      <c r="L915" s="111"/>
      <c r="M915" s="111"/>
      <c r="N915" s="111"/>
      <c r="O915" s="111"/>
      <c r="P915" s="111"/>
      <c r="Q915" s="111"/>
      <c r="R915" s="111"/>
    </row>
    <row r="916" spans="2:18">
      <c r="B916" s="110"/>
      <c r="C916" s="110"/>
      <c r="D916" s="110"/>
      <c r="E916" s="110"/>
      <c r="F916" s="111"/>
      <c r="G916" s="111"/>
      <c r="H916" s="111"/>
      <c r="I916" s="111"/>
      <c r="J916" s="111"/>
      <c r="K916" s="111"/>
      <c r="L916" s="111"/>
      <c r="M916" s="111"/>
      <c r="N916" s="111"/>
      <c r="O916" s="111"/>
      <c r="P916" s="111"/>
      <c r="Q916" s="111"/>
      <c r="R916" s="111"/>
    </row>
    <row r="917" spans="2:18">
      <c r="B917" s="110"/>
      <c r="C917" s="110"/>
      <c r="D917" s="110"/>
      <c r="E917" s="110"/>
      <c r="F917" s="111"/>
      <c r="G917" s="111"/>
      <c r="H917" s="111"/>
      <c r="I917" s="111"/>
      <c r="J917" s="111"/>
      <c r="K917" s="111"/>
      <c r="L917" s="111"/>
      <c r="M917" s="111"/>
      <c r="N917" s="111"/>
      <c r="O917" s="111"/>
      <c r="P917" s="111"/>
      <c r="Q917" s="111"/>
      <c r="R917" s="111"/>
    </row>
    <row r="918" spans="2:18">
      <c r="B918" s="110"/>
      <c r="C918" s="110"/>
      <c r="D918" s="110"/>
      <c r="E918" s="110"/>
      <c r="F918" s="111"/>
      <c r="G918" s="111"/>
      <c r="H918" s="111"/>
      <c r="I918" s="111"/>
      <c r="J918" s="111"/>
      <c r="K918" s="111"/>
      <c r="L918" s="111"/>
      <c r="M918" s="111"/>
      <c r="N918" s="111"/>
      <c r="O918" s="111"/>
      <c r="P918" s="111"/>
      <c r="Q918" s="111"/>
      <c r="R918" s="111"/>
    </row>
    <row r="919" spans="2:18">
      <c r="B919" s="110"/>
      <c r="C919" s="110"/>
      <c r="D919" s="110"/>
      <c r="E919" s="110"/>
      <c r="F919" s="111"/>
      <c r="G919" s="111"/>
      <c r="H919" s="111"/>
      <c r="I919" s="111"/>
      <c r="J919" s="111"/>
      <c r="K919" s="111"/>
      <c r="L919" s="111"/>
      <c r="M919" s="111"/>
      <c r="N919" s="111"/>
      <c r="O919" s="111"/>
      <c r="P919" s="111"/>
      <c r="Q919" s="111"/>
      <c r="R919" s="111"/>
    </row>
    <row r="920" spans="2:18">
      <c r="B920" s="110"/>
      <c r="C920" s="110"/>
      <c r="D920" s="110"/>
      <c r="E920" s="110"/>
      <c r="F920" s="111"/>
      <c r="G920" s="111"/>
      <c r="H920" s="111"/>
      <c r="I920" s="111"/>
      <c r="J920" s="111"/>
      <c r="K920" s="111"/>
      <c r="L920" s="111"/>
      <c r="M920" s="111"/>
      <c r="N920" s="111"/>
      <c r="O920" s="111"/>
      <c r="P920" s="111"/>
      <c r="Q920" s="111"/>
      <c r="R920" s="111"/>
    </row>
    <row r="921" spans="2:18">
      <c r="B921" s="110"/>
      <c r="C921" s="110"/>
      <c r="D921" s="110"/>
      <c r="E921" s="110"/>
      <c r="F921" s="111"/>
      <c r="G921" s="111"/>
      <c r="H921" s="111"/>
      <c r="I921" s="111"/>
      <c r="J921" s="111"/>
      <c r="K921" s="111"/>
      <c r="L921" s="111"/>
      <c r="M921" s="111"/>
      <c r="N921" s="111"/>
      <c r="O921" s="111"/>
      <c r="P921" s="111"/>
      <c r="Q921" s="111"/>
      <c r="R921" s="111"/>
    </row>
    <row r="922" spans="2:18">
      <c r="B922" s="110"/>
      <c r="C922" s="110"/>
      <c r="D922" s="110"/>
      <c r="E922" s="110"/>
      <c r="F922" s="111"/>
      <c r="G922" s="111"/>
      <c r="H922" s="111"/>
      <c r="I922" s="111"/>
      <c r="J922" s="111"/>
      <c r="K922" s="111"/>
      <c r="L922" s="111"/>
      <c r="M922" s="111"/>
      <c r="N922" s="111"/>
      <c r="O922" s="111"/>
      <c r="P922" s="111"/>
      <c r="Q922" s="111"/>
      <c r="R922" s="111"/>
    </row>
    <row r="923" spans="2:18">
      <c r="B923" s="110"/>
      <c r="C923" s="110"/>
      <c r="D923" s="110"/>
      <c r="E923" s="110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P923" s="111"/>
      <c r="Q923" s="111"/>
      <c r="R923" s="111"/>
    </row>
    <row r="924" spans="2:18">
      <c r="B924" s="110"/>
      <c r="C924" s="110"/>
      <c r="D924" s="110"/>
      <c r="E924" s="110"/>
      <c r="F924" s="111"/>
      <c r="G924" s="111"/>
      <c r="H924" s="111"/>
      <c r="I924" s="111"/>
      <c r="J924" s="111"/>
      <c r="K924" s="111"/>
      <c r="L924" s="111"/>
      <c r="M924" s="111"/>
      <c r="N924" s="111"/>
      <c r="O924" s="111"/>
      <c r="P924" s="111"/>
      <c r="Q924" s="111"/>
      <c r="R924" s="111"/>
    </row>
    <row r="925" spans="2:18">
      <c r="B925" s="110"/>
      <c r="C925" s="110"/>
      <c r="D925" s="110"/>
      <c r="E925" s="110"/>
      <c r="F925" s="111"/>
      <c r="G925" s="111"/>
      <c r="H925" s="111"/>
      <c r="I925" s="111"/>
      <c r="J925" s="111"/>
      <c r="K925" s="111"/>
      <c r="L925" s="111"/>
      <c r="M925" s="111"/>
      <c r="N925" s="111"/>
      <c r="O925" s="111"/>
      <c r="P925" s="111"/>
      <c r="Q925" s="111"/>
      <c r="R925" s="111"/>
    </row>
    <row r="926" spans="2:18">
      <c r="B926" s="110"/>
      <c r="C926" s="110"/>
      <c r="D926" s="110"/>
      <c r="E926" s="110"/>
      <c r="F926" s="111"/>
      <c r="G926" s="111"/>
      <c r="H926" s="111"/>
      <c r="I926" s="111"/>
      <c r="J926" s="111"/>
      <c r="K926" s="111"/>
      <c r="L926" s="111"/>
      <c r="M926" s="111"/>
      <c r="N926" s="111"/>
      <c r="O926" s="111"/>
      <c r="P926" s="111"/>
      <c r="Q926" s="111"/>
      <c r="R926" s="111"/>
    </row>
    <row r="927" spans="2:18">
      <c r="B927" s="110"/>
      <c r="C927" s="110"/>
      <c r="D927" s="110"/>
      <c r="E927" s="110"/>
      <c r="F927" s="111"/>
      <c r="G927" s="111"/>
      <c r="H927" s="111"/>
      <c r="I927" s="111"/>
      <c r="J927" s="111"/>
      <c r="K927" s="111"/>
      <c r="L927" s="111"/>
      <c r="M927" s="111"/>
      <c r="N927" s="111"/>
      <c r="O927" s="111"/>
      <c r="P927" s="111"/>
      <c r="Q927" s="111"/>
      <c r="R927" s="111"/>
    </row>
    <row r="928" spans="2:18">
      <c r="B928" s="110"/>
      <c r="C928" s="110"/>
      <c r="D928" s="110"/>
      <c r="E928" s="110"/>
      <c r="F928" s="111"/>
      <c r="G928" s="111"/>
      <c r="H928" s="111"/>
      <c r="I928" s="111"/>
      <c r="J928" s="111"/>
      <c r="K928" s="111"/>
      <c r="L928" s="111"/>
      <c r="M928" s="111"/>
      <c r="N928" s="111"/>
      <c r="O928" s="111"/>
      <c r="P928" s="111"/>
      <c r="Q928" s="111"/>
      <c r="R928" s="111"/>
    </row>
    <row r="929" spans="2:18">
      <c r="B929" s="110"/>
      <c r="C929" s="110"/>
      <c r="D929" s="110"/>
      <c r="E929" s="110"/>
      <c r="F929" s="111"/>
      <c r="G929" s="111"/>
      <c r="H929" s="111"/>
      <c r="I929" s="111"/>
      <c r="J929" s="111"/>
      <c r="K929" s="111"/>
      <c r="L929" s="111"/>
      <c r="M929" s="111"/>
      <c r="N929" s="111"/>
      <c r="O929" s="111"/>
      <c r="P929" s="111"/>
      <c r="Q929" s="111"/>
      <c r="R929" s="111"/>
    </row>
    <row r="930" spans="2:18">
      <c r="B930" s="110"/>
      <c r="C930" s="110"/>
      <c r="D930" s="110"/>
      <c r="E930" s="110"/>
      <c r="F930" s="111"/>
      <c r="G930" s="111"/>
      <c r="H930" s="111"/>
      <c r="I930" s="111"/>
      <c r="J930" s="111"/>
      <c r="K930" s="111"/>
      <c r="L930" s="111"/>
      <c r="M930" s="111"/>
      <c r="N930" s="111"/>
      <c r="O930" s="111"/>
      <c r="P930" s="111"/>
      <c r="Q930" s="111"/>
      <c r="R930" s="111"/>
    </row>
    <row r="931" spans="2:18">
      <c r="B931" s="110"/>
      <c r="C931" s="110"/>
      <c r="D931" s="110"/>
      <c r="E931" s="110"/>
      <c r="F931" s="111"/>
      <c r="G931" s="111"/>
      <c r="H931" s="111"/>
      <c r="I931" s="111"/>
      <c r="J931" s="111"/>
      <c r="K931" s="111"/>
      <c r="L931" s="111"/>
      <c r="M931" s="111"/>
      <c r="N931" s="111"/>
      <c r="O931" s="111"/>
      <c r="P931" s="111"/>
      <c r="Q931" s="111"/>
      <c r="R931" s="111"/>
    </row>
    <row r="932" spans="2:18">
      <c r="B932" s="110"/>
      <c r="C932" s="110"/>
      <c r="D932" s="110"/>
      <c r="E932" s="110"/>
      <c r="F932" s="111"/>
      <c r="G932" s="111"/>
      <c r="H932" s="111"/>
      <c r="I932" s="111"/>
      <c r="J932" s="111"/>
      <c r="K932" s="111"/>
      <c r="L932" s="111"/>
      <c r="M932" s="111"/>
      <c r="N932" s="111"/>
      <c r="O932" s="111"/>
      <c r="P932" s="111"/>
      <c r="Q932" s="111"/>
      <c r="R932" s="111"/>
    </row>
    <row r="933" spans="2:18">
      <c r="B933" s="110"/>
      <c r="C933" s="110"/>
      <c r="D933" s="110"/>
      <c r="E933" s="110"/>
      <c r="F933" s="111"/>
      <c r="G933" s="111"/>
      <c r="H933" s="111"/>
      <c r="I933" s="111"/>
      <c r="J933" s="111"/>
      <c r="K933" s="111"/>
      <c r="L933" s="111"/>
      <c r="M933" s="111"/>
      <c r="N933" s="111"/>
      <c r="O933" s="111"/>
      <c r="P933" s="111"/>
      <c r="Q933" s="111"/>
      <c r="R933" s="111"/>
    </row>
    <row r="934" spans="2:18">
      <c r="B934" s="110"/>
      <c r="C934" s="110"/>
      <c r="D934" s="110"/>
      <c r="E934" s="110"/>
      <c r="F934" s="111"/>
      <c r="G934" s="111"/>
      <c r="H934" s="111"/>
      <c r="I934" s="111"/>
      <c r="J934" s="111"/>
      <c r="K934" s="111"/>
      <c r="L934" s="111"/>
      <c r="M934" s="111"/>
      <c r="N934" s="111"/>
      <c r="O934" s="111"/>
      <c r="P934" s="111"/>
      <c r="Q934" s="111"/>
      <c r="R934" s="111"/>
    </row>
    <row r="935" spans="2:18">
      <c r="B935" s="110"/>
      <c r="C935" s="110"/>
      <c r="D935" s="110"/>
      <c r="E935" s="110"/>
      <c r="F935" s="111"/>
      <c r="G935" s="111"/>
      <c r="H935" s="111"/>
      <c r="I935" s="111"/>
      <c r="J935" s="111"/>
      <c r="K935" s="111"/>
      <c r="L935" s="111"/>
      <c r="M935" s="111"/>
      <c r="N935" s="111"/>
      <c r="O935" s="111"/>
      <c r="P935" s="111"/>
      <c r="Q935" s="111"/>
      <c r="R935" s="111"/>
    </row>
    <row r="936" spans="2:18">
      <c r="B936" s="110"/>
      <c r="C936" s="110"/>
      <c r="D936" s="110"/>
      <c r="E936" s="110"/>
      <c r="F936" s="111"/>
      <c r="G936" s="111"/>
      <c r="H936" s="111"/>
      <c r="I936" s="111"/>
      <c r="J936" s="111"/>
      <c r="K936" s="111"/>
      <c r="L936" s="111"/>
      <c r="M936" s="111"/>
      <c r="N936" s="111"/>
      <c r="O936" s="111"/>
      <c r="P936" s="111"/>
      <c r="Q936" s="111"/>
      <c r="R936" s="111"/>
    </row>
    <row r="937" spans="2:18">
      <c r="B937" s="110"/>
      <c r="C937" s="110"/>
      <c r="D937" s="110"/>
      <c r="E937" s="110"/>
      <c r="F937" s="111"/>
      <c r="G937" s="111"/>
      <c r="H937" s="111"/>
      <c r="I937" s="111"/>
      <c r="J937" s="111"/>
      <c r="K937" s="111"/>
      <c r="L937" s="111"/>
      <c r="M937" s="111"/>
      <c r="N937" s="111"/>
      <c r="O937" s="111"/>
      <c r="P937" s="111"/>
      <c r="Q937" s="111"/>
      <c r="R937" s="111"/>
    </row>
    <row r="938" spans="2:18">
      <c r="B938" s="110"/>
      <c r="C938" s="110"/>
      <c r="D938" s="110"/>
      <c r="E938" s="110"/>
      <c r="F938" s="111"/>
      <c r="G938" s="111"/>
      <c r="H938" s="111"/>
      <c r="I938" s="111"/>
      <c r="J938" s="111"/>
      <c r="K938" s="111"/>
      <c r="L938" s="111"/>
      <c r="M938" s="111"/>
      <c r="N938" s="111"/>
      <c r="O938" s="111"/>
      <c r="P938" s="111"/>
      <c r="Q938" s="111"/>
      <c r="R938" s="111"/>
    </row>
    <row r="939" spans="2:18">
      <c r="B939" s="110"/>
      <c r="C939" s="110"/>
      <c r="D939" s="110"/>
      <c r="E939" s="110"/>
      <c r="F939" s="111"/>
      <c r="G939" s="111"/>
      <c r="H939" s="111"/>
      <c r="I939" s="111"/>
      <c r="J939" s="111"/>
      <c r="K939" s="111"/>
      <c r="L939" s="111"/>
      <c r="M939" s="111"/>
      <c r="N939" s="111"/>
      <c r="O939" s="111"/>
      <c r="P939" s="111"/>
      <c r="Q939" s="111"/>
      <c r="R939" s="111"/>
    </row>
    <row r="940" spans="2:18">
      <c r="B940" s="110"/>
      <c r="C940" s="110"/>
      <c r="D940" s="110"/>
      <c r="E940" s="110"/>
      <c r="F940" s="111"/>
      <c r="G940" s="111"/>
      <c r="H940" s="111"/>
      <c r="I940" s="111"/>
      <c r="J940" s="111"/>
      <c r="K940" s="111"/>
      <c r="L940" s="111"/>
      <c r="M940" s="111"/>
      <c r="N940" s="111"/>
      <c r="O940" s="111"/>
      <c r="P940" s="111"/>
      <c r="Q940" s="111"/>
      <c r="R940" s="111"/>
    </row>
    <row r="941" spans="2:18">
      <c r="B941" s="110"/>
      <c r="C941" s="110"/>
      <c r="D941" s="110"/>
      <c r="E941" s="110"/>
      <c r="F941" s="111"/>
      <c r="G941" s="111"/>
      <c r="H941" s="111"/>
      <c r="I941" s="111"/>
      <c r="J941" s="111"/>
      <c r="K941" s="111"/>
      <c r="L941" s="111"/>
      <c r="M941" s="111"/>
      <c r="N941" s="111"/>
      <c r="O941" s="111"/>
      <c r="P941" s="111"/>
      <c r="Q941" s="111"/>
      <c r="R941" s="111"/>
    </row>
    <row r="942" spans="2:18">
      <c r="B942" s="110"/>
      <c r="C942" s="110"/>
      <c r="D942" s="110"/>
      <c r="E942" s="110"/>
      <c r="F942" s="111"/>
      <c r="G942" s="111"/>
      <c r="H942" s="111"/>
      <c r="I942" s="111"/>
      <c r="J942" s="111"/>
      <c r="K942" s="111"/>
      <c r="L942" s="111"/>
      <c r="M942" s="111"/>
      <c r="N942" s="111"/>
      <c r="O942" s="111"/>
      <c r="P942" s="111"/>
      <c r="Q942" s="111"/>
      <c r="R942" s="111"/>
    </row>
    <row r="943" spans="2:18">
      <c r="B943" s="110"/>
      <c r="C943" s="110"/>
      <c r="D943" s="110"/>
      <c r="E943" s="110"/>
      <c r="F943" s="111"/>
      <c r="G943" s="111"/>
      <c r="H943" s="111"/>
      <c r="I943" s="111"/>
      <c r="J943" s="111"/>
      <c r="K943" s="111"/>
      <c r="L943" s="111"/>
      <c r="M943" s="111"/>
      <c r="N943" s="111"/>
      <c r="O943" s="111"/>
      <c r="P943" s="111"/>
      <c r="Q943" s="111"/>
      <c r="R943" s="111"/>
    </row>
    <row r="944" spans="2:18">
      <c r="B944" s="110"/>
      <c r="C944" s="110"/>
      <c r="D944" s="110"/>
      <c r="E944" s="110"/>
      <c r="F944" s="111"/>
      <c r="G944" s="111"/>
      <c r="H944" s="111"/>
      <c r="I944" s="111"/>
      <c r="J944" s="111"/>
      <c r="K944" s="111"/>
      <c r="L944" s="111"/>
      <c r="M944" s="111"/>
      <c r="N944" s="111"/>
      <c r="O944" s="111"/>
      <c r="P944" s="111"/>
      <c r="Q944" s="111"/>
      <c r="R944" s="111"/>
    </row>
    <row r="945" spans="2:18">
      <c r="B945" s="110"/>
      <c r="C945" s="110"/>
      <c r="D945" s="110"/>
      <c r="E945" s="110"/>
      <c r="F945" s="111"/>
      <c r="G945" s="111"/>
      <c r="H945" s="111"/>
      <c r="I945" s="111"/>
      <c r="J945" s="111"/>
      <c r="K945" s="111"/>
      <c r="L945" s="111"/>
      <c r="M945" s="111"/>
      <c r="N945" s="111"/>
      <c r="O945" s="111"/>
      <c r="P945" s="111"/>
      <c r="Q945" s="111"/>
      <c r="R945" s="111"/>
    </row>
    <row r="946" spans="2:18">
      <c r="B946" s="110"/>
      <c r="C946" s="110"/>
      <c r="D946" s="110"/>
      <c r="E946" s="110"/>
      <c r="F946" s="111"/>
      <c r="G946" s="111"/>
      <c r="H946" s="111"/>
      <c r="I946" s="111"/>
      <c r="J946" s="111"/>
      <c r="K946" s="111"/>
      <c r="L946" s="111"/>
      <c r="M946" s="111"/>
      <c r="N946" s="111"/>
      <c r="O946" s="111"/>
      <c r="P946" s="111"/>
      <c r="Q946" s="111"/>
      <c r="R946" s="111"/>
    </row>
    <row r="947" spans="2:18">
      <c r="B947" s="110"/>
      <c r="C947" s="110"/>
      <c r="D947" s="110"/>
      <c r="E947" s="110"/>
      <c r="F947" s="111"/>
      <c r="G947" s="111"/>
      <c r="H947" s="111"/>
      <c r="I947" s="111"/>
      <c r="J947" s="111"/>
      <c r="K947" s="111"/>
      <c r="L947" s="111"/>
      <c r="M947" s="111"/>
      <c r="N947" s="111"/>
      <c r="O947" s="111"/>
      <c r="P947" s="111"/>
      <c r="Q947" s="111"/>
      <c r="R947" s="111"/>
    </row>
    <row r="948" spans="2:18">
      <c r="B948" s="110"/>
      <c r="C948" s="110"/>
      <c r="D948" s="110"/>
      <c r="E948" s="110"/>
      <c r="F948" s="111"/>
      <c r="G948" s="111"/>
      <c r="H948" s="111"/>
      <c r="I948" s="111"/>
      <c r="J948" s="111"/>
      <c r="K948" s="111"/>
      <c r="L948" s="111"/>
      <c r="M948" s="111"/>
      <c r="N948" s="111"/>
      <c r="O948" s="111"/>
      <c r="P948" s="111"/>
      <c r="Q948" s="111"/>
      <c r="R948" s="111"/>
    </row>
    <row r="949" spans="2:18">
      <c r="B949" s="110"/>
      <c r="C949" s="110"/>
      <c r="D949" s="110"/>
      <c r="E949" s="110"/>
      <c r="F949" s="111"/>
      <c r="G949" s="111"/>
      <c r="H949" s="111"/>
      <c r="I949" s="111"/>
      <c r="J949" s="111"/>
      <c r="K949" s="111"/>
      <c r="L949" s="111"/>
      <c r="M949" s="111"/>
      <c r="N949" s="111"/>
      <c r="O949" s="111"/>
      <c r="P949" s="111"/>
      <c r="Q949" s="111"/>
      <c r="R949" s="111"/>
    </row>
    <row r="950" spans="2:18">
      <c r="B950" s="110"/>
      <c r="C950" s="110"/>
      <c r="D950" s="110"/>
      <c r="E950" s="110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  <c r="P950" s="111"/>
      <c r="Q950" s="111"/>
      <c r="R950" s="111"/>
    </row>
    <row r="951" spans="2:18">
      <c r="B951" s="110"/>
      <c r="C951" s="110"/>
      <c r="D951" s="110"/>
      <c r="E951" s="110"/>
      <c r="F951" s="111"/>
      <c r="G951" s="111"/>
      <c r="H951" s="111"/>
      <c r="I951" s="111"/>
      <c r="J951" s="111"/>
      <c r="K951" s="111"/>
      <c r="L951" s="111"/>
      <c r="M951" s="111"/>
      <c r="N951" s="111"/>
      <c r="O951" s="111"/>
      <c r="P951" s="111"/>
      <c r="Q951" s="111"/>
      <c r="R951" s="111"/>
    </row>
    <row r="952" spans="2:18">
      <c r="B952" s="110"/>
      <c r="C952" s="110"/>
      <c r="D952" s="110"/>
      <c r="E952" s="110"/>
      <c r="F952" s="111"/>
      <c r="G952" s="111"/>
      <c r="H952" s="111"/>
      <c r="I952" s="111"/>
      <c r="J952" s="111"/>
      <c r="K952" s="111"/>
      <c r="L952" s="111"/>
      <c r="M952" s="111"/>
      <c r="N952" s="111"/>
      <c r="O952" s="111"/>
      <c r="P952" s="111"/>
      <c r="Q952" s="111"/>
      <c r="R952" s="111"/>
    </row>
    <row r="953" spans="2:18">
      <c r="B953" s="110"/>
      <c r="C953" s="110"/>
      <c r="D953" s="110"/>
      <c r="E953" s="110"/>
      <c r="F953" s="111"/>
      <c r="G953" s="111"/>
      <c r="H953" s="111"/>
      <c r="I953" s="111"/>
      <c r="J953" s="111"/>
      <c r="K953" s="111"/>
      <c r="L953" s="111"/>
      <c r="M953" s="111"/>
      <c r="N953" s="111"/>
      <c r="O953" s="111"/>
      <c r="P953" s="111"/>
      <c r="Q953" s="111"/>
      <c r="R953" s="111"/>
    </row>
    <row r="954" spans="2:18">
      <c r="B954" s="110"/>
      <c r="C954" s="110"/>
      <c r="D954" s="110"/>
      <c r="E954" s="110"/>
      <c r="F954" s="111"/>
      <c r="G954" s="111"/>
      <c r="H954" s="111"/>
      <c r="I954" s="111"/>
      <c r="J954" s="111"/>
      <c r="K954" s="111"/>
      <c r="L954" s="111"/>
      <c r="M954" s="111"/>
      <c r="N954" s="111"/>
      <c r="O954" s="111"/>
      <c r="P954" s="111"/>
      <c r="Q954" s="111"/>
      <c r="R954" s="111"/>
    </row>
    <row r="955" spans="2:18">
      <c r="B955" s="110"/>
      <c r="C955" s="110"/>
      <c r="D955" s="110"/>
      <c r="E955" s="110"/>
      <c r="F955" s="111"/>
      <c r="G955" s="111"/>
      <c r="H955" s="111"/>
      <c r="I955" s="111"/>
      <c r="J955" s="111"/>
      <c r="K955" s="111"/>
      <c r="L955" s="111"/>
      <c r="M955" s="111"/>
      <c r="N955" s="111"/>
      <c r="O955" s="111"/>
      <c r="P955" s="111"/>
      <c r="Q955" s="111"/>
      <c r="R955" s="111"/>
    </row>
    <row r="956" spans="2:18">
      <c r="B956" s="110"/>
      <c r="C956" s="110"/>
      <c r="D956" s="110"/>
      <c r="E956" s="110"/>
      <c r="F956" s="111"/>
      <c r="G956" s="111"/>
      <c r="H956" s="111"/>
      <c r="I956" s="111"/>
      <c r="J956" s="111"/>
      <c r="K956" s="111"/>
      <c r="L956" s="111"/>
      <c r="M956" s="111"/>
      <c r="N956" s="111"/>
      <c r="O956" s="111"/>
      <c r="P956" s="111"/>
      <c r="Q956" s="111"/>
      <c r="R956" s="111"/>
    </row>
    <row r="957" spans="2:18">
      <c r="B957" s="110"/>
      <c r="C957" s="110"/>
      <c r="D957" s="110"/>
      <c r="E957" s="110"/>
      <c r="F957" s="111"/>
      <c r="G957" s="111"/>
      <c r="H957" s="111"/>
      <c r="I957" s="111"/>
      <c r="J957" s="111"/>
      <c r="K957" s="111"/>
      <c r="L957" s="111"/>
      <c r="M957" s="111"/>
      <c r="N957" s="111"/>
      <c r="O957" s="111"/>
      <c r="P957" s="111"/>
      <c r="Q957" s="111"/>
      <c r="R957" s="111"/>
    </row>
    <row r="958" spans="2:18">
      <c r="B958" s="110"/>
      <c r="C958" s="110"/>
      <c r="D958" s="110"/>
      <c r="E958" s="110"/>
      <c r="F958" s="111"/>
      <c r="G958" s="111"/>
      <c r="H958" s="111"/>
      <c r="I958" s="111"/>
      <c r="J958" s="111"/>
      <c r="K958" s="111"/>
      <c r="L958" s="111"/>
      <c r="M958" s="111"/>
      <c r="N958" s="111"/>
      <c r="O958" s="111"/>
      <c r="P958" s="111"/>
      <c r="Q958" s="111"/>
      <c r="R958" s="111"/>
    </row>
    <row r="959" spans="2:18">
      <c r="B959" s="110"/>
      <c r="C959" s="110"/>
      <c r="D959" s="110"/>
      <c r="E959" s="110"/>
      <c r="F959" s="111"/>
      <c r="G959" s="111"/>
      <c r="H959" s="111"/>
      <c r="I959" s="111"/>
      <c r="J959" s="111"/>
      <c r="K959" s="111"/>
      <c r="L959" s="111"/>
      <c r="M959" s="111"/>
      <c r="N959" s="111"/>
      <c r="O959" s="111"/>
      <c r="P959" s="111"/>
      <c r="Q959" s="111"/>
      <c r="R959" s="111"/>
    </row>
    <row r="960" spans="2:18">
      <c r="B960" s="110"/>
      <c r="C960" s="110"/>
      <c r="D960" s="110"/>
      <c r="E960" s="110"/>
      <c r="F960" s="111"/>
      <c r="G960" s="111"/>
      <c r="H960" s="111"/>
      <c r="I960" s="111"/>
      <c r="J960" s="111"/>
      <c r="K960" s="111"/>
      <c r="L960" s="111"/>
      <c r="M960" s="111"/>
      <c r="N960" s="111"/>
      <c r="O960" s="111"/>
      <c r="P960" s="111"/>
      <c r="Q960" s="111"/>
      <c r="R960" s="111"/>
    </row>
    <row r="961" spans="2:18">
      <c r="B961" s="110"/>
      <c r="C961" s="110"/>
      <c r="D961" s="110"/>
      <c r="E961" s="110"/>
      <c r="F961" s="111"/>
      <c r="G961" s="111"/>
      <c r="H961" s="111"/>
      <c r="I961" s="111"/>
      <c r="J961" s="111"/>
      <c r="K961" s="111"/>
      <c r="L961" s="111"/>
      <c r="M961" s="111"/>
      <c r="N961" s="111"/>
      <c r="O961" s="111"/>
      <c r="P961" s="111"/>
      <c r="Q961" s="111"/>
      <c r="R961" s="111"/>
    </row>
    <row r="962" spans="2:18">
      <c r="B962" s="110"/>
      <c r="C962" s="110"/>
      <c r="D962" s="110"/>
      <c r="E962" s="110"/>
      <c r="F962" s="111"/>
      <c r="G962" s="111"/>
      <c r="H962" s="111"/>
      <c r="I962" s="111"/>
      <c r="J962" s="111"/>
      <c r="K962" s="111"/>
      <c r="L962" s="111"/>
      <c r="M962" s="111"/>
      <c r="N962" s="111"/>
      <c r="O962" s="111"/>
      <c r="P962" s="111"/>
      <c r="Q962" s="111"/>
      <c r="R962" s="111"/>
    </row>
    <row r="963" spans="2:18">
      <c r="B963" s="110"/>
      <c r="C963" s="110"/>
      <c r="D963" s="110"/>
      <c r="E963" s="110"/>
      <c r="F963" s="111"/>
      <c r="G963" s="111"/>
      <c r="H963" s="111"/>
      <c r="I963" s="111"/>
      <c r="J963" s="111"/>
      <c r="K963" s="111"/>
      <c r="L963" s="111"/>
      <c r="M963" s="111"/>
      <c r="N963" s="111"/>
      <c r="O963" s="111"/>
      <c r="P963" s="111"/>
      <c r="Q963" s="111"/>
      <c r="R963" s="111"/>
    </row>
    <row r="964" spans="2:18">
      <c r="B964" s="110"/>
      <c r="C964" s="110"/>
      <c r="D964" s="110"/>
      <c r="E964" s="110"/>
      <c r="F964" s="111"/>
      <c r="G964" s="111"/>
      <c r="H964" s="111"/>
      <c r="I964" s="111"/>
      <c r="J964" s="111"/>
      <c r="K964" s="111"/>
      <c r="L964" s="111"/>
      <c r="M964" s="111"/>
      <c r="N964" s="111"/>
      <c r="O964" s="111"/>
      <c r="P964" s="111"/>
      <c r="Q964" s="111"/>
      <c r="R964" s="111"/>
    </row>
    <row r="965" spans="2:18">
      <c r="B965" s="110"/>
      <c r="C965" s="110"/>
      <c r="D965" s="110"/>
      <c r="E965" s="110"/>
      <c r="F965" s="111"/>
      <c r="G965" s="111"/>
      <c r="H965" s="111"/>
      <c r="I965" s="111"/>
      <c r="J965" s="111"/>
      <c r="K965" s="111"/>
      <c r="L965" s="111"/>
      <c r="M965" s="111"/>
      <c r="N965" s="111"/>
      <c r="O965" s="111"/>
      <c r="P965" s="111"/>
      <c r="Q965" s="111"/>
      <c r="R965" s="111"/>
    </row>
    <row r="966" spans="2:18">
      <c r="B966" s="110"/>
      <c r="C966" s="110"/>
      <c r="D966" s="110"/>
      <c r="E966" s="110"/>
      <c r="F966" s="111"/>
      <c r="G966" s="111"/>
      <c r="H966" s="111"/>
      <c r="I966" s="111"/>
      <c r="J966" s="111"/>
      <c r="K966" s="111"/>
      <c r="L966" s="111"/>
      <c r="M966" s="111"/>
      <c r="N966" s="111"/>
      <c r="O966" s="111"/>
      <c r="P966" s="111"/>
      <c r="Q966" s="111"/>
      <c r="R966" s="111"/>
    </row>
    <row r="967" spans="2:18">
      <c r="B967" s="110"/>
      <c r="C967" s="110"/>
      <c r="D967" s="110"/>
      <c r="E967" s="110"/>
      <c r="F967" s="111"/>
      <c r="G967" s="111"/>
      <c r="H967" s="111"/>
      <c r="I967" s="111"/>
      <c r="J967" s="111"/>
      <c r="K967" s="111"/>
      <c r="L967" s="111"/>
      <c r="M967" s="111"/>
      <c r="N967" s="111"/>
      <c r="O967" s="111"/>
      <c r="P967" s="111"/>
      <c r="Q967" s="111"/>
      <c r="R967" s="111"/>
    </row>
    <row r="968" spans="2:18">
      <c r="B968" s="110"/>
      <c r="C968" s="110"/>
      <c r="D968" s="110"/>
      <c r="E968" s="110"/>
      <c r="F968" s="111"/>
      <c r="G968" s="111"/>
      <c r="H968" s="111"/>
      <c r="I968" s="111"/>
      <c r="J968" s="111"/>
      <c r="K968" s="111"/>
      <c r="L968" s="111"/>
      <c r="M968" s="111"/>
      <c r="N968" s="111"/>
      <c r="O968" s="111"/>
      <c r="P968" s="111"/>
      <c r="Q968" s="111"/>
      <c r="R968" s="111"/>
    </row>
    <row r="969" spans="2:18">
      <c r="B969" s="110"/>
      <c r="C969" s="110"/>
      <c r="D969" s="110"/>
      <c r="E969" s="110"/>
      <c r="F969" s="111"/>
      <c r="G969" s="111"/>
      <c r="H969" s="111"/>
      <c r="I969" s="111"/>
      <c r="J969" s="111"/>
      <c r="K969" s="111"/>
      <c r="L969" s="111"/>
      <c r="M969" s="111"/>
      <c r="N969" s="111"/>
      <c r="O969" s="111"/>
      <c r="P969" s="111"/>
      <c r="Q969" s="111"/>
      <c r="R969" s="111"/>
    </row>
    <row r="970" spans="2:18">
      <c r="B970" s="110"/>
      <c r="C970" s="110"/>
      <c r="D970" s="110"/>
      <c r="E970" s="110"/>
      <c r="F970" s="111"/>
      <c r="G970" s="111"/>
      <c r="H970" s="111"/>
      <c r="I970" s="111"/>
      <c r="J970" s="111"/>
      <c r="K970" s="111"/>
      <c r="L970" s="111"/>
      <c r="M970" s="111"/>
      <c r="N970" s="111"/>
      <c r="O970" s="111"/>
      <c r="P970" s="111"/>
      <c r="Q970" s="111"/>
      <c r="R970" s="111"/>
    </row>
    <row r="971" spans="2:18">
      <c r="B971" s="110"/>
      <c r="C971" s="110"/>
      <c r="D971" s="110"/>
      <c r="E971" s="110"/>
      <c r="F971" s="111"/>
      <c r="G971" s="111"/>
      <c r="H971" s="111"/>
      <c r="I971" s="111"/>
      <c r="J971" s="111"/>
      <c r="K971" s="111"/>
      <c r="L971" s="111"/>
      <c r="M971" s="111"/>
      <c r="N971" s="111"/>
      <c r="O971" s="111"/>
      <c r="P971" s="111"/>
      <c r="Q971" s="111"/>
      <c r="R971" s="111"/>
    </row>
    <row r="972" spans="2:18">
      <c r="B972" s="110"/>
      <c r="C972" s="110"/>
      <c r="D972" s="110"/>
      <c r="E972" s="110"/>
      <c r="F972" s="111"/>
      <c r="G972" s="111"/>
      <c r="H972" s="111"/>
      <c r="I972" s="111"/>
      <c r="J972" s="111"/>
      <c r="K972" s="111"/>
      <c r="L972" s="111"/>
      <c r="M972" s="111"/>
      <c r="N972" s="111"/>
      <c r="O972" s="111"/>
      <c r="P972" s="111"/>
      <c r="Q972" s="111"/>
      <c r="R972" s="111"/>
    </row>
    <row r="973" spans="2:18">
      <c r="B973" s="110"/>
      <c r="C973" s="110"/>
      <c r="D973" s="110"/>
      <c r="E973" s="110"/>
      <c r="F973" s="111"/>
      <c r="G973" s="111"/>
      <c r="H973" s="111"/>
      <c r="I973" s="111"/>
      <c r="J973" s="111"/>
      <c r="K973" s="111"/>
      <c r="L973" s="111"/>
      <c r="M973" s="111"/>
      <c r="N973" s="111"/>
      <c r="O973" s="111"/>
      <c r="P973" s="111"/>
      <c r="Q973" s="111"/>
      <c r="R973" s="111"/>
    </row>
    <row r="974" spans="2:18">
      <c r="B974" s="110"/>
      <c r="C974" s="110"/>
      <c r="D974" s="110"/>
      <c r="E974" s="110"/>
      <c r="F974" s="111"/>
      <c r="G974" s="111"/>
      <c r="H974" s="111"/>
      <c r="I974" s="111"/>
      <c r="J974" s="111"/>
      <c r="K974" s="111"/>
      <c r="L974" s="111"/>
      <c r="M974" s="111"/>
      <c r="N974" s="111"/>
      <c r="O974" s="111"/>
      <c r="P974" s="111"/>
      <c r="Q974" s="111"/>
      <c r="R974" s="111"/>
    </row>
    <row r="975" spans="2:18">
      <c r="B975" s="110"/>
      <c r="C975" s="110"/>
      <c r="D975" s="110"/>
      <c r="E975" s="110"/>
      <c r="F975" s="111"/>
      <c r="G975" s="111"/>
      <c r="H975" s="111"/>
      <c r="I975" s="111"/>
      <c r="J975" s="111"/>
      <c r="K975" s="111"/>
      <c r="L975" s="111"/>
      <c r="M975" s="111"/>
      <c r="N975" s="111"/>
      <c r="O975" s="111"/>
      <c r="P975" s="111"/>
      <c r="Q975" s="111"/>
      <c r="R975" s="111"/>
    </row>
    <row r="976" spans="2:18">
      <c r="B976" s="110"/>
      <c r="C976" s="110"/>
      <c r="D976" s="110"/>
      <c r="E976" s="110"/>
      <c r="F976" s="111"/>
      <c r="G976" s="111"/>
      <c r="H976" s="111"/>
      <c r="I976" s="111"/>
      <c r="J976" s="111"/>
      <c r="K976" s="111"/>
      <c r="L976" s="111"/>
      <c r="M976" s="111"/>
      <c r="N976" s="111"/>
      <c r="O976" s="111"/>
      <c r="P976" s="111"/>
      <c r="Q976" s="111"/>
      <c r="R976" s="111"/>
    </row>
    <row r="977" spans="2:18">
      <c r="B977" s="110"/>
      <c r="C977" s="110"/>
      <c r="D977" s="110"/>
      <c r="E977" s="110"/>
      <c r="F977" s="111"/>
      <c r="G977" s="111"/>
      <c r="H977" s="111"/>
      <c r="I977" s="111"/>
      <c r="J977" s="111"/>
      <c r="K977" s="111"/>
      <c r="L977" s="111"/>
      <c r="M977" s="111"/>
      <c r="N977" s="111"/>
      <c r="O977" s="111"/>
      <c r="P977" s="111"/>
      <c r="Q977" s="111"/>
      <c r="R977" s="111"/>
    </row>
    <row r="978" spans="2:18">
      <c r="B978" s="110"/>
      <c r="C978" s="110"/>
      <c r="D978" s="110"/>
      <c r="E978" s="110"/>
      <c r="F978" s="111"/>
      <c r="G978" s="111"/>
      <c r="H978" s="111"/>
      <c r="I978" s="111"/>
      <c r="J978" s="111"/>
      <c r="K978" s="111"/>
      <c r="L978" s="111"/>
      <c r="M978" s="111"/>
      <c r="N978" s="111"/>
      <c r="O978" s="111"/>
      <c r="P978" s="111"/>
      <c r="Q978" s="111"/>
      <c r="R978" s="111"/>
    </row>
    <row r="979" spans="2:18">
      <c r="B979" s="110"/>
      <c r="C979" s="110"/>
      <c r="D979" s="110"/>
      <c r="E979" s="110"/>
      <c r="F979" s="111"/>
      <c r="G979" s="111"/>
      <c r="H979" s="111"/>
      <c r="I979" s="111"/>
      <c r="J979" s="111"/>
      <c r="K979" s="111"/>
      <c r="L979" s="111"/>
      <c r="M979" s="111"/>
      <c r="N979" s="111"/>
      <c r="O979" s="111"/>
      <c r="P979" s="111"/>
      <c r="Q979" s="111"/>
      <c r="R979" s="111"/>
    </row>
    <row r="980" spans="2:18">
      <c r="B980" s="110"/>
      <c r="C980" s="110"/>
      <c r="D980" s="110"/>
      <c r="E980" s="110"/>
      <c r="F980" s="111"/>
      <c r="G980" s="111"/>
      <c r="H980" s="111"/>
      <c r="I980" s="111"/>
      <c r="J980" s="111"/>
      <c r="K980" s="111"/>
      <c r="L980" s="111"/>
      <c r="M980" s="111"/>
      <c r="N980" s="111"/>
      <c r="O980" s="111"/>
      <c r="P980" s="111"/>
      <c r="Q980" s="111"/>
      <c r="R980" s="111"/>
    </row>
    <row r="981" spans="2:18">
      <c r="B981" s="110"/>
      <c r="C981" s="110"/>
      <c r="D981" s="110"/>
      <c r="E981" s="110"/>
      <c r="F981" s="111"/>
      <c r="G981" s="111"/>
      <c r="H981" s="111"/>
      <c r="I981" s="111"/>
      <c r="J981" s="111"/>
      <c r="K981" s="111"/>
      <c r="L981" s="111"/>
      <c r="M981" s="111"/>
      <c r="N981" s="111"/>
      <c r="O981" s="111"/>
      <c r="P981" s="111"/>
      <c r="Q981" s="111"/>
      <c r="R981" s="111"/>
    </row>
    <row r="982" spans="2:18">
      <c r="B982" s="110"/>
      <c r="C982" s="110"/>
      <c r="D982" s="110"/>
      <c r="E982" s="110"/>
      <c r="F982" s="111"/>
      <c r="G982" s="111"/>
      <c r="H982" s="111"/>
      <c r="I982" s="111"/>
      <c r="J982" s="111"/>
      <c r="K982" s="111"/>
      <c r="L982" s="111"/>
      <c r="M982" s="111"/>
      <c r="N982" s="111"/>
      <c r="O982" s="111"/>
      <c r="P982" s="111"/>
      <c r="Q982" s="111"/>
      <c r="R982" s="111"/>
    </row>
    <row r="983" spans="2:18">
      <c r="B983" s="110"/>
      <c r="C983" s="110"/>
      <c r="D983" s="110"/>
      <c r="E983" s="110"/>
      <c r="F983" s="111"/>
      <c r="G983" s="111"/>
      <c r="H983" s="111"/>
      <c r="I983" s="111"/>
      <c r="J983" s="111"/>
      <c r="K983" s="111"/>
      <c r="L983" s="111"/>
      <c r="M983" s="111"/>
      <c r="N983" s="111"/>
      <c r="O983" s="111"/>
      <c r="P983" s="111"/>
      <c r="Q983" s="111"/>
      <c r="R983" s="111"/>
    </row>
    <row r="984" spans="2:18">
      <c r="B984" s="110"/>
      <c r="C984" s="110"/>
      <c r="D984" s="110"/>
      <c r="E984" s="110"/>
      <c r="F984" s="111"/>
      <c r="G984" s="111"/>
      <c r="H984" s="111"/>
      <c r="I984" s="111"/>
      <c r="J984" s="111"/>
      <c r="K984" s="111"/>
      <c r="L984" s="111"/>
      <c r="M984" s="111"/>
      <c r="N984" s="111"/>
      <c r="O984" s="111"/>
      <c r="P984" s="111"/>
      <c r="Q984" s="111"/>
      <c r="R984" s="111"/>
    </row>
    <row r="985" spans="2:18">
      <c r="B985" s="110"/>
      <c r="C985" s="110"/>
      <c r="D985" s="110"/>
      <c r="E985" s="110"/>
      <c r="F985" s="111"/>
      <c r="G985" s="111"/>
      <c r="H985" s="111"/>
      <c r="I985" s="111"/>
      <c r="J985" s="111"/>
      <c r="K985" s="111"/>
      <c r="L985" s="111"/>
      <c r="M985" s="111"/>
      <c r="N985" s="111"/>
      <c r="O985" s="111"/>
      <c r="P985" s="111"/>
      <c r="Q985" s="111"/>
      <c r="R985" s="111"/>
    </row>
    <row r="986" spans="2:18">
      <c r="B986" s="110"/>
      <c r="C986" s="110"/>
      <c r="D986" s="110"/>
      <c r="E986" s="110"/>
      <c r="F986" s="111"/>
      <c r="G986" s="111"/>
      <c r="H986" s="111"/>
      <c r="I986" s="111"/>
      <c r="J986" s="111"/>
      <c r="K986" s="111"/>
      <c r="L986" s="111"/>
      <c r="M986" s="111"/>
      <c r="N986" s="111"/>
      <c r="O986" s="111"/>
      <c r="P986" s="111"/>
      <c r="Q986" s="111"/>
      <c r="R986" s="111"/>
    </row>
    <row r="987" spans="2:18">
      <c r="B987" s="110"/>
      <c r="C987" s="110"/>
      <c r="D987" s="110"/>
      <c r="E987" s="110"/>
      <c r="F987" s="111"/>
      <c r="G987" s="111"/>
      <c r="H987" s="111"/>
      <c r="I987" s="111"/>
      <c r="J987" s="111"/>
      <c r="K987" s="111"/>
      <c r="L987" s="111"/>
      <c r="M987" s="111"/>
      <c r="N987" s="111"/>
      <c r="O987" s="111"/>
      <c r="P987" s="111"/>
      <c r="Q987" s="111"/>
      <c r="R987" s="111"/>
    </row>
    <row r="988" spans="2:18">
      <c r="B988" s="110"/>
      <c r="C988" s="110"/>
      <c r="D988" s="110"/>
      <c r="E988" s="110"/>
      <c r="F988" s="111"/>
      <c r="G988" s="111"/>
      <c r="H988" s="111"/>
      <c r="I988" s="111"/>
      <c r="J988" s="111"/>
      <c r="K988" s="111"/>
      <c r="L988" s="111"/>
      <c r="M988" s="111"/>
      <c r="N988" s="111"/>
      <c r="O988" s="111"/>
      <c r="P988" s="111"/>
      <c r="Q988" s="111"/>
      <c r="R988" s="111"/>
    </row>
    <row r="989" spans="2:18">
      <c r="B989" s="110"/>
      <c r="C989" s="110"/>
      <c r="D989" s="110"/>
      <c r="E989" s="110"/>
      <c r="F989" s="111"/>
      <c r="G989" s="111"/>
      <c r="H989" s="111"/>
      <c r="I989" s="111"/>
      <c r="J989" s="111"/>
      <c r="K989" s="111"/>
      <c r="L989" s="111"/>
      <c r="M989" s="111"/>
      <c r="N989" s="111"/>
      <c r="O989" s="111"/>
      <c r="P989" s="111"/>
      <c r="Q989" s="111"/>
      <c r="R989" s="111"/>
    </row>
    <row r="990" spans="2:18">
      <c r="B990" s="110"/>
      <c r="C990" s="110"/>
      <c r="D990" s="110"/>
      <c r="E990" s="110"/>
      <c r="F990" s="111"/>
      <c r="G990" s="111"/>
      <c r="H990" s="111"/>
      <c r="I990" s="111"/>
      <c r="J990" s="111"/>
      <c r="K990" s="111"/>
      <c r="L990" s="111"/>
      <c r="M990" s="111"/>
      <c r="N990" s="111"/>
      <c r="O990" s="111"/>
      <c r="P990" s="111"/>
      <c r="Q990" s="111"/>
      <c r="R990" s="111"/>
    </row>
    <row r="991" spans="2:18">
      <c r="B991" s="110"/>
      <c r="C991" s="110"/>
      <c r="D991" s="110"/>
      <c r="E991" s="110"/>
      <c r="F991" s="111"/>
      <c r="G991" s="111"/>
      <c r="H991" s="111"/>
      <c r="I991" s="111"/>
      <c r="J991" s="111"/>
      <c r="K991" s="111"/>
      <c r="L991" s="111"/>
      <c r="M991" s="111"/>
      <c r="N991" s="111"/>
      <c r="O991" s="111"/>
      <c r="P991" s="111"/>
      <c r="Q991" s="111"/>
      <c r="R991" s="111"/>
    </row>
    <row r="992" spans="2:18">
      <c r="B992" s="110"/>
      <c r="C992" s="110"/>
      <c r="D992" s="110"/>
      <c r="E992" s="110"/>
      <c r="F992" s="111"/>
      <c r="G992" s="111"/>
      <c r="H992" s="111"/>
      <c r="I992" s="111"/>
      <c r="J992" s="111"/>
      <c r="K992" s="111"/>
      <c r="L992" s="111"/>
      <c r="M992" s="111"/>
      <c r="N992" s="111"/>
      <c r="O992" s="111"/>
      <c r="P992" s="111"/>
      <c r="Q992" s="111"/>
      <c r="R992" s="111"/>
    </row>
    <row r="993" spans="2:18">
      <c r="B993" s="110"/>
      <c r="C993" s="110"/>
      <c r="D993" s="110"/>
      <c r="E993" s="110"/>
      <c r="F993" s="111"/>
      <c r="G993" s="111"/>
      <c r="H993" s="111"/>
      <c r="I993" s="111"/>
      <c r="J993" s="111"/>
      <c r="K993" s="111"/>
      <c r="L993" s="111"/>
      <c r="M993" s="111"/>
      <c r="N993" s="111"/>
      <c r="O993" s="111"/>
      <c r="P993" s="111"/>
      <c r="Q993" s="111"/>
      <c r="R993" s="111"/>
    </row>
    <row r="994" spans="2:18">
      <c r="B994" s="110"/>
      <c r="C994" s="110"/>
      <c r="D994" s="110"/>
      <c r="E994" s="110"/>
      <c r="F994" s="111"/>
      <c r="G994" s="111"/>
      <c r="H994" s="111"/>
      <c r="I994" s="111"/>
      <c r="J994" s="111"/>
      <c r="K994" s="111"/>
      <c r="L994" s="111"/>
      <c r="M994" s="111"/>
      <c r="N994" s="111"/>
      <c r="O994" s="111"/>
      <c r="P994" s="111"/>
      <c r="Q994" s="111"/>
      <c r="R994" s="111"/>
    </row>
    <row r="995" spans="2:18">
      <c r="B995" s="110"/>
      <c r="C995" s="110"/>
      <c r="D995" s="110"/>
      <c r="E995" s="110"/>
      <c r="F995" s="111"/>
      <c r="G995" s="111"/>
      <c r="H995" s="111"/>
      <c r="I995" s="111"/>
      <c r="J995" s="111"/>
      <c r="K995" s="111"/>
      <c r="L995" s="111"/>
      <c r="M995" s="111"/>
      <c r="N995" s="111"/>
      <c r="O995" s="111"/>
      <c r="P995" s="111"/>
      <c r="Q995" s="111"/>
      <c r="R995" s="111"/>
    </row>
    <row r="996" spans="2:18">
      <c r="B996" s="110"/>
      <c r="C996" s="110"/>
      <c r="D996" s="110"/>
      <c r="E996" s="110"/>
      <c r="F996" s="111"/>
      <c r="G996" s="111"/>
      <c r="H996" s="111"/>
      <c r="I996" s="111"/>
      <c r="J996" s="111"/>
      <c r="K996" s="111"/>
      <c r="L996" s="111"/>
      <c r="M996" s="111"/>
      <c r="N996" s="111"/>
      <c r="O996" s="111"/>
      <c r="P996" s="111"/>
      <c r="Q996" s="111"/>
      <c r="R996" s="111"/>
    </row>
    <row r="997" spans="2:18">
      <c r="B997" s="110"/>
      <c r="C997" s="110"/>
      <c r="D997" s="110"/>
      <c r="E997" s="110"/>
      <c r="F997" s="111"/>
      <c r="G997" s="111"/>
      <c r="H997" s="111"/>
      <c r="I997" s="111"/>
      <c r="J997" s="111"/>
      <c r="K997" s="111"/>
      <c r="L997" s="111"/>
      <c r="M997" s="111"/>
      <c r="N997" s="111"/>
      <c r="O997" s="111"/>
      <c r="P997" s="111"/>
      <c r="Q997" s="111"/>
      <c r="R997" s="111"/>
    </row>
    <row r="998" spans="2:18">
      <c r="B998" s="110"/>
      <c r="C998" s="110"/>
      <c r="D998" s="110"/>
      <c r="E998" s="110"/>
      <c r="F998" s="111"/>
      <c r="G998" s="111"/>
      <c r="H998" s="111"/>
      <c r="I998" s="111"/>
      <c r="J998" s="111"/>
      <c r="K998" s="111"/>
      <c r="L998" s="111"/>
      <c r="M998" s="111"/>
      <c r="N998" s="111"/>
      <c r="O998" s="111"/>
      <c r="P998" s="111"/>
      <c r="Q998" s="111"/>
      <c r="R998" s="111"/>
    </row>
    <row r="999" spans="2:18">
      <c r="B999" s="110"/>
      <c r="C999" s="110"/>
      <c r="D999" s="110"/>
      <c r="E999" s="110"/>
      <c r="F999" s="111"/>
      <c r="G999" s="111"/>
      <c r="H999" s="111"/>
      <c r="I999" s="111"/>
      <c r="J999" s="111"/>
      <c r="K999" s="111"/>
      <c r="L999" s="111"/>
      <c r="M999" s="111"/>
      <c r="N999" s="111"/>
      <c r="O999" s="111"/>
      <c r="P999" s="111"/>
      <c r="Q999" s="111"/>
      <c r="R999" s="111"/>
    </row>
    <row r="1000" spans="2:18">
      <c r="B1000" s="110"/>
      <c r="C1000" s="110"/>
      <c r="D1000" s="110"/>
      <c r="E1000" s="110"/>
      <c r="F1000" s="111"/>
      <c r="G1000" s="111"/>
      <c r="H1000" s="111"/>
      <c r="I1000" s="111"/>
      <c r="J1000" s="111"/>
      <c r="K1000" s="111"/>
      <c r="L1000" s="111"/>
      <c r="M1000" s="111"/>
      <c r="N1000" s="111"/>
      <c r="O1000" s="111"/>
      <c r="P1000" s="111"/>
      <c r="Q1000" s="111"/>
      <c r="R1000" s="111"/>
    </row>
    <row r="1001" spans="2:18">
      <c r="B1001" s="110"/>
      <c r="C1001" s="110"/>
      <c r="D1001" s="110"/>
      <c r="E1001" s="110"/>
      <c r="F1001" s="111"/>
      <c r="G1001" s="111"/>
      <c r="H1001" s="111"/>
      <c r="I1001" s="111"/>
      <c r="J1001" s="111"/>
      <c r="K1001" s="111"/>
      <c r="L1001" s="111"/>
      <c r="M1001" s="111"/>
      <c r="N1001" s="111"/>
      <c r="O1001" s="111"/>
      <c r="P1001" s="111"/>
      <c r="Q1001" s="111"/>
      <c r="R1001" s="111"/>
    </row>
    <row r="1002" spans="2:18">
      <c r="B1002" s="110"/>
      <c r="C1002" s="110"/>
      <c r="D1002" s="110"/>
      <c r="E1002" s="110"/>
      <c r="F1002" s="111"/>
      <c r="G1002" s="111"/>
      <c r="H1002" s="111"/>
      <c r="I1002" s="111"/>
      <c r="J1002" s="111"/>
      <c r="K1002" s="111"/>
      <c r="L1002" s="111"/>
      <c r="M1002" s="111"/>
      <c r="N1002" s="111"/>
      <c r="O1002" s="111"/>
      <c r="P1002" s="111"/>
      <c r="Q1002" s="111"/>
      <c r="R1002" s="111"/>
    </row>
    <row r="1003" spans="2:18">
      <c r="B1003" s="110"/>
      <c r="C1003" s="110"/>
      <c r="D1003" s="110"/>
      <c r="E1003" s="110"/>
      <c r="F1003" s="111"/>
      <c r="G1003" s="111"/>
      <c r="H1003" s="111"/>
      <c r="I1003" s="111"/>
      <c r="J1003" s="111"/>
      <c r="K1003" s="111"/>
      <c r="L1003" s="111"/>
      <c r="M1003" s="111"/>
      <c r="N1003" s="111"/>
      <c r="O1003" s="111"/>
      <c r="P1003" s="111"/>
      <c r="Q1003" s="111"/>
      <c r="R1003" s="111"/>
    </row>
    <row r="1004" spans="2:18">
      <c r="B1004" s="110"/>
      <c r="C1004" s="110"/>
      <c r="D1004" s="110"/>
      <c r="E1004" s="110"/>
      <c r="F1004" s="111"/>
      <c r="G1004" s="111"/>
      <c r="H1004" s="111"/>
      <c r="I1004" s="111"/>
      <c r="J1004" s="111"/>
      <c r="K1004" s="111"/>
      <c r="L1004" s="111"/>
      <c r="M1004" s="111"/>
      <c r="N1004" s="111"/>
      <c r="O1004" s="111"/>
      <c r="P1004" s="111"/>
      <c r="Q1004" s="111"/>
      <c r="R1004" s="111"/>
    </row>
    <row r="1005" spans="2:18">
      <c r="B1005" s="110"/>
      <c r="C1005" s="110"/>
      <c r="D1005" s="110"/>
      <c r="E1005" s="110"/>
      <c r="F1005" s="111"/>
      <c r="G1005" s="111"/>
      <c r="H1005" s="111"/>
      <c r="I1005" s="111"/>
      <c r="J1005" s="111"/>
      <c r="K1005" s="111"/>
      <c r="L1005" s="111"/>
      <c r="M1005" s="111"/>
      <c r="N1005" s="111"/>
      <c r="O1005" s="111"/>
      <c r="P1005" s="111"/>
      <c r="Q1005" s="111"/>
      <c r="R1005" s="111"/>
    </row>
    <row r="1006" spans="2:18">
      <c r="B1006" s="110"/>
      <c r="C1006" s="110"/>
      <c r="D1006" s="110"/>
      <c r="E1006" s="110"/>
      <c r="F1006" s="111"/>
      <c r="G1006" s="111"/>
      <c r="H1006" s="111"/>
      <c r="I1006" s="111"/>
      <c r="J1006" s="111"/>
      <c r="K1006" s="111"/>
      <c r="L1006" s="111"/>
      <c r="M1006" s="111"/>
      <c r="N1006" s="111"/>
      <c r="O1006" s="111"/>
      <c r="P1006" s="111"/>
      <c r="Q1006" s="111"/>
      <c r="R1006" s="111"/>
    </row>
    <row r="1007" spans="2:18">
      <c r="B1007" s="110"/>
      <c r="C1007" s="110"/>
      <c r="D1007" s="110"/>
      <c r="E1007" s="110"/>
      <c r="F1007" s="111"/>
      <c r="G1007" s="111"/>
      <c r="H1007" s="111"/>
      <c r="I1007" s="111"/>
      <c r="J1007" s="111"/>
      <c r="K1007" s="111"/>
      <c r="L1007" s="111"/>
      <c r="M1007" s="111"/>
      <c r="N1007" s="111"/>
      <c r="O1007" s="111"/>
      <c r="P1007" s="111"/>
      <c r="Q1007" s="111"/>
      <c r="R1007" s="111"/>
    </row>
    <row r="1008" spans="2:18">
      <c r="B1008" s="110"/>
      <c r="C1008" s="110"/>
      <c r="D1008" s="110"/>
      <c r="E1008" s="110"/>
      <c r="F1008" s="111"/>
      <c r="G1008" s="111"/>
      <c r="H1008" s="111"/>
      <c r="I1008" s="111"/>
      <c r="J1008" s="111"/>
      <c r="K1008" s="111"/>
      <c r="L1008" s="111"/>
      <c r="M1008" s="111"/>
      <c r="N1008" s="111"/>
      <c r="O1008" s="111"/>
      <c r="P1008" s="111"/>
      <c r="Q1008" s="111"/>
      <c r="R1008" s="111"/>
    </row>
    <row r="1009" spans="2:18">
      <c r="B1009" s="110"/>
      <c r="C1009" s="110"/>
      <c r="D1009" s="110"/>
      <c r="E1009" s="110"/>
      <c r="F1009" s="111"/>
      <c r="G1009" s="111"/>
      <c r="H1009" s="111"/>
      <c r="I1009" s="111"/>
      <c r="J1009" s="111"/>
      <c r="K1009" s="111"/>
      <c r="L1009" s="111"/>
      <c r="M1009" s="111"/>
      <c r="N1009" s="111"/>
      <c r="O1009" s="111"/>
      <c r="P1009" s="111"/>
      <c r="Q1009" s="111"/>
      <c r="R1009" s="111"/>
    </row>
    <row r="1010" spans="2:18">
      <c r="B1010" s="110"/>
      <c r="C1010" s="110"/>
      <c r="D1010" s="110"/>
      <c r="E1010" s="110"/>
      <c r="F1010" s="111"/>
      <c r="G1010" s="111"/>
      <c r="H1010" s="111"/>
      <c r="I1010" s="111"/>
      <c r="J1010" s="111"/>
      <c r="K1010" s="111"/>
      <c r="L1010" s="111"/>
      <c r="M1010" s="111"/>
      <c r="N1010" s="111"/>
      <c r="O1010" s="111"/>
      <c r="P1010" s="111"/>
      <c r="Q1010" s="111"/>
      <c r="R1010" s="111"/>
    </row>
    <row r="1011" spans="2:18">
      <c r="B1011" s="110"/>
      <c r="C1011" s="110"/>
      <c r="D1011" s="110"/>
      <c r="E1011" s="110"/>
      <c r="F1011" s="111"/>
      <c r="G1011" s="111"/>
      <c r="H1011" s="111"/>
      <c r="I1011" s="111"/>
      <c r="J1011" s="111"/>
      <c r="K1011" s="111"/>
      <c r="L1011" s="111"/>
      <c r="M1011" s="111"/>
      <c r="N1011" s="111"/>
      <c r="O1011" s="111"/>
      <c r="P1011" s="111"/>
      <c r="Q1011" s="111"/>
      <c r="R1011" s="111"/>
    </row>
    <row r="1012" spans="2:18">
      <c r="B1012" s="110"/>
      <c r="C1012" s="110"/>
      <c r="D1012" s="110"/>
      <c r="E1012" s="110"/>
      <c r="F1012" s="111"/>
      <c r="G1012" s="111"/>
      <c r="H1012" s="111"/>
      <c r="I1012" s="111"/>
      <c r="J1012" s="111"/>
      <c r="K1012" s="111"/>
      <c r="L1012" s="111"/>
      <c r="M1012" s="111"/>
      <c r="N1012" s="111"/>
      <c r="O1012" s="111"/>
      <c r="P1012" s="111"/>
      <c r="Q1012" s="111"/>
      <c r="R1012" s="111"/>
    </row>
    <row r="1013" spans="2:18">
      <c r="B1013" s="110"/>
      <c r="C1013" s="110"/>
      <c r="D1013" s="110"/>
      <c r="E1013" s="110"/>
      <c r="F1013" s="111"/>
      <c r="G1013" s="111"/>
      <c r="H1013" s="111"/>
      <c r="I1013" s="111"/>
      <c r="J1013" s="111"/>
      <c r="K1013" s="111"/>
      <c r="L1013" s="111"/>
      <c r="M1013" s="111"/>
      <c r="N1013" s="111"/>
      <c r="O1013" s="111"/>
      <c r="P1013" s="111"/>
      <c r="Q1013" s="111"/>
      <c r="R1013" s="111"/>
    </row>
    <row r="1014" spans="2:18">
      <c r="B1014" s="110"/>
      <c r="C1014" s="110"/>
      <c r="D1014" s="110"/>
      <c r="E1014" s="110"/>
      <c r="F1014" s="111"/>
      <c r="G1014" s="111"/>
      <c r="H1014" s="111"/>
      <c r="I1014" s="111"/>
      <c r="J1014" s="111"/>
      <c r="K1014" s="111"/>
      <c r="L1014" s="111"/>
      <c r="M1014" s="111"/>
      <c r="N1014" s="111"/>
      <c r="O1014" s="111"/>
      <c r="P1014" s="111"/>
      <c r="Q1014" s="111"/>
      <c r="R1014" s="111"/>
    </row>
    <row r="1015" spans="2:18">
      <c r="B1015" s="110"/>
      <c r="C1015" s="110"/>
      <c r="D1015" s="110"/>
      <c r="E1015" s="110"/>
      <c r="F1015" s="111"/>
      <c r="G1015" s="111"/>
      <c r="H1015" s="111"/>
      <c r="I1015" s="111"/>
      <c r="J1015" s="111"/>
      <c r="K1015" s="111"/>
      <c r="L1015" s="111"/>
      <c r="M1015" s="111"/>
      <c r="N1015" s="111"/>
      <c r="O1015" s="111"/>
      <c r="P1015" s="111"/>
      <c r="Q1015" s="111"/>
      <c r="R1015" s="111"/>
    </row>
    <row r="1016" spans="2:18">
      <c r="B1016" s="110"/>
      <c r="C1016" s="110"/>
      <c r="D1016" s="110"/>
      <c r="E1016" s="110"/>
      <c r="F1016" s="111"/>
      <c r="G1016" s="111"/>
      <c r="H1016" s="111"/>
      <c r="I1016" s="111"/>
      <c r="J1016" s="111"/>
      <c r="K1016" s="111"/>
      <c r="L1016" s="111"/>
      <c r="M1016" s="111"/>
      <c r="N1016" s="111"/>
      <c r="O1016" s="111"/>
      <c r="P1016" s="111"/>
      <c r="Q1016" s="111"/>
      <c r="R1016" s="111"/>
    </row>
    <row r="1017" spans="2:18">
      <c r="B1017" s="110"/>
      <c r="C1017" s="110"/>
      <c r="D1017" s="110"/>
      <c r="E1017" s="110"/>
      <c r="F1017" s="111"/>
      <c r="G1017" s="111"/>
      <c r="H1017" s="111"/>
      <c r="I1017" s="111"/>
      <c r="J1017" s="111"/>
      <c r="K1017" s="111"/>
      <c r="L1017" s="111"/>
      <c r="M1017" s="111"/>
      <c r="N1017" s="111"/>
      <c r="O1017" s="111"/>
      <c r="P1017" s="111"/>
      <c r="Q1017" s="111"/>
      <c r="R1017" s="111"/>
    </row>
    <row r="1018" spans="2:18">
      <c r="B1018" s="110"/>
      <c r="C1018" s="110"/>
      <c r="D1018" s="110"/>
      <c r="E1018" s="110"/>
      <c r="F1018" s="111"/>
      <c r="G1018" s="111"/>
      <c r="H1018" s="111"/>
      <c r="I1018" s="111"/>
      <c r="J1018" s="111"/>
      <c r="K1018" s="111"/>
      <c r="L1018" s="111"/>
      <c r="M1018" s="111"/>
      <c r="N1018" s="111"/>
      <c r="O1018" s="111"/>
      <c r="P1018" s="111"/>
      <c r="Q1018" s="111"/>
      <c r="R1018" s="111"/>
    </row>
    <row r="1019" spans="2:18">
      <c r="B1019" s="110"/>
      <c r="C1019" s="110"/>
      <c r="D1019" s="110"/>
      <c r="E1019" s="110"/>
      <c r="F1019" s="111"/>
      <c r="G1019" s="111"/>
      <c r="H1019" s="111"/>
      <c r="I1019" s="111"/>
      <c r="J1019" s="111"/>
      <c r="K1019" s="111"/>
      <c r="L1019" s="111"/>
      <c r="M1019" s="111"/>
      <c r="N1019" s="111"/>
      <c r="O1019" s="111"/>
      <c r="P1019" s="111"/>
      <c r="Q1019" s="111"/>
      <c r="R1019" s="111"/>
    </row>
    <row r="1020" spans="2:18">
      <c r="B1020" s="110"/>
      <c r="C1020" s="110"/>
      <c r="D1020" s="110"/>
      <c r="E1020" s="110"/>
      <c r="F1020" s="111"/>
      <c r="G1020" s="111"/>
      <c r="H1020" s="111"/>
      <c r="I1020" s="111"/>
      <c r="J1020" s="111"/>
      <c r="K1020" s="111"/>
      <c r="L1020" s="111"/>
      <c r="M1020" s="111"/>
      <c r="N1020" s="111"/>
      <c r="O1020" s="111"/>
      <c r="P1020" s="111"/>
      <c r="Q1020" s="111"/>
      <c r="R1020" s="111"/>
    </row>
    <row r="1021" spans="2:18">
      <c r="B1021" s="110"/>
      <c r="C1021" s="110"/>
      <c r="D1021" s="110"/>
      <c r="E1021" s="110"/>
      <c r="F1021" s="111"/>
      <c r="G1021" s="111"/>
      <c r="H1021" s="111"/>
      <c r="I1021" s="111"/>
      <c r="J1021" s="111"/>
      <c r="K1021" s="111"/>
      <c r="L1021" s="111"/>
      <c r="M1021" s="111"/>
      <c r="N1021" s="111"/>
      <c r="O1021" s="111"/>
      <c r="P1021" s="111"/>
      <c r="Q1021" s="111"/>
      <c r="R1021" s="111"/>
    </row>
    <row r="1022" spans="2:18">
      <c r="B1022" s="110"/>
      <c r="C1022" s="110"/>
      <c r="D1022" s="110"/>
      <c r="E1022" s="110"/>
      <c r="F1022" s="111"/>
      <c r="G1022" s="111"/>
      <c r="H1022" s="111"/>
      <c r="I1022" s="111"/>
      <c r="J1022" s="111"/>
      <c r="K1022" s="111"/>
      <c r="L1022" s="111"/>
      <c r="M1022" s="111"/>
      <c r="N1022" s="111"/>
      <c r="O1022" s="111"/>
      <c r="P1022" s="111"/>
      <c r="Q1022" s="111"/>
      <c r="R1022" s="111"/>
    </row>
    <row r="1023" spans="2:18">
      <c r="B1023" s="110"/>
      <c r="C1023" s="110"/>
      <c r="D1023" s="110"/>
      <c r="E1023" s="110"/>
      <c r="F1023" s="111"/>
      <c r="G1023" s="111"/>
      <c r="H1023" s="111"/>
      <c r="I1023" s="111"/>
      <c r="J1023" s="111"/>
      <c r="K1023" s="111"/>
      <c r="L1023" s="111"/>
      <c r="M1023" s="111"/>
      <c r="N1023" s="111"/>
      <c r="O1023" s="111"/>
      <c r="P1023" s="111"/>
      <c r="Q1023" s="111"/>
      <c r="R1023" s="111"/>
    </row>
    <row r="1024" spans="2:18">
      <c r="B1024" s="110"/>
      <c r="C1024" s="110"/>
      <c r="D1024" s="110"/>
      <c r="E1024" s="110"/>
      <c r="F1024" s="111"/>
      <c r="G1024" s="111"/>
      <c r="H1024" s="111"/>
      <c r="I1024" s="111"/>
      <c r="J1024" s="111"/>
      <c r="K1024" s="111"/>
      <c r="L1024" s="111"/>
      <c r="M1024" s="111"/>
      <c r="N1024" s="111"/>
      <c r="O1024" s="111"/>
      <c r="P1024" s="111"/>
      <c r="Q1024" s="111"/>
      <c r="R1024" s="111"/>
    </row>
    <row r="1025" spans="2:18">
      <c r="B1025" s="110"/>
      <c r="C1025" s="110"/>
      <c r="D1025" s="110"/>
      <c r="E1025" s="110"/>
      <c r="F1025" s="111"/>
      <c r="G1025" s="111"/>
      <c r="H1025" s="111"/>
      <c r="I1025" s="111"/>
      <c r="J1025" s="111"/>
      <c r="K1025" s="111"/>
      <c r="L1025" s="111"/>
      <c r="M1025" s="111"/>
      <c r="N1025" s="111"/>
      <c r="O1025" s="111"/>
      <c r="P1025" s="111"/>
      <c r="Q1025" s="111"/>
      <c r="R1025" s="111"/>
    </row>
    <row r="1026" spans="2:18">
      <c r="B1026" s="110"/>
      <c r="C1026" s="110"/>
      <c r="D1026" s="110"/>
      <c r="E1026" s="110"/>
      <c r="F1026" s="111"/>
      <c r="G1026" s="111"/>
      <c r="H1026" s="111"/>
      <c r="I1026" s="111"/>
      <c r="J1026" s="111"/>
      <c r="K1026" s="111"/>
      <c r="L1026" s="111"/>
      <c r="M1026" s="111"/>
      <c r="N1026" s="111"/>
      <c r="O1026" s="111"/>
      <c r="P1026" s="111"/>
      <c r="Q1026" s="111"/>
      <c r="R1026" s="111"/>
    </row>
    <row r="1027" spans="2:18">
      <c r="B1027" s="110"/>
      <c r="C1027" s="110"/>
      <c r="D1027" s="110"/>
      <c r="E1027" s="110"/>
      <c r="F1027" s="111"/>
      <c r="G1027" s="111"/>
      <c r="H1027" s="111"/>
      <c r="I1027" s="111"/>
      <c r="J1027" s="111"/>
      <c r="K1027" s="111"/>
      <c r="L1027" s="111"/>
      <c r="M1027" s="111"/>
      <c r="N1027" s="111"/>
      <c r="O1027" s="111"/>
      <c r="P1027" s="111"/>
      <c r="Q1027" s="111"/>
      <c r="R1027" s="111"/>
    </row>
    <row r="1028" spans="2:18">
      <c r="B1028" s="110"/>
      <c r="C1028" s="110"/>
      <c r="D1028" s="110"/>
      <c r="E1028" s="110"/>
      <c r="F1028" s="111"/>
      <c r="G1028" s="111"/>
      <c r="H1028" s="111"/>
      <c r="I1028" s="111"/>
      <c r="J1028" s="111"/>
      <c r="K1028" s="111"/>
      <c r="L1028" s="111"/>
      <c r="M1028" s="111"/>
      <c r="N1028" s="111"/>
      <c r="O1028" s="111"/>
      <c r="P1028" s="111"/>
      <c r="Q1028" s="111"/>
      <c r="R1028" s="111"/>
    </row>
    <row r="1029" spans="2:18">
      <c r="B1029" s="110"/>
      <c r="C1029" s="110"/>
      <c r="D1029" s="110"/>
      <c r="E1029" s="110"/>
      <c r="F1029" s="111"/>
      <c r="G1029" s="111"/>
      <c r="H1029" s="111"/>
      <c r="I1029" s="111"/>
      <c r="J1029" s="111"/>
      <c r="K1029" s="111"/>
      <c r="L1029" s="111"/>
      <c r="M1029" s="111"/>
      <c r="N1029" s="111"/>
      <c r="O1029" s="111"/>
      <c r="P1029" s="111"/>
      <c r="Q1029" s="111"/>
      <c r="R1029" s="111"/>
    </row>
    <row r="1030" spans="2:18">
      <c r="B1030" s="110"/>
      <c r="C1030" s="110"/>
      <c r="D1030" s="110"/>
      <c r="E1030" s="110"/>
      <c r="F1030" s="111"/>
      <c r="G1030" s="111"/>
      <c r="H1030" s="111"/>
      <c r="I1030" s="111"/>
      <c r="J1030" s="111"/>
      <c r="K1030" s="111"/>
      <c r="L1030" s="111"/>
      <c r="M1030" s="111"/>
      <c r="N1030" s="111"/>
      <c r="O1030" s="111"/>
      <c r="P1030" s="111"/>
      <c r="Q1030" s="111"/>
      <c r="R1030" s="111"/>
    </row>
    <row r="1031" spans="2:18">
      <c r="B1031" s="110"/>
      <c r="C1031" s="110"/>
      <c r="D1031" s="110"/>
      <c r="E1031" s="110"/>
      <c r="F1031" s="111"/>
      <c r="G1031" s="111"/>
      <c r="H1031" s="111"/>
      <c r="I1031" s="111"/>
      <c r="J1031" s="111"/>
      <c r="K1031" s="111"/>
      <c r="L1031" s="111"/>
      <c r="M1031" s="111"/>
      <c r="N1031" s="111"/>
      <c r="O1031" s="111"/>
      <c r="P1031" s="111"/>
      <c r="Q1031" s="111"/>
      <c r="R1031" s="111"/>
    </row>
    <row r="1032" spans="2:18">
      <c r="B1032" s="110"/>
      <c r="C1032" s="110"/>
      <c r="D1032" s="110"/>
      <c r="E1032" s="110"/>
      <c r="F1032" s="111"/>
      <c r="G1032" s="111"/>
      <c r="H1032" s="111"/>
      <c r="I1032" s="111"/>
      <c r="J1032" s="111"/>
      <c r="K1032" s="111"/>
      <c r="L1032" s="111"/>
      <c r="M1032" s="111"/>
      <c r="N1032" s="111"/>
      <c r="O1032" s="111"/>
      <c r="P1032" s="111"/>
      <c r="Q1032" s="111"/>
      <c r="R1032" s="111"/>
    </row>
    <row r="1033" spans="2:18">
      <c r="B1033" s="110"/>
      <c r="C1033" s="110"/>
      <c r="D1033" s="110"/>
      <c r="E1033" s="110"/>
      <c r="F1033" s="111"/>
      <c r="G1033" s="111"/>
      <c r="H1033" s="111"/>
      <c r="I1033" s="111"/>
      <c r="J1033" s="111"/>
      <c r="K1033" s="111"/>
      <c r="L1033" s="111"/>
      <c r="M1033" s="111"/>
      <c r="N1033" s="111"/>
      <c r="O1033" s="111"/>
      <c r="P1033" s="111"/>
      <c r="Q1033" s="111"/>
      <c r="R1033" s="111"/>
    </row>
    <row r="1034" spans="2:18">
      <c r="B1034" s="110"/>
      <c r="C1034" s="110"/>
      <c r="D1034" s="110"/>
      <c r="E1034" s="110"/>
      <c r="F1034" s="111"/>
      <c r="G1034" s="111"/>
      <c r="H1034" s="111"/>
      <c r="I1034" s="111"/>
      <c r="J1034" s="111"/>
      <c r="K1034" s="111"/>
      <c r="L1034" s="111"/>
      <c r="M1034" s="111"/>
      <c r="N1034" s="111"/>
      <c r="O1034" s="111"/>
      <c r="P1034" s="111"/>
      <c r="Q1034" s="111"/>
      <c r="R1034" s="111"/>
    </row>
    <row r="1035" spans="2:18">
      <c r="B1035" s="110"/>
      <c r="C1035" s="110"/>
      <c r="D1035" s="110"/>
      <c r="E1035" s="110"/>
      <c r="F1035" s="111"/>
      <c r="G1035" s="111"/>
      <c r="H1035" s="111"/>
      <c r="I1035" s="111"/>
      <c r="J1035" s="111"/>
      <c r="K1035" s="111"/>
      <c r="L1035" s="111"/>
      <c r="M1035" s="111"/>
      <c r="N1035" s="111"/>
      <c r="O1035" s="111"/>
      <c r="P1035" s="111"/>
      <c r="Q1035" s="111"/>
      <c r="R1035" s="111"/>
    </row>
    <row r="1036" spans="2:18">
      <c r="B1036" s="110"/>
      <c r="C1036" s="110"/>
      <c r="D1036" s="110"/>
      <c r="E1036" s="110"/>
      <c r="F1036" s="111"/>
      <c r="G1036" s="111"/>
      <c r="H1036" s="111"/>
      <c r="I1036" s="111"/>
      <c r="J1036" s="111"/>
      <c r="K1036" s="111"/>
      <c r="L1036" s="111"/>
      <c r="M1036" s="111"/>
      <c r="N1036" s="111"/>
      <c r="O1036" s="111"/>
      <c r="P1036" s="111"/>
      <c r="Q1036" s="111"/>
      <c r="R1036" s="111"/>
    </row>
    <row r="1037" spans="2:18">
      <c r="B1037" s="110"/>
      <c r="C1037" s="110"/>
      <c r="D1037" s="110"/>
      <c r="E1037" s="110"/>
      <c r="F1037" s="111"/>
      <c r="G1037" s="111"/>
      <c r="H1037" s="111"/>
      <c r="I1037" s="111"/>
      <c r="J1037" s="111"/>
      <c r="K1037" s="111"/>
      <c r="L1037" s="111"/>
      <c r="M1037" s="111"/>
      <c r="N1037" s="111"/>
      <c r="O1037" s="111"/>
      <c r="P1037" s="111"/>
      <c r="Q1037" s="111"/>
      <c r="R1037" s="111"/>
    </row>
    <row r="1038" spans="2:18">
      <c r="B1038" s="110"/>
      <c r="C1038" s="110"/>
      <c r="D1038" s="110"/>
      <c r="E1038" s="110"/>
      <c r="F1038" s="111"/>
      <c r="G1038" s="111"/>
      <c r="H1038" s="111"/>
      <c r="I1038" s="111"/>
      <c r="J1038" s="111"/>
      <c r="K1038" s="111"/>
      <c r="L1038" s="111"/>
      <c r="M1038" s="111"/>
      <c r="N1038" s="111"/>
      <c r="O1038" s="111"/>
      <c r="P1038" s="111"/>
      <c r="Q1038" s="111"/>
      <c r="R1038" s="111"/>
    </row>
    <row r="1039" spans="2:18">
      <c r="B1039" s="110"/>
      <c r="C1039" s="110"/>
      <c r="D1039" s="110"/>
      <c r="E1039" s="110"/>
      <c r="F1039" s="111"/>
      <c r="G1039" s="111"/>
      <c r="H1039" s="111"/>
      <c r="I1039" s="111"/>
      <c r="J1039" s="111"/>
      <c r="K1039" s="111"/>
      <c r="L1039" s="111"/>
      <c r="M1039" s="111"/>
      <c r="N1039" s="111"/>
      <c r="O1039" s="111"/>
      <c r="P1039" s="111"/>
      <c r="Q1039" s="111"/>
      <c r="R1039" s="111"/>
    </row>
    <row r="1040" spans="2:18">
      <c r="B1040" s="110"/>
      <c r="C1040" s="110"/>
      <c r="D1040" s="110"/>
      <c r="E1040" s="110"/>
      <c r="F1040" s="111"/>
      <c r="G1040" s="111"/>
      <c r="H1040" s="111"/>
      <c r="I1040" s="111"/>
      <c r="J1040" s="111"/>
      <c r="K1040" s="111"/>
      <c r="L1040" s="111"/>
      <c r="M1040" s="111"/>
      <c r="N1040" s="111"/>
      <c r="O1040" s="111"/>
      <c r="P1040" s="111"/>
      <c r="Q1040" s="111"/>
      <c r="R1040" s="111"/>
    </row>
    <row r="1041" spans="2:18">
      <c r="B1041" s="110"/>
      <c r="C1041" s="110"/>
      <c r="D1041" s="110"/>
      <c r="E1041" s="110"/>
      <c r="F1041" s="111"/>
      <c r="G1041" s="111"/>
      <c r="H1041" s="111"/>
      <c r="I1041" s="111"/>
      <c r="J1041" s="111"/>
      <c r="K1041" s="111"/>
      <c r="L1041" s="111"/>
      <c r="M1041" s="111"/>
      <c r="N1041" s="111"/>
      <c r="O1041" s="111"/>
      <c r="P1041" s="111"/>
      <c r="Q1041" s="111"/>
      <c r="R1041" s="111"/>
    </row>
    <row r="1042" spans="2:18">
      <c r="B1042" s="110"/>
      <c r="C1042" s="110"/>
      <c r="D1042" s="110"/>
      <c r="E1042" s="110"/>
      <c r="F1042" s="111"/>
      <c r="G1042" s="111"/>
      <c r="H1042" s="111"/>
      <c r="I1042" s="111"/>
      <c r="J1042" s="111"/>
      <c r="K1042" s="111"/>
      <c r="L1042" s="111"/>
      <c r="M1042" s="111"/>
      <c r="N1042" s="111"/>
      <c r="O1042" s="111"/>
      <c r="P1042" s="111"/>
      <c r="Q1042" s="111"/>
      <c r="R1042" s="111"/>
    </row>
    <row r="1043" spans="2:18">
      <c r="B1043" s="110"/>
      <c r="C1043" s="110"/>
      <c r="D1043" s="110"/>
      <c r="E1043" s="110"/>
      <c r="F1043" s="111"/>
      <c r="G1043" s="111"/>
      <c r="H1043" s="111"/>
      <c r="I1043" s="111"/>
      <c r="J1043" s="111"/>
      <c r="K1043" s="111"/>
      <c r="L1043" s="111"/>
      <c r="M1043" s="111"/>
      <c r="N1043" s="111"/>
      <c r="O1043" s="111"/>
      <c r="P1043" s="111"/>
      <c r="Q1043" s="111"/>
      <c r="R1043" s="111"/>
    </row>
    <row r="1044" spans="2:18">
      <c r="B1044" s="110"/>
      <c r="C1044" s="110"/>
      <c r="D1044" s="110"/>
      <c r="E1044" s="110"/>
      <c r="F1044" s="111"/>
      <c r="G1044" s="111"/>
      <c r="H1044" s="111"/>
      <c r="I1044" s="111"/>
      <c r="J1044" s="111"/>
      <c r="K1044" s="111"/>
      <c r="L1044" s="111"/>
      <c r="M1044" s="111"/>
      <c r="N1044" s="111"/>
      <c r="O1044" s="111"/>
      <c r="P1044" s="111"/>
      <c r="Q1044" s="111"/>
      <c r="R1044" s="111"/>
    </row>
    <row r="1045" spans="2:18">
      <c r="B1045" s="110"/>
      <c r="C1045" s="110"/>
      <c r="D1045" s="110"/>
      <c r="E1045" s="110"/>
      <c r="F1045" s="111"/>
      <c r="G1045" s="111"/>
      <c r="H1045" s="111"/>
      <c r="I1045" s="111"/>
      <c r="J1045" s="111"/>
      <c r="K1045" s="111"/>
      <c r="L1045" s="111"/>
      <c r="M1045" s="111"/>
      <c r="N1045" s="111"/>
      <c r="O1045" s="111"/>
      <c r="P1045" s="111"/>
      <c r="Q1045" s="111"/>
      <c r="R1045" s="111"/>
    </row>
    <row r="1046" spans="2:18">
      <c r="B1046" s="110"/>
      <c r="C1046" s="110"/>
      <c r="D1046" s="110"/>
      <c r="E1046" s="110"/>
      <c r="F1046" s="111"/>
      <c r="G1046" s="111"/>
      <c r="H1046" s="111"/>
      <c r="I1046" s="111"/>
      <c r="J1046" s="111"/>
      <c r="K1046" s="111"/>
      <c r="L1046" s="111"/>
      <c r="M1046" s="111"/>
      <c r="N1046" s="111"/>
      <c r="O1046" s="111"/>
      <c r="P1046" s="111"/>
      <c r="Q1046" s="111"/>
      <c r="R1046" s="111"/>
    </row>
    <row r="1047" spans="2:18">
      <c r="B1047" s="110"/>
      <c r="C1047" s="110"/>
      <c r="D1047" s="110"/>
      <c r="E1047" s="110"/>
      <c r="F1047" s="111"/>
      <c r="G1047" s="111"/>
      <c r="H1047" s="111"/>
      <c r="I1047" s="111"/>
      <c r="J1047" s="111"/>
      <c r="K1047" s="111"/>
      <c r="L1047" s="111"/>
      <c r="M1047" s="111"/>
      <c r="N1047" s="111"/>
      <c r="O1047" s="111"/>
      <c r="P1047" s="111"/>
      <c r="Q1047" s="111"/>
      <c r="R1047" s="111"/>
    </row>
    <row r="1048" spans="2:18">
      <c r="B1048" s="110"/>
      <c r="C1048" s="110"/>
      <c r="D1048" s="110"/>
      <c r="E1048" s="110"/>
      <c r="F1048" s="111"/>
      <c r="G1048" s="111"/>
      <c r="H1048" s="111"/>
      <c r="I1048" s="111"/>
      <c r="J1048" s="111"/>
      <c r="K1048" s="111"/>
      <c r="L1048" s="111"/>
      <c r="M1048" s="111"/>
      <c r="N1048" s="111"/>
      <c r="O1048" s="111"/>
      <c r="P1048" s="111"/>
      <c r="Q1048" s="111"/>
      <c r="R1048" s="111"/>
    </row>
    <row r="1049" spans="2:18">
      <c r="B1049" s="110"/>
      <c r="C1049" s="110"/>
      <c r="D1049" s="110"/>
      <c r="E1049" s="110"/>
      <c r="F1049" s="111"/>
      <c r="G1049" s="111"/>
      <c r="H1049" s="111"/>
      <c r="I1049" s="111"/>
      <c r="J1049" s="111"/>
      <c r="K1049" s="111"/>
      <c r="L1049" s="111"/>
      <c r="M1049" s="111"/>
      <c r="N1049" s="111"/>
      <c r="O1049" s="111"/>
      <c r="P1049" s="111"/>
      <c r="Q1049" s="111"/>
      <c r="R1049" s="111"/>
    </row>
    <row r="1050" spans="2:18">
      <c r="B1050" s="110"/>
      <c r="C1050" s="110"/>
      <c r="D1050" s="110"/>
      <c r="E1050" s="110"/>
      <c r="F1050" s="111"/>
      <c r="G1050" s="111"/>
      <c r="H1050" s="111"/>
      <c r="I1050" s="111"/>
      <c r="J1050" s="111"/>
      <c r="K1050" s="111"/>
      <c r="L1050" s="111"/>
      <c r="M1050" s="111"/>
      <c r="N1050" s="111"/>
      <c r="O1050" s="111"/>
      <c r="P1050" s="111"/>
      <c r="Q1050" s="111"/>
      <c r="R1050" s="111"/>
    </row>
    <row r="1051" spans="2:18">
      <c r="B1051" s="110"/>
      <c r="C1051" s="110"/>
      <c r="D1051" s="110"/>
      <c r="E1051" s="110"/>
      <c r="F1051" s="111"/>
      <c r="G1051" s="111"/>
      <c r="H1051" s="111"/>
      <c r="I1051" s="111"/>
      <c r="J1051" s="111"/>
      <c r="K1051" s="111"/>
      <c r="L1051" s="111"/>
      <c r="M1051" s="111"/>
      <c r="N1051" s="111"/>
      <c r="O1051" s="111"/>
      <c r="P1051" s="111"/>
      <c r="Q1051" s="111"/>
      <c r="R1051" s="111"/>
    </row>
    <row r="1052" spans="2:18">
      <c r="B1052" s="110"/>
      <c r="C1052" s="110"/>
      <c r="D1052" s="110"/>
      <c r="E1052" s="110"/>
      <c r="F1052" s="111"/>
      <c r="G1052" s="111"/>
      <c r="H1052" s="111"/>
      <c r="I1052" s="111"/>
      <c r="J1052" s="111"/>
      <c r="K1052" s="111"/>
      <c r="L1052" s="111"/>
      <c r="M1052" s="111"/>
      <c r="N1052" s="111"/>
      <c r="O1052" s="111"/>
      <c r="P1052" s="111"/>
      <c r="Q1052" s="111"/>
      <c r="R1052" s="111"/>
    </row>
    <row r="1053" spans="2:18">
      <c r="B1053" s="110"/>
      <c r="C1053" s="110"/>
      <c r="D1053" s="110"/>
      <c r="E1053" s="110"/>
      <c r="F1053" s="111"/>
      <c r="G1053" s="111"/>
      <c r="H1053" s="111"/>
      <c r="I1053" s="111"/>
      <c r="J1053" s="111"/>
      <c r="K1053" s="111"/>
      <c r="L1053" s="111"/>
      <c r="M1053" s="111"/>
      <c r="N1053" s="111"/>
      <c r="O1053" s="111"/>
      <c r="P1053" s="111"/>
      <c r="Q1053" s="111"/>
      <c r="R1053" s="111"/>
    </row>
    <row r="1054" spans="2:18">
      <c r="B1054" s="110"/>
      <c r="C1054" s="110"/>
      <c r="D1054" s="110"/>
      <c r="E1054" s="110"/>
      <c r="F1054" s="111"/>
      <c r="G1054" s="111"/>
      <c r="H1054" s="111"/>
      <c r="I1054" s="111"/>
      <c r="J1054" s="111"/>
      <c r="K1054" s="111"/>
      <c r="L1054" s="111"/>
      <c r="M1054" s="111"/>
      <c r="N1054" s="111"/>
      <c r="O1054" s="111"/>
      <c r="P1054" s="111"/>
      <c r="Q1054" s="111"/>
      <c r="R1054" s="111"/>
    </row>
    <row r="1055" spans="2:18">
      <c r="B1055" s="110"/>
      <c r="C1055" s="110"/>
      <c r="D1055" s="110"/>
      <c r="E1055" s="110"/>
      <c r="F1055" s="111"/>
      <c r="G1055" s="111"/>
      <c r="H1055" s="111"/>
      <c r="I1055" s="111"/>
      <c r="J1055" s="111"/>
      <c r="K1055" s="111"/>
      <c r="L1055" s="111"/>
      <c r="M1055" s="111"/>
      <c r="N1055" s="111"/>
      <c r="O1055" s="111"/>
      <c r="P1055" s="111"/>
      <c r="Q1055" s="111"/>
      <c r="R1055" s="111"/>
    </row>
    <row r="1056" spans="2:18">
      <c r="B1056" s="110"/>
      <c r="C1056" s="110"/>
      <c r="D1056" s="110"/>
      <c r="E1056" s="110"/>
      <c r="F1056" s="111"/>
      <c r="G1056" s="111"/>
      <c r="H1056" s="111"/>
      <c r="I1056" s="111"/>
      <c r="J1056" s="111"/>
      <c r="K1056" s="111"/>
      <c r="L1056" s="111"/>
      <c r="M1056" s="111"/>
      <c r="N1056" s="111"/>
      <c r="O1056" s="111"/>
      <c r="P1056" s="111"/>
      <c r="Q1056" s="111"/>
      <c r="R1056" s="111"/>
    </row>
    <row r="1057" spans="2:18">
      <c r="B1057" s="110"/>
      <c r="C1057" s="110"/>
      <c r="D1057" s="110"/>
      <c r="E1057" s="110"/>
      <c r="F1057" s="111"/>
      <c r="G1057" s="111"/>
      <c r="H1057" s="111"/>
      <c r="I1057" s="111"/>
      <c r="J1057" s="111"/>
      <c r="K1057" s="111"/>
      <c r="L1057" s="111"/>
      <c r="M1057" s="111"/>
      <c r="N1057" s="111"/>
      <c r="O1057" s="111"/>
      <c r="P1057" s="111"/>
      <c r="Q1057" s="111"/>
      <c r="R1057" s="111"/>
    </row>
    <row r="1058" spans="2:18">
      <c r="B1058" s="110"/>
      <c r="C1058" s="110"/>
      <c r="D1058" s="110"/>
      <c r="E1058" s="110"/>
      <c r="F1058" s="111"/>
      <c r="G1058" s="111"/>
      <c r="H1058" s="111"/>
      <c r="I1058" s="111"/>
      <c r="J1058" s="111"/>
      <c r="K1058" s="111"/>
      <c r="L1058" s="111"/>
      <c r="M1058" s="111"/>
      <c r="N1058" s="111"/>
      <c r="O1058" s="111"/>
      <c r="P1058" s="111"/>
      <c r="Q1058" s="111"/>
      <c r="R1058" s="111"/>
    </row>
    <row r="1059" spans="2:18">
      <c r="B1059" s="110"/>
      <c r="C1059" s="110"/>
      <c r="D1059" s="110"/>
      <c r="E1059" s="110"/>
      <c r="F1059" s="111"/>
      <c r="G1059" s="111"/>
      <c r="H1059" s="111"/>
      <c r="I1059" s="111"/>
      <c r="J1059" s="111"/>
      <c r="K1059" s="111"/>
      <c r="L1059" s="111"/>
      <c r="M1059" s="111"/>
      <c r="N1059" s="111"/>
      <c r="O1059" s="111"/>
      <c r="P1059" s="111"/>
      <c r="Q1059" s="111"/>
      <c r="R1059" s="111"/>
    </row>
    <row r="1060" spans="2:18">
      <c r="B1060" s="110"/>
      <c r="C1060" s="110"/>
      <c r="D1060" s="110"/>
      <c r="E1060" s="110"/>
      <c r="F1060" s="111"/>
      <c r="G1060" s="111"/>
      <c r="H1060" s="111"/>
      <c r="I1060" s="111"/>
      <c r="J1060" s="111"/>
      <c r="K1060" s="111"/>
      <c r="L1060" s="111"/>
      <c r="M1060" s="111"/>
      <c r="N1060" s="111"/>
      <c r="O1060" s="111"/>
      <c r="P1060" s="111"/>
      <c r="Q1060" s="111"/>
      <c r="R1060" s="111"/>
    </row>
    <row r="1061" spans="2:18">
      <c r="B1061" s="110"/>
      <c r="C1061" s="110"/>
      <c r="D1061" s="110"/>
      <c r="E1061" s="110"/>
      <c r="F1061" s="111"/>
      <c r="G1061" s="111"/>
      <c r="H1061" s="111"/>
      <c r="I1061" s="111"/>
      <c r="J1061" s="111"/>
      <c r="K1061" s="111"/>
      <c r="L1061" s="111"/>
      <c r="M1061" s="111"/>
      <c r="N1061" s="111"/>
      <c r="O1061" s="111"/>
      <c r="P1061" s="111"/>
      <c r="Q1061" s="111"/>
      <c r="R1061" s="111"/>
    </row>
    <row r="1062" spans="2:18">
      <c r="B1062" s="110"/>
      <c r="C1062" s="110"/>
      <c r="D1062" s="110"/>
      <c r="E1062" s="110"/>
      <c r="F1062" s="111"/>
      <c r="G1062" s="111"/>
      <c r="H1062" s="111"/>
      <c r="I1062" s="111"/>
      <c r="J1062" s="111"/>
      <c r="K1062" s="111"/>
      <c r="L1062" s="111"/>
      <c r="M1062" s="111"/>
      <c r="N1062" s="111"/>
      <c r="O1062" s="111"/>
      <c r="P1062" s="111"/>
      <c r="Q1062" s="111"/>
      <c r="R1062" s="111"/>
    </row>
    <row r="1063" spans="2:18">
      <c r="B1063" s="110"/>
      <c r="C1063" s="110"/>
      <c r="D1063" s="110"/>
      <c r="E1063" s="110"/>
      <c r="F1063" s="111"/>
      <c r="G1063" s="111"/>
      <c r="H1063" s="111"/>
      <c r="I1063" s="111"/>
      <c r="J1063" s="111"/>
      <c r="K1063" s="111"/>
      <c r="L1063" s="111"/>
      <c r="M1063" s="111"/>
      <c r="N1063" s="111"/>
      <c r="O1063" s="111"/>
      <c r="P1063" s="111"/>
      <c r="Q1063" s="111"/>
      <c r="R1063" s="111"/>
    </row>
    <row r="1064" spans="2:18">
      <c r="B1064" s="110"/>
      <c r="C1064" s="110"/>
      <c r="D1064" s="110"/>
      <c r="E1064" s="110"/>
      <c r="F1064" s="111"/>
      <c r="G1064" s="111"/>
      <c r="H1064" s="111"/>
      <c r="I1064" s="111"/>
      <c r="J1064" s="111"/>
      <c r="K1064" s="111"/>
      <c r="L1064" s="111"/>
      <c r="M1064" s="111"/>
      <c r="N1064" s="111"/>
      <c r="O1064" s="111"/>
      <c r="P1064" s="111"/>
      <c r="Q1064" s="111"/>
      <c r="R1064" s="111"/>
    </row>
    <row r="1065" spans="2:18">
      <c r="B1065" s="110"/>
      <c r="C1065" s="110"/>
      <c r="D1065" s="110"/>
      <c r="E1065" s="110"/>
      <c r="F1065" s="111"/>
      <c r="G1065" s="111"/>
      <c r="H1065" s="111"/>
      <c r="I1065" s="111"/>
      <c r="J1065" s="111"/>
      <c r="K1065" s="111"/>
      <c r="L1065" s="111"/>
      <c r="M1065" s="111"/>
      <c r="N1065" s="111"/>
      <c r="O1065" s="111"/>
      <c r="P1065" s="111"/>
      <c r="Q1065" s="111"/>
      <c r="R1065" s="111"/>
    </row>
    <row r="1066" spans="2:18">
      <c r="B1066" s="110"/>
      <c r="C1066" s="110"/>
      <c r="D1066" s="110"/>
      <c r="E1066" s="110"/>
      <c r="F1066" s="111"/>
      <c r="G1066" s="111"/>
      <c r="H1066" s="111"/>
      <c r="I1066" s="111"/>
      <c r="J1066" s="111"/>
      <c r="K1066" s="111"/>
      <c r="L1066" s="111"/>
      <c r="M1066" s="111"/>
      <c r="N1066" s="111"/>
      <c r="O1066" s="111"/>
      <c r="P1066" s="111"/>
      <c r="Q1066" s="111"/>
      <c r="R1066" s="111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8:B109">
    <cfRule type="cellIs" dxfId="3" priority="2" operator="equal">
      <formula>2958465</formula>
    </cfRule>
  </conditionalFormatting>
  <conditionalFormatting sqref="B15:B43">
    <cfRule type="cellIs" dxfId="2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136</v>
      </c>
      <c r="C1" s="67" t="s" vm="1">
        <v>214</v>
      </c>
    </row>
    <row r="2" spans="2:15">
      <c r="B2" s="46" t="s">
        <v>135</v>
      </c>
      <c r="C2" s="67" t="s">
        <v>215</v>
      </c>
    </row>
    <row r="3" spans="2:15">
      <c r="B3" s="46" t="s">
        <v>137</v>
      </c>
      <c r="C3" s="67" t="s">
        <v>2659</v>
      </c>
    </row>
    <row r="4" spans="2:15">
      <c r="B4" s="46" t="s">
        <v>138</v>
      </c>
      <c r="C4" s="67">
        <v>14242</v>
      </c>
    </row>
    <row r="6" spans="2:15" ht="26.25" customHeight="1">
      <c r="B6" s="135" t="s">
        <v>166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</row>
    <row r="7" spans="2:15" s="3" customFormat="1" ht="78.75">
      <c r="B7" s="47" t="s">
        <v>106</v>
      </c>
      <c r="C7" s="48" t="s">
        <v>41</v>
      </c>
      <c r="D7" s="48" t="s">
        <v>107</v>
      </c>
      <c r="E7" s="48" t="s">
        <v>14</v>
      </c>
      <c r="F7" s="48" t="s">
        <v>60</v>
      </c>
      <c r="G7" s="48" t="s">
        <v>17</v>
      </c>
      <c r="H7" s="48" t="s">
        <v>93</v>
      </c>
      <c r="I7" s="48" t="s">
        <v>49</v>
      </c>
      <c r="J7" s="48" t="s">
        <v>18</v>
      </c>
      <c r="K7" s="48" t="s">
        <v>190</v>
      </c>
      <c r="L7" s="48" t="s">
        <v>189</v>
      </c>
      <c r="M7" s="48" t="s">
        <v>101</v>
      </c>
      <c r="N7" s="48" t="s">
        <v>139</v>
      </c>
      <c r="O7" s="50" t="s">
        <v>141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197</v>
      </c>
      <c r="L8" s="31"/>
      <c r="M8" s="31" t="s">
        <v>193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6" t="s">
        <v>2663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7">
        <v>0</v>
      </c>
      <c r="N10" s="118">
        <v>0</v>
      </c>
      <c r="O10" s="118">
        <v>0</v>
      </c>
    </row>
    <row r="11" spans="2:15" ht="20.25" customHeight="1">
      <c r="B11" s="119" t="s">
        <v>205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19" t="s">
        <v>102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19" t="s">
        <v>188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19" t="s">
        <v>196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10"/>
      <c r="C110" s="110"/>
      <c r="D110" s="110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</row>
    <row r="111" spans="2:15">
      <c r="B111" s="110"/>
      <c r="C111" s="110"/>
      <c r="D111" s="110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</row>
    <row r="112" spans="2:15">
      <c r="B112" s="110"/>
      <c r="C112" s="110"/>
      <c r="D112" s="110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</row>
    <row r="113" spans="2:15">
      <c r="B113" s="110"/>
      <c r="C113" s="110"/>
      <c r="D113" s="110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</row>
    <row r="114" spans="2:15">
      <c r="B114" s="110"/>
      <c r="C114" s="110"/>
      <c r="D114" s="110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</row>
    <row r="115" spans="2:15">
      <c r="B115" s="110"/>
      <c r="C115" s="110"/>
      <c r="D115" s="110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</row>
    <row r="116" spans="2:15">
      <c r="B116" s="110"/>
      <c r="C116" s="110"/>
      <c r="D116" s="110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</row>
    <row r="117" spans="2:15">
      <c r="B117" s="110"/>
      <c r="C117" s="110"/>
      <c r="D117" s="110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</row>
    <row r="118" spans="2:15">
      <c r="B118" s="110"/>
      <c r="C118" s="110"/>
      <c r="D118" s="110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</row>
    <row r="119" spans="2:15">
      <c r="B119" s="110"/>
      <c r="C119" s="110"/>
      <c r="D119" s="110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</row>
    <row r="120" spans="2:15">
      <c r="B120" s="110"/>
      <c r="C120" s="110"/>
      <c r="D120" s="110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</row>
    <row r="121" spans="2:15">
      <c r="B121" s="110"/>
      <c r="C121" s="110"/>
      <c r="D121" s="110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</row>
    <row r="122" spans="2:15">
      <c r="B122" s="110"/>
      <c r="C122" s="110"/>
      <c r="D122" s="110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</row>
    <row r="123" spans="2:15">
      <c r="B123" s="110"/>
      <c r="C123" s="110"/>
      <c r="D123" s="110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</row>
    <row r="124" spans="2:15">
      <c r="B124" s="110"/>
      <c r="C124" s="110"/>
      <c r="D124" s="110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</row>
    <row r="125" spans="2:15">
      <c r="B125" s="110"/>
      <c r="C125" s="110"/>
      <c r="D125" s="110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</row>
    <row r="126" spans="2:15">
      <c r="B126" s="110"/>
      <c r="C126" s="110"/>
      <c r="D126" s="110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</row>
    <row r="127" spans="2:15">
      <c r="B127" s="110"/>
      <c r="C127" s="110"/>
      <c r="D127" s="110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</row>
    <row r="128" spans="2:15">
      <c r="B128" s="110"/>
      <c r="C128" s="110"/>
      <c r="D128" s="110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</row>
    <row r="129" spans="2:15">
      <c r="B129" s="110"/>
      <c r="C129" s="110"/>
      <c r="D129" s="110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</row>
    <row r="130" spans="2:15">
      <c r="B130" s="110"/>
      <c r="C130" s="110"/>
      <c r="D130" s="110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</row>
    <row r="131" spans="2:15">
      <c r="B131" s="110"/>
      <c r="C131" s="110"/>
      <c r="D131" s="110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</row>
    <row r="132" spans="2:15">
      <c r="B132" s="110"/>
      <c r="C132" s="110"/>
      <c r="D132" s="110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</row>
    <row r="133" spans="2:15">
      <c r="B133" s="110"/>
      <c r="C133" s="110"/>
      <c r="D133" s="110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</row>
    <row r="134" spans="2:15">
      <c r="B134" s="110"/>
      <c r="C134" s="110"/>
      <c r="D134" s="110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</row>
    <row r="135" spans="2:15">
      <c r="B135" s="110"/>
      <c r="C135" s="110"/>
      <c r="D135" s="110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</row>
    <row r="136" spans="2:15">
      <c r="B136" s="110"/>
      <c r="C136" s="110"/>
      <c r="D136" s="110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</row>
    <row r="137" spans="2:15">
      <c r="B137" s="110"/>
      <c r="C137" s="110"/>
      <c r="D137" s="110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</row>
    <row r="138" spans="2:15">
      <c r="B138" s="110"/>
      <c r="C138" s="110"/>
      <c r="D138" s="110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</row>
    <row r="139" spans="2:15">
      <c r="B139" s="110"/>
      <c r="C139" s="110"/>
      <c r="D139" s="110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</row>
    <row r="140" spans="2:15">
      <c r="B140" s="110"/>
      <c r="C140" s="110"/>
      <c r="D140" s="110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</row>
    <row r="141" spans="2:15">
      <c r="B141" s="110"/>
      <c r="C141" s="110"/>
      <c r="D141" s="110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</row>
    <row r="142" spans="2:15">
      <c r="B142" s="110"/>
      <c r="C142" s="110"/>
      <c r="D142" s="110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</row>
    <row r="143" spans="2:15">
      <c r="B143" s="110"/>
      <c r="C143" s="110"/>
      <c r="D143" s="110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</row>
    <row r="144" spans="2:15">
      <c r="B144" s="110"/>
      <c r="C144" s="110"/>
      <c r="D144" s="11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</row>
    <row r="145" spans="2:15">
      <c r="B145" s="110"/>
      <c r="C145" s="110"/>
      <c r="D145" s="110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</row>
    <row r="146" spans="2:15">
      <c r="B146" s="110"/>
      <c r="C146" s="110"/>
      <c r="D146" s="110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</row>
    <row r="147" spans="2:15">
      <c r="B147" s="110"/>
      <c r="C147" s="110"/>
      <c r="D147" s="110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</row>
    <row r="148" spans="2:15">
      <c r="B148" s="110"/>
      <c r="C148" s="110"/>
      <c r="D148" s="110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</row>
    <row r="149" spans="2:15">
      <c r="B149" s="110"/>
      <c r="C149" s="110"/>
      <c r="D149" s="110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</row>
    <row r="150" spans="2:15">
      <c r="B150" s="110"/>
      <c r="C150" s="110"/>
      <c r="D150" s="110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</row>
    <row r="151" spans="2:15">
      <c r="B151" s="110"/>
      <c r="C151" s="110"/>
      <c r="D151" s="110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</row>
    <row r="152" spans="2:15">
      <c r="B152" s="110"/>
      <c r="C152" s="110"/>
      <c r="D152" s="110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</row>
    <row r="153" spans="2:15">
      <c r="B153" s="110"/>
      <c r="C153" s="110"/>
      <c r="D153" s="110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</row>
    <row r="154" spans="2:15">
      <c r="B154" s="110"/>
      <c r="C154" s="110"/>
      <c r="D154" s="110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</row>
    <row r="155" spans="2:15">
      <c r="B155" s="110"/>
      <c r="C155" s="110"/>
      <c r="D155" s="110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</row>
    <row r="156" spans="2:15">
      <c r="B156" s="110"/>
      <c r="C156" s="110"/>
      <c r="D156" s="110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</row>
    <row r="157" spans="2:15">
      <c r="B157" s="110"/>
      <c r="C157" s="110"/>
      <c r="D157" s="110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</row>
    <row r="158" spans="2:15">
      <c r="B158" s="110"/>
      <c r="C158" s="110"/>
      <c r="D158" s="110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</row>
    <row r="159" spans="2:15">
      <c r="B159" s="110"/>
      <c r="C159" s="110"/>
      <c r="D159" s="110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</row>
    <row r="160" spans="2:15">
      <c r="B160" s="110"/>
      <c r="C160" s="110"/>
      <c r="D160" s="110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</row>
    <row r="161" spans="2:15">
      <c r="B161" s="110"/>
      <c r="C161" s="110"/>
      <c r="D161" s="110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</row>
    <row r="162" spans="2:15">
      <c r="B162" s="110"/>
      <c r="C162" s="110"/>
      <c r="D162" s="110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</row>
    <row r="163" spans="2:15">
      <c r="B163" s="110"/>
      <c r="C163" s="110"/>
      <c r="D163" s="110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</row>
    <row r="164" spans="2:15">
      <c r="B164" s="110"/>
      <c r="C164" s="110"/>
      <c r="D164" s="11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</row>
    <row r="165" spans="2:15">
      <c r="B165" s="110"/>
      <c r="C165" s="110"/>
      <c r="D165" s="110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</row>
    <row r="166" spans="2:15">
      <c r="B166" s="110"/>
      <c r="C166" s="110"/>
      <c r="D166" s="110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</row>
    <row r="167" spans="2:15">
      <c r="B167" s="110"/>
      <c r="C167" s="110"/>
      <c r="D167" s="110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</row>
    <row r="168" spans="2:15">
      <c r="B168" s="110"/>
      <c r="C168" s="110"/>
      <c r="D168" s="110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</row>
    <row r="169" spans="2:15">
      <c r="B169" s="110"/>
      <c r="C169" s="110"/>
      <c r="D169" s="110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</row>
    <row r="170" spans="2:15">
      <c r="B170" s="110"/>
      <c r="C170" s="110"/>
      <c r="D170" s="110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</row>
    <row r="171" spans="2:15">
      <c r="B171" s="110"/>
      <c r="C171" s="110"/>
      <c r="D171" s="110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</row>
    <row r="172" spans="2:15">
      <c r="B172" s="110"/>
      <c r="C172" s="110"/>
      <c r="D172" s="110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</row>
    <row r="173" spans="2:15">
      <c r="B173" s="110"/>
      <c r="C173" s="110"/>
      <c r="D173" s="110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</row>
    <row r="174" spans="2:15">
      <c r="B174" s="110"/>
      <c r="C174" s="110"/>
      <c r="D174" s="110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</row>
    <row r="175" spans="2:15">
      <c r="B175" s="110"/>
      <c r="C175" s="110"/>
      <c r="D175" s="110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</row>
    <row r="176" spans="2:15">
      <c r="B176" s="110"/>
      <c r="C176" s="110"/>
      <c r="D176" s="110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</row>
    <row r="177" spans="2:15">
      <c r="B177" s="110"/>
      <c r="C177" s="110"/>
      <c r="D177" s="110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</row>
    <row r="178" spans="2:15">
      <c r="B178" s="110"/>
      <c r="C178" s="110"/>
      <c r="D178" s="110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</row>
    <row r="179" spans="2:15">
      <c r="B179" s="110"/>
      <c r="C179" s="110"/>
      <c r="D179" s="110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</row>
    <row r="180" spans="2:15">
      <c r="B180" s="110"/>
      <c r="C180" s="110"/>
      <c r="D180" s="110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</row>
    <row r="181" spans="2:15">
      <c r="B181" s="110"/>
      <c r="C181" s="110"/>
      <c r="D181" s="110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</row>
    <row r="182" spans="2:15">
      <c r="B182" s="110"/>
      <c r="C182" s="110"/>
      <c r="D182" s="110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</row>
    <row r="183" spans="2:15">
      <c r="B183" s="110"/>
      <c r="C183" s="110"/>
      <c r="D183" s="110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</row>
    <row r="184" spans="2:15">
      <c r="B184" s="110"/>
      <c r="C184" s="110"/>
      <c r="D184" s="110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</row>
    <row r="185" spans="2:15">
      <c r="B185" s="110"/>
      <c r="C185" s="110"/>
      <c r="D185" s="110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</row>
    <row r="186" spans="2:15">
      <c r="B186" s="110"/>
      <c r="C186" s="110"/>
      <c r="D186" s="110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</row>
    <row r="187" spans="2:15">
      <c r="B187" s="110"/>
      <c r="C187" s="110"/>
      <c r="D187" s="110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</row>
    <row r="188" spans="2:15">
      <c r="B188" s="110"/>
      <c r="C188" s="110"/>
      <c r="D188" s="110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</row>
    <row r="189" spans="2:15">
      <c r="B189" s="110"/>
      <c r="C189" s="110"/>
      <c r="D189" s="110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</row>
    <row r="190" spans="2:15">
      <c r="B190" s="110"/>
      <c r="C190" s="110"/>
      <c r="D190" s="110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</row>
    <row r="191" spans="2:15">
      <c r="B191" s="110"/>
      <c r="C191" s="110"/>
      <c r="D191" s="110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</row>
    <row r="192" spans="2:15">
      <c r="B192" s="110"/>
      <c r="C192" s="110"/>
      <c r="D192" s="110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</row>
    <row r="193" spans="2:15">
      <c r="B193" s="110"/>
      <c r="C193" s="110"/>
      <c r="D193" s="110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</row>
    <row r="194" spans="2:15">
      <c r="B194" s="110"/>
      <c r="C194" s="110"/>
      <c r="D194" s="110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</row>
    <row r="195" spans="2:15">
      <c r="B195" s="110"/>
      <c r="C195" s="110"/>
      <c r="D195" s="110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</row>
    <row r="196" spans="2:15">
      <c r="B196" s="110"/>
      <c r="C196" s="110"/>
      <c r="D196" s="110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</row>
    <row r="197" spans="2:15">
      <c r="B197" s="110"/>
      <c r="C197" s="110"/>
      <c r="D197" s="110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</row>
    <row r="198" spans="2:15">
      <c r="B198" s="110"/>
      <c r="C198" s="110"/>
      <c r="D198" s="110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</row>
    <row r="199" spans="2:15">
      <c r="B199" s="110"/>
      <c r="C199" s="110"/>
      <c r="D199" s="110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</row>
    <row r="200" spans="2:15">
      <c r="B200" s="110"/>
      <c r="C200" s="110"/>
      <c r="D200" s="110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</row>
    <row r="201" spans="2:15">
      <c r="B201" s="110"/>
      <c r="C201" s="110"/>
      <c r="D201" s="110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</row>
    <row r="202" spans="2:15">
      <c r="B202" s="110"/>
      <c r="C202" s="110"/>
      <c r="D202" s="110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</row>
    <row r="203" spans="2:15">
      <c r="B203" s="110"/>
      <c r="C203" s="110"/>
      <c r="D203" s="110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</row>
    <row r="204" spans="2:15">
      <c r="B204" s="110"/>
      <c r="C204" s="110"/>
      <c r="D204" s="110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</row>
    <row r="205" spans="2:15">
      <c r="B205" s="110"/>
      <c r="C205" s="110"/>
      <c r="D205" s="110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</row>
    <row r="206" spans="2:15">
      <c r="B206" s="110"/>
      <c r="C206" s="110"/>
      <c r="D206" s="110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</row>
    <row r="207" spans="2:15">
      <c r="B207" s="110"/>
      <c r="C207" s="110"/>
      <c r="D207" s="110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</row>
    <row r="208" spans="2:15">
      <c r="B208" s="110"/>
      <c r="C208" s="110"/>
      <c r="D208" s="110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</row>
    <row r="209" spans="2:15">
      <c r="B209" s="110"/>
      <c r="C209" s="110"/>
      <c r="D209" s="110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</row>
    <row r="210" spans="2:15">
      <c r="B210" s="110"/>
      <c r="C210" s="110"/>
      <c r="D210" s="110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</row>
    <row r="211" spans="2:15">
      <c r="B211" s="110"/>
      <c r="C211" s="110"/>
      <c r="D211" s="110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</row>
    <row r="212" spans="2:15">
      <c r="B212" s="110"/>
      <c r="C212" s="110"/>
      <c r="D212" s="110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</row>
    <row r="213" spans="2:15">
      <c r="B213" s="110"/>
      <c r="C213" s="110"/>
      <c r="D213" s="110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</row>
    <row r="214" spans="2:15">
      <c r="B214" s="110"/>
      <c r="C214" s="110"/>
      <c r="D214" s="110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</row>
    <row r="215" spans="2:15">
      <c r="B215" s="110"/>
      <c r="C215" s="110"/>
      <c r="D215" s="110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</row>
    <row r="216" spans="2:15">
      <c r="B216" s="110"/>
      <c r="C216" s="110"/>
      <c r="D216" s="110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</row>
    <row r="217" spans="2:15">
      <c r="B217" s="110"/>
      <c r="C217" s="110"/>
      <c r="D217" s="110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</row>
    <row r="218" spans="2:15">
      <c r="B218" s="110"/>
      <c r="C218" s="110"/>
      <c r="D218" s="110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</row>
    <row r="219" spans="2:15">
      <c r="B219" s="110"/>
      <c r="C219" s="110"/>
      <c r="D219" s="110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</row>
    <row r="220" spans="2:15">
      <c r="B220" s="110"/>
      <c r="C220" s="110"/>
      <c r="D220" s="110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</row>
    <row r="221" spans="2:15">
      <c r="B221" s="110"/>
      <c r="C221" s="110"/>
      <c r="D221" s="110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</row>
    <row r="222" spans="2:15">
      <c r="B222" s="110"/>
      <c r="C222" s="110"/>
      <c r="D222" s="110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</row>
    <row r="223" spans="2:15">
      <c r="B223" s="110"/>
      <c r="C223" s="110"/>
      <c r="D223" s="110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</row>
    <row r="224" spans="2:15">
      <c r="B224" s="110"/>
      <c r="C224" s="110"/>
      <c r="D224" s="110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</row>
    <row r="225" spans="2:15">
      <c r="B225" s="110"/>
      <c r="C225" s="110"/>
      <c r="D225" s="110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</row>
    <row r="226" spans="2:15">
      <c r="B226" s="110"/>
      <c r="C226" s="110"/>
      <c r="D226" s="110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</row>
    <row r="227" spans="2:15">
      <c r="B227" s="110"/>
      <c r="C227" s="110"/>
      <c r="D227" s="110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</row>
    <row r="228" spans="2:15">
      <c r="B228" s="110"/>
      <c r="C228" s="110"/>
      <c r="D228" s="110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</row>
    <row r="229" spans="2:15">
      <c r="B229" s="110"/>
      <c r="C229" s="110"/>
      <c r="D229" s="110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</row>
    <row r="230" spans="2:15">
      <c r="B230" s="110"/>
      <c r="C230" s="110"/>
      <c r="D230" s="110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</row>
    <row r="231" spans="2:15">
      <c r="B231" s="110"/>
      <c r="C231" s="110"/>
      <c r="D231" s="110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</row>
    <row r="232" spans="2:15">
      <c r="B232" s="110"/>
      <c r="C232" s="110"/>
      <c r="D232" s="110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</row>
    <row r="233" spans="2:15">
      <c r="B233" s="110"/>
      <c r="C233" s="110"/>
      <c r="D233" s="110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</row>
    <row r="234" spans="2:15">
      <c r="B234" s="110"/>
      <c r="C234" s="110"/>
      <c r="D234" s="110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</row>
    <row r="235" spans="2:15">
      <c r="B235" s="110"/>
      <c r="C235" s="110"/>
      <c r="D235" s="110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</row>
    <row r="236" spans="2:15">
      <c r="B236" s="110"/>
      <c r="C236" s="110"/>
      <c r="D236" s="110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</row>
    <row r="237" spans="2:15">
      <c r="B237" s="110"/>
      <c r="C237" s="110"/>
      <c r="D237" s="110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</row>
    <row r="238" spans="2:15">
      <c r="B238" s="110"/>
      <c r="C238" s="110"/>
      <c r="D238" s="110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</row>
    <row r="239" spans="2:15">
      <c r="B239" s="110"/>
      <c r="C239" s="110"/>
      <c r="D239" s="110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</row>
    <row r="240" spans="2:15">
      <c r="B240" s="110"/>
      <c r="C240" s="110"/>
      <c r="D240" s="110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</row>
    <row r="241" spans="2:15">
      <c r="B241" s="110"/>
      <c r="C241" s="110"/>
      <c r="D241" s="110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</row>
    <row r="242" spans="2:15">
      <c r="B242" s="110"/>
      <c r="C242" s="110"/>
      <c r="D242" s="110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</row>
    <row r="243" spans="2:15">
      <c r="B243" s="110"/>
      <c r="C243" s="110"/>
      <c r="D243" s="110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</row>
    <row r="244" spans="2:15">
      <c r="B244" s="110"/>
      <c r="C244" s="110"/>
      <c r="D244" s="110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</row>
    <row r="245" spans="2:15">
      <c r="B245" s="110"/>
      <c r="C245" s="110"/>
      <c r="D245" s="110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</row>
    <row r="246" spans="2:15">
      <c r="B246" s="110"/>
      <c r="C246" s="110"/>
      <c r="D246" s="110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</row>
    <row r="247" spans="2:15">
      <c r="B247" s="110"/>
      <c r="C247" s="110"/>
      <c r="D247" s="110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</row>
    <row r="248" spans="2:15">
      <c r="B248" s="110"/>
      <c r="C248" s="110"/>
      <c r="D248" s="110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</row>
    <row r="249" spans="2:15">
      <c r="B249" s="110"/>
      <c r="C249" s="110"/>
      <c r="D249" s="110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</row>
    <row r="250" spans="2:15">
      <c r="B250" s="110"/>
      <c r="C250" s="110"/>
      <c r="D250" s="110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</row>
    <row r="251" spans="2:15">
      <c r="B251" s="110"/>
      <c r="C251" s="110"/>
      <c r="D251" s="110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</row>
    <row r="252" spans="2:15">
      <c r="B252" s="110"/>
      <c r="C252" s="110"/>
      <c r="D252" s="110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</row>
    <row r="253" spans="2:15">
      <c r="B253" s="110"/>
      <c r="C253" s="110"/>
      <c r="D253" s="110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</row>
    <row r="254" spans="2:15">
      <c r="B254" s="110"/>
      <c r="C254" s="110"/>
      <c r="D254" s="110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</row>
    <row r="255" spans="2:15">
      <c r="B255" s="110"/>
      <c r="C255" s="110"/>
      <c r="D255" s="110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</row>
    <row r="256" spans="2:15">
      <c r="B256" s="110"/>
      <c r="C256" s="110"/>
      <c r="D256" s="110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</row>
    <row r="257" spans="2:15">
      <c r="B257" s="110"/>
      <c r="C257" s="110"/>
      <c r="D257" s="110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</row>
    <row r="258" spans="2:15">
      <c r="B258" s="110"/>
      <c r="C258" s="110"/>
      <c r="D258" s="110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</row>
    <row r="259" spans="2:15">
      <c r="B259" s="110"/>
      <c r="C259" s="110"/>
      <c r="D259" s="110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</row>
    <row r="260" spans="2:15">
      <c r="B260" s="110"/>
      <c r="C260" s="110"/>
      <c r="D260" s="110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</row>
    <row r="261" spans="2:15">
      <c r="B261" s="110"/>
      <c r="C261" s="110"/>
      <c r="D261" s="110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</row>
    <row r="262" spans="2:15">
      <c r="B262" s="110"/>
      <c r="C262" s="110"/>
      <c r="D262" s="110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</row>
    <row r="263" spans="2:15">
      <c r="B263" s="110"/>
      <c r="C263" s="110"/>
      <c r="D263" s="110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</row>
    <row r="264" spans="2:15">
      <c r="B264" s="110"/>
      <c r="C264" s="110"/>
      <c r="D264" s="110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</row>
    <row r="265" spans="2:15">
      <c r="B265" s="110"/>
      <c r="C265" s="110"/>
      <c r="D265" s="110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</row>
    <row r="266" spans="2:15">
      <c r="B266" s="110"/>
      <c r="C266" s="110"/>
      <c r="D266" s="110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</row>
    <row r="267" spans="2:15">
      <c r="B267" s="110"/>
      <c r="C267" s="110"/>
      <c r="D267" s="110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</row>
    <row r="268" spans="2:15">
      <c r="B268" s="110"/>
      <c r="C268" s="110"/>
      <c r="D268" s="110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</row>
    <row r="269" spans="2:15">
      <c r="B269" s="110"/>
      <c r="C269" s="110"/>
      <c r="D269" s="110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</row>
    <row r="270" spans="2:15">
      <c r="B270" s="110"/>
      <c r="C270" s="110"/>
      <c r="D270" s="110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</row>
    <row r="271" spans="2:15">
      <c r="B271" s="110"/>
      <c r="C271" s="110"/>
      <c r="D271" s="110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</row>
    <row r="272" spans="2:15">
      <c r="B272" s="110"/>
      <c r="C272" s="110"/>
      <c r="D272" s="110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</row>
    <row r="273" spans="2:15">
      <c r="B273" s="110"/>
      <c r="C273" s="110"/>
      <c r="D273" s="110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</row>
    <row r="274" spans="2:15">
      <c r="B274" s="110"/>
      <c r="C274" s="110"/>
      <c r="D274" s="110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</row>
    <row r="275" spans="2:15">
      <c r="B275" s="110"/>
      <c r="C275" s="110"/>
      <c r="D275" s="110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</row>
    <row r="276" spans="2:15">
      <c r="B276" s="110"/>
      <c r="C276" s="110"/>
      <c r="D276" s="110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</row>
    <row r="277" spans="2:15">
      <c r="B277" s="110"/>
      <c r="C277" s="110"/>
      <c r="D277" s="110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</row>
    <row r="278" spans="2:15">
      <c r="B278" s="110"/>
      <c r="C278" s="110"/>
      <c r="D278" s="110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</row>
    <row r="279" spans="2:15">
      <c r="B279" s="110"/>
      <c r="C279" s="110"/>
      <c r="D279" s="110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</row>
    <row r="280" spans="2:15">
      <c r="B280" s="110"/>
      <c r="C280" s="110"/>
      <c r="D280" s="110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</row>
    <row r="281" spans="2:15">
      <c r="B281" s="110"/>
      <c r="C281" s="110"/>
      <c r="D281" s="110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</row>
    <row r="282" spans="2:15">
      <c r="B282" s="110"/>
      <c r="C282" s="110"/>
      <c r="D282" s="110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</row>
    <row r="283" spans="2:15">
      <c r="B283" s="110"/>
      <c r="C283" s="110"/>
      <c r="D283" s="110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</row>
    <row r="284" spans="2:15">
      <c r="B284" s="110"/>
      <c r="C284" s="110"/>
      <c r="D284" s="110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</row>
    <row r="285" spans="2:15">
      <c r="B285" s="110"/>
      <c r="C285" s="110"/>
      <c r="D285" s="110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</row>
    <row r="286" spans="2:15">
      <c r="B286" s="110"/>
      <c r="C286" s="110"/>
      <c r="D286" s="110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</row>
    <row r="287" spans="2:15">
      <c r="B287" s="110"/>
      <c r="C287" s="110"/>
      <c r="D287" s="110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</row>
    <row r="288" spans="2:15">
      <c r="B288" s="110"/>
      <c r="C288" s="110"/>
      <c r="D288" s="110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</row>
    <row r="289" spans="2:15">
      <c r="B289" s="110"/>
      <c r="C289" s="110"/>
      <c r="D289" s="110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</row>
    <row r="290" spans="2:15">
      <c r="B290" s="110"/>
      <c r="C290" s="110"/>
      <c r="D290" s="110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</row>
    <row r="291" spans="2:15">
      <c r="B291" s="110"/>
      <c r="C291" s="110"/>
      <c r="D291" s="110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</row>
    <row r="292" spans="2:15">
      <c r="B292" s="110"/>
      <c r="C292" s="110"/>
      <c r="D292" s="110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</row>
    <row r="293" spans="2:15">
      <c r="B293" s="110"/>
      <c r="C293" s="110"/>
      <c r="D293" s="110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</row>
    <row r="294" spans="2:15">
      <c r="B294" s="110"/>
      <c r="C294" s="110"/>
      <c r="D294" s="110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</row>
    <row r="295" spans="2:15">
      <c r="B295" s="110"/>
      <c r="C295" s="110"/>
      <c r="D295" s="110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</row>
    <row r="296" spans="2:15">
      <c r="B296" s="110"/>
      <c r="C296" s="110"/>
      <c r="D296" s="110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</row>
    <row r="297" spans="2:15">
      <c r="B297" s="110"/>
      <c r="C297" s="110"/>
      <c r="D297" s="110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</row>
    <row r="298" spans="2:15">
      <c r="B298" s="110"/>
      <c r="C298" s="110"/>
      <c r="D298" s="110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</row>
    <row r="299" spans="2:15">
      <c r="B299" s="110"/>
      <c r="C299" s="110"/>
      <c r="D299" s="110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</row>
    <row r="300" spans="2:15">
      <c r="B300" s="110"/>
      <c r="C300" s="110"/>
      <c r="D300" s="110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136</v>
      </c>
      <c r="C1" s="67" t="s" vm="1">
        <v>214</v>
      </c>
    </row>
    <row r="2" spans="2:10">
      <c r="B2" s="46" t="s">
        <v>135</v>
      </c>
      <c r="C2" s="67" t="s">
        <v>215</v>
      </c>
    </row>
    <row r="3" spans="2:10">
      <c r="B3" s="46" t="s">
        <v>137</v>
      </c>
      <c r="C3" s="67" t="s">
        <v>2659</v>
      </c>
    </row>
    <row r="4" spans="2:10">
      <c r="B4" s="46" t="s">
        <v>138</v>
      </c>
      <c r="C4" s="67">
        <v>14242</v>
      </c>
    </row>
    <row r="6" spans="2:10" ht="26.25" customHeight="1">
      <c r="B6" s="135" t="s">
        <v>167</v>
      </c>
      <c r="C6" s="136"/>
      <c r="D6" s="136"/>
      <c r="E6" s="136"/>
      <c r="F6" s="136"/>
      <c r="G6" s="136"/>
      <c r="H6" s="136"/>
      <c r="I6" s="136"/>
      <c r="J6" s="137"/>
    </row>
    <row r="7" spans="2:10" s="3" customFormat="1" ht="78.75">
      <c r="B7" s="47" t="s">
        <v>106</v>
      </c>
      <c r="C7" s="49" t="s">
        <v>51</v>
      </c>
      <c r="D7" s="49" t="s">
        <v>78</v>
      </c>
      <c r="E7" s="49" t="s">
        <v>52</v>
      </c>
      <c r="F7" s="49" t="s">
        <v>93</v>
      </c>
      <c r="G7" s="49" t="s">
        <v>178</v>
      </c>
      <c r="H7" s="49" t="s">
        <v>139</v>
      </c>
      <c r="I7" s="49" t="s">
        <v>140</v>
      </c>
      <c r="J7" s="64" t="s">
        <v>200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194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6" t="s">
        <v>2664</v>
      </c>
      <c r="C10" s="88"/>
      <c r="D10" s="88"/>
      <c r="E10" s="88"/>
      <c r="F10" s="88"/>
      <c r="G10" s="117">
        <v>0</v>
      </c>
      <c r="H10" s="118">
        <v>0</v>
      </c>
      <c r="I10" s="118">
        <v>0</v>
      </c>
      <c r="J10" s="88"/>
    </row>
    <row r="11" spans="2:10" ht="22.5" customHeight="1">
      <c r="B11" s="114"/>
      <c r="C11" s="88"/>
      <c r="D11" s="88"/>
      <c r="E11" s="88"/>
      <c r="F11" s="88"/>
      <c r="G11" s="88"/>
      <c r="H11" s="88"/>
      <c r="I11" s="88"/>
      <c r="J11" s="88"/>
    </row>
    <row r="12" spans="2:10">
      <c r="B12" s="114"/>
      <c r="C12" s="88"/>
      <c r="D12" s="88"/>
      <c r="E12" s="88"/>
      <c r="F12" s="88"/>
      <c r="G12" s="88"/>
      <c r="H12" s="88"/>
      <c r="I12" s="88"/>
      <c r="J12" s="88"/>
    </row>
    <row r="13" spans="2:10">
      <c r="B13" s="88"/>
      <c r="C13" s="88"/>
      <c r="D13" s="88"/>
      <c r="E13" s="88"/>
      <c r="F13" s="88"/>
      <c r="G13" s="88"/>
      <c r="H13" s="88"/>
      <c r="I13" s="88"/>
      <c r="J13" s="88"/>
    </row>
    <row r="14" spans="2:10">
      <c r="B14" s="88"/>
      <c r="C14" s="88"/>
      <c r="D14" s="88"/>
      <c r="E14" s="88"/>
      <c r="F14" s="88"/>
      <c r="G14" s="88"/>
      <c r="H14" s="88"/>
      <c r="I14" s="88"/>
      <c r="J14" s="88"/>
    </row>
    <row r="15" spans="2:10">
      <c r="B15" s="88"/>
      <c r="C15" s="88"/>
      <c r="D15" s="88"/>
      <c r="E15" s="88"/>
      <c r="F15" s="88"/>
      <c r="G15" s="88"/>
      <c r="H15" s="88"/>
      <c r="I15" s="88"/>
      <c r="J15" s="88"/>
    </row>
    <row r="16" spans="2:10">
      <c r="B16" s="88"/>
      <c r="C16" s="88"/>
      <c r="D16" s="88"/>
      <c r="E16" s="88"/>
      <c r="F16" s="88"/>
      <c r="G16" s="88"/>
      <c r="H16" s="88"/>
      <c r="I16" s="88"/>
      <c r="J16" s="88"/>
    </row>
    <row r="17" spans="2:10">
      <c r="B17" s="88"/>
      <c r="C17" s="88"/>
      <c r="D17" s="88"/>
      <c r="E17" s="88"/>
      <c r="F17" s="88"/>
      <c r="G17" s="88"/>
      <c r="H17" s="88"/>
      <c r="I17" s="88"/>
      <c r="J17" s="88"/>
    </row>
    <row r="18" spans="2:10">
      <c r="B18" s="88"/>
      <c r="C18" s="88"/>
      <c r="D18" s="88"/>
      <c r="E18" s="88"/>
      <c r="F18" s="88"/>
      <c r="G18" s="88"/>
      <c r="H18" s="88"/>
      <c r="I18" s="88"/>
      <c r="J18" s="88"/>
    </row>
    <row r="19" spans="2:10">
      <c r="B19" s="88"/>
      <c r="C19" s="88"/>
      <c r="D19" s="88"/>
      <c r="E19" s="88"/>
      <c r="F19" s="88"/>
      <c r="G19" s="88"/>
      <c r="H19" s="88"/>
      <c r="I19" s="88"/>
      <c r="J19" s="88"/>
    </row>
    <row r="20" spans="2:10">
      <c r="B20" s="88"/>
      <c r="C20" s="88"/>
      <c r="D20" s="88"/>
      <c r="E20" s="88"/>
      <c r="F20" s="88"/>
      <c r="G20" s="88"/>
      <c r="H20" s="88"/>
      <c r="I20" s="88"/>
      <c r="J20" s="88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88"/>
      <c r="C23" s="88"/>
      <c r="D23" s="88"/>
      <c r="E23" s="88"/>
      <c r="F23" s="88"/>
      <c r="G23" s="88"/>
      <c r="H23" s="88"/>
      <c r="I23" s="88"/>
      <c r="J23" s="88"/>
    </row>
    <row r="24" spans="2:10">
      <c r="B24" s="88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110"/>
      <c r="C110" s="110"/>
      <c r="D110" s="111"/>
      <c r="E110" s="111"/>
      <c r="F110" s="123"/>
      <c r="G110" s="123"/>
      <c r="H110" s="123"/>
      <c r="I110" s="123"/>
      <c r="J110" s="111"/>
    </row>
    <row r="111" spans="2:10">
      <c r="B111" s="110"/>
      <c r="C111" s="110"/>
      <c r="D111" s="111"/>
      <c r="E111" s="111"/>
      <c r="F111" s="123"/>
      <c r="G111" s="123"/>
      <c r="H111" s="123"/>
      <c r="I111" s="123"/>
      <c r="J111" s="111"/>
    </row>
    <row r="112" spans="2:10">
      <c r="B112" s="110"/>
      <c r="C112" s="110"/>
      <c r="D112" s="111"/>
      <c r="E112" s="111"/>
      <c r="F112" s="123"/>
      <c r="G112" s="123"/>
      <c r="H112" s="123"/>
      <c r="I112" s="123"/>
      <c r="J112" s="111"/>
    </row>
    <row r="113" spans="2:10">
      <c r="B113" s="110"/>
      <c r="C113" s="110"/>
      <c r="D113" s="111"/>
      <c r="E113" s="111"/>
      <c r="F113" s="123"/>
      <c r="G113" s="123"/>
      <c r="H113" s="123"/>
      <c r="I113" s="123"/>
      <c r="J113" s="111"/>
    </row>
    <row r="114" spans="2:10">
      <c r="B114" s="110"/>
      <c r="C114" s="110"/>
      <c r="D114" s="111"/>
      <c r="E114" s="111"/>
      <c r="F114" s="123"/>
      <c r="G114" s="123"/>
      <c r="H114" s="123"/>
      <c r="I114" s="123"/>
      <c r="J114" s="111"/>
    </row>
    <row r="115" spans="2:10">
      <c r="B115" s="110"/>
      <c r="C115" s="110"/>
      <c r="D115" s="111"/>
      <c r="E115" s="111"/>
      <c r="F115" s="123"/>
      <c r="G115" s="123"/>
      <c r="H115" s="123"/>
      <c r="I115" s="123"/>
      <c r="J115" s="111"/>
    </row>
    <row r="116" spans="2:10">
      <c r="B116" s="110"/>
      <c r="C116" s="110"/>
      <c r="D116" s="111"/>
      <c r="E116" s="111"/>
      <c r="F116" s="123"/>
      <c r="G116" s="123"/>
      <c r="H116" s="123"/>
      <c r="I116" s="123"/>
      <c r="J116" s="111"/>
    </row>
    <row r="117" spans="2:10">
      <c r="B117" s="110"/>
      <c r="C117" s="110"/>
      <c r="D117" s="111"/>
      <c r="E117" s="111"/>
      <c r="F117" s="123"/>
      <c r="G117" s="123"/>
      <c r="H117" s="123"/>
      <c r="I117" s="123"/>
      <c r="J117" s="111"/>
    </row>
    <row r="118" spans="2:10">
      <c r="B118" s="110"/>
      <c r="C118" s="110"/>
      <c r="D118" s="111"/>
      <c r="E118" s="111"/>
      <c r="F118" s="123"/>
      <c r="G118" s="123"/>
      <c r="H118" s="123"/>
      <c r="I118" s="123"/>
      <c r="J118" s="111"/>
    </row>
    <row r="119" spans="2:10">
      <c r="B119" s="110"/>
      <c r="C119" s="110"/>
      <c r="D119" s="111"/>
      <c r="E119" s="111"/>
      <c r="F119" s="123"/>
      <c r="G119" s="123"/>
      <c r="H119" s="123"/>
      <c r="I119" s="123"/>
      <c r="J119" s="111"/>
    </row>
    <row r="120" spans="2:10">
      <c r="B120" s="110"/>
      <c r="C120" s="110"/>
      <c r="D120" s="111"/>
      <c r="E120" s="111"/>
      <c r="F120" s="123"/>
      <c r="G120" s="123"/>
      <c r="H120" s="123"/>
      <c r="I120" s="123"/>
      <c r="J120" s="111"/>
    </row>
    <row r="121" spans="2:10">
      <c r="B121" s="110"/>
      <c r="C121" s="110"/>
      <c r="D121" s="111"/>
      <c r="E121" s="111"/>
      <c r="F121" s="123"/>
      <c r="G121" s="123"/>
      <c r="H121" s="123"/>
      <c r="I121" s="123"/>
      <c r="J121" s="111"/>
    </row>
    <row r="122" spans="2:10">
      <c r="B122" s="110"/>
      <c r="C122" s="110"/>
      <c r="D122" s="111"/>
      <c r="E122" s="111"/>
      <c r="F122" s="123"/>
      <c r="G122" s="123"/>
      <c r="H122" s="123"/>
      <c r="I122" s="123"/>
      <c r="J122" s="111"/>
    </row>
    <row r="123" spans="2:10">
      <c r="B123" s="110"/>
      <c r="C123" s="110"/>
      <c r="D123" s="111"/>
      <c r="E123" s="111"/>
      <c r="F123" s="123"/>
      <c r="G123" s="123"/>
      <c r="H123" s="123"/>
      <c r="I123" s="123"/>
      <c r="J123" s="111"/>
    </row>
    <row r="124" spans="2:10">
      <c r="B124" s="110"/>
      <c r="C124" s="110"/>
      <c r="D124" s="111"/>
      <c r="E124" s="111"/>
      <c r="F124" s="123"/>
      <c r="G124" s="123"/>
      <c r="H124" s="123"/>
      <c r="I124" s="123"/>
      <c r="J124" s="111"/>
    </row>
    <row r="125" spans="2:10">
      <c r="B125" s="110"/>
      <c r="C125" s="110"/>
      <c r="D125" s="111"/>
      <c r="E125" s="111"/>
      <c r="F125" s="123"/>
      <c r="G125" s="123"/>
      <c r="H125" s="123"/>
      <c r="I125" s="123"/>
      <c r="J125" s="111"/>
    </row>
    <row r="126" spans="2:10">
      <c r="B126" s="110"/>
      <c r="C126" s="110"/>
      <c r="D126" s="111"/>
      <c r="E126" s="111"/>
      <c r="F126" s="123"/>
      <c r="G126" s="123"/>
      <c r="H126" s="123"/>
      <c r="I126" s="123"/>
      <c r="J126" s="111"/>
    </row>
    <row r="127" spans="2:10">
      <c r="B127" s="110"/>
      <c r="C127" s="110"/>
      <c r="D127" s="111"/>
      <c r="E127" s="111"/>
      <c r="F127" s="123"/>
      <c r="G127" s="123"/>
      <c r="H127" s="123"/>
      <c r="I127" s="123"/>
      <c r="J127" s="111"/>
    </row>
    <row r="128" spans="2:10">
      <c r="B128" s="110"/>
      <c r="C128" s="110"/>
      <c r="D128" s="111"/>
      <c r="E128" s="111"/>
      <c r="F128" s="123"/>
      <c r="G128" s="123"/>
      <c r="H128" s="123"/>
      <c r="I128" s="123"/>
      <c r="J128" s="111"/>
    </row>
    <row r="129" spans="2:10">
      <c r="B129" s="110"/>
      <c r="C129" s="110"/>
      <c r="D129" s="111"/>
      <c r="E129" s="111"/>
      <c r="F129" s="123"/>
      <c r="G129" s="123"/>
      <c r="H129" s="123"/>
      <c r="I129" s="123"/>
      <c r="J129" s="111"/>
    </row>
    <row r="130" spans="2:10">
      <c r="B130" s="110"/>
      <c r="C130" s="110"/>
      <c r="D130" s="111"/>
      <c r="E130" s="111"/>
      <c r="F130" s="123"/>
      <c r="G130" s="123"/>
      <c r="H130" s="123"/>
      <c r="I130" s="123"/>
      <c r="J130" s="111"/>
    </row>
    <row r="131" spans="2:10">
      <c r="B131" s="110"/>
      <c r="C131" s="110"/>
      <c r="D131" s="111"/>
      <c r="E131" s="111"/>
      <c r="F131" s="123"/>
      <c r="G131" s="123"/>
      <c r="H131" s="123"/>
      <c r="I131" s="123"/>
      <c r="J131" s="111"/>
    </row>
    <row r="132" spans="2:10">
      <c r="B132" s="110"/>
      <c r="C132" s="110"/>
      <c r="D132" s="111"/>
      <c r="E132" s="111"/>
      <c r="F132" s="123"/>
      <c r="G132" s="123"/>
      <c r="H132" s="123"/>
      <c r="I132" s="123"/>
      <c r="J132" s="111"/>
    </row>
    <row r="133" spans="2:10">
      <c r="B133" s="110"/>
      <c r="C133" s="110"/>
      <c r="D133" s="111"/>
      <c r="E133" s="111"/>
      <c r="F133" s="123"/>
      <c r="G133" s="123"/>
      <c r="H133" s="123"/>
      <c r="I133" s="123"/>
      <c r="J133" s="111"/>
    </row>
    <row r="134" spans="2:10">
      <c r="B134" s="110"/>
      <c r="C134" s="110"/>
      <c r="D134" s="111"/>
      <c r="E134" s="111"/>
      <c r="F134" s="123"/>
      <c r="G134" s="123"/>
      <c r="H134" s="123"/>
      <c r="I134" s="123"/>
      <c r="J134" s="111"/>
    </row>
    <row r="135" spans="2:10">
      <c r="B135" s="110"/>
      <c r="C135" s="110"/>
      <c r="D135" s="111"/>
      <c r="E135" s="111"/>
      <c r="F135" s="123"/>
      <c r="G135" s="123"/>
      <c r="H135" s="123"/>
      <c r="I135" s="123"/>
      <c r="J135" s="111"/>
    </row>
    <row r="136" spans="2:10">
      <c r="B136" s="110"/>
      <c r="C136" s="110"/>
      <c r="D136" s="111"/>
      <c r="E136" s="111"/>
      <c r="F136" s="123"/>
      <c r="G136" s="123"/>
      <c r="H136" s="123"/>
      <c r="I136" s="123"/>
      <c r="J136" s="111"/>
    </row>
    <row r="137" spans="2:10">
      <c r="B137" s="110"/>
      <c r="C137" s="110"/>
      <c r="D137" s="111"/>
      <c r="E137" s="111"/>
      <c r="F137" s="123"/>
      <c r="G137" s="123"/>
      <c r="H137" s="123"/>
      <c r="I137" s="123"/>
      <c r="J137" s="111"/>
    </row>
    <row r="138" spans="2:10">
      <c r="B138" s="110"/>
      <c r="C138" s="110"/>
      <c r="D138" s="111"/>
      <c r="E138" s="111"/>
      <c r="F138" s="123"/>
      <c r="G138" s="123"/>
      <c r="H138" s="123"/>
      <c r="I138" s="123"/>
      <c r="J138" s="111"/>
    </row>
    <row r="139" spans="2:10">
      <c r="B139" s="110"/>
      <c r="C139" s="110"/>
      <c r="D139" s="111"/>
      <c r="E139" s="111"/>
      <c r="F139" s="123"/>
      <c r="G139" s="123"/>
      <c r="H139" s="123"/>
      <c r="I139" s="123"/>
      <c r="J139" s="111"/>
    </row>
    <row r="140" spans="2:10">
      <c r="B140" s="110"/>
      <c r="C140" s="110"/>
      <c r="D140" s="111"/>
      <c r="E140" s="111"/>
      <c r="F140" s="123"/>
      <c r="G140" s="123"/>
      <c r="H140" s="123"/>
      <c r="I140" s="123"/>
      <c r="J140" s="111"/>
    </row>
    <row r="141" spans="2:10">
      <c r="B141" s="110"/>
      <c r="C141" s="110"/>
      <c r="D141" s="111"/>
      <c r="E141" s="111"/>
      <c r="F141" s="123"/>
      <c r="G141" s="123"/>
      <c r="H141" s="123"/>
      <c r="I141" s="123"/>
      <c r="J141" s="111"/>
    </row>
    <row r="142" spans="2:10">
      <c r="B142" s="110"/>
      <c r="C142" s="110"/>
      <c r="D142" s="111"/>
      <c r="E142" s="111"/>
      <c r="F142" s="123"/>
      <c r="G142" s="123"/>
      <c r="H142" s="123"/>
      <c r="I142" s="123"/>
      <c r="J142" s="111"/>
    </row>
    <row r="143" spans="2:10">
      <c r="B143" s="110"/>
      <c r="C143" s="110"/>
      <c r="D143" s="111"/>
      <c r="E143" s="111"/>
      <c r="F143" s="123"/>
      <c r="G143" s="123"/>
      <c r="H143" s="123"/>
      <c r="I143" s="123"/>
      <c r="J143" s="111"/>
    </row>
    <row r="144" spans="2:10">
      <c r="B144" s="110"/>
      <c r="C144" s="110"/>
      <c r="D144" s="111"/>
      <c r="E144" s="111"/>
      <c r="F144" s="123"/>
      <c r="G144" s="123"/>
      <c r="H144" s="123"/>
      <c r="I144" s="123"/>
      <c r="J144" s="111"/>
    </row>
    <row r="145" spans="2:10">
      <c r="B145" s="110"/>
      <c r="C145" s="110"/>
      <c r="D145" s="111"/>
      <c r="E145" s="111"/>
      <c r="F145" s="123"/>
      <c r="G145" s="123"/>
      <c r="H145" s="123"/>
      <c r="I145" s="123"/>
      <c r="J145" s="111"/>
    </row>
    <row r="146" spans="2:10">
      <c r="B146" s="110"/>
      <c r="C146" s="110"/>
      <c r="D146" s="111"/>
      <c r="E146" s="111"/>
      <c r="F146" s="123"/>
      <c r="G146" s="123"/>
      <c r="H146" s="123"/>
      <c r="I146" s="123"/>
      <c r="J146" s="111"/>
    </row>
    <row r="147" spans="2:10">
      <c r="B147" s="110"/>
      <c r="C147" s="110"/>
      <c r="D147" s="111"/>
      <c r="E147" s="111"/>
      <c r="F147" s="123"/>
      <c r="G147" s="123"/>
      <c r="H147" s="123"/>
      <c r="I147" s="123"/>
      <c r="J147" s="111"/>
    </row>
    <row r="148" spans="2:10">
      <c r="B148" s="110"/>
      <c r="C148" s="110"/>
      <c r="D148" s="111"/>
      <c r="E148" s="111"/>
      <c r="F148" s="123"/>
      <c r="G148" s="123"/>
      <c r="H148" s="123"/>
      <c r="I148" s="123"/>
      <c r="J148" s="111"/>
    </row>
    <row r="149" spans="2:10">
      <c r="B149" s="110"/>
      <c r="C149" s="110"/>
      <c r="D149" s="111"/>
      <c r="E149" s="111"/>
      <c r="F149" s="123"/>
      <c r="G149" s="123"/>
      <c r="H149" s="123"/>
      <c r="I149" s="123"/>
      <c r="J149" s="111"/>
    </row>
    <row r="150" spans="2:10">
      <c r="B150" s="110"/>
      <c r="C150" s="110"/>
      <c r="D150" s="111"/>
      <c r="E150" s="111"/>
      <c r="F150" s="123"/>
      <c r="G150" s="123"/>
      <c r="H150" s="123"/>
      <c r="I150" s="123"/>
      <c r="J150" s="111"/>
    </row>
    <row r="151" spans="2:10">
      <c r="B151" s="110"/>
      <c r="C151" s="110"/>
      <c r="D151" s="111"/>
      <c r="E151" s="111"/>
      <c r="F151" s="123"/>
      <c r="G151" s="123"/>
      <c r="H151" s="123"/>
      <c r="I151" s="123"/>
      <c r="J151" s="111"/>
    </row>
    <row r="152" spans="2:10">
      <c r="B152" s="110"/>
      <c r="C152" s="110"/>
      <c r="D152" s="111"/>
      <c r="E152" s="111"/>
      <c r="F152" s="123"/>
      <c r="G152" s="123"/>
      <c r="H152" s="123"/>
      <c r="I152" s="123"/>
      <c r="J152" s="111"/>
    </row>
    <row r="153" spans="2:10">
      <c r="B153" s="110"/>
      <c r="C153" s="110"/>
      <c r="D153" s="111"/>
      <c r="E153" s="111"/>
      <c r="F153" s="123"/>
      <c r="G153" s="123"/>
      <c r="H153" s="123"/>
      <c r="I153" s="123"/>
      <c r="J153" s="111"/>
    </row>
    <row r="154" spans="2:10">
      <c r="B154" s="110"/>
      <c r="C154" s="110"/>
      <c r="D154" s="111"/>
      <c r="E154" s="111"/>
      <c r="F154" s="123"/>
      <c r="G154" s="123"/>
      <c r="H154" s="123"/>
      <c r="I154" s="123"/>
      <c r="J154" s="111"/>
    </row>
    <row r="155" spans="2:10">
      <c r="B155" s="110"/>
      <c r="C155" s="110"/>
      <c r="D155" s="111"/>
      <c r="E155" s="111"/>
      <c r="F155" s="123"/>
      <c r="G155" s="123"/>
      <c r="H155" s="123"/>
      <c r="I155" s="123"/>
      <c r="J155" s="111"/>
    </row>
    <row r="156" spans="2:10">
      <c r="B156" s="110"/>
      <c r="C156" s="110"/>
      <c r="D156" s="111"/>
      <c r="E156" s="111"/>
      <c r="F156" s="123"/>
      <c r="G156" s="123"/>
      <c r="H156" s="123"/>
      <c r="I156" s="123"/>
      <c r="J156" s="111"/>
    </row>
    <row r="157" spans="2:10">
      <c r="B157" s="110"/>
      <c r="C157" s="110"/>
      <c r="D157" s="111"/>
      <c r="E157" s="111"/>
      <c r="F157" s="123"/>
      <c r="G157" s="123"/>
      <c r="H157" s="123"/>
      <c r="I157" s="123"/>
      <c r="J157" s="111"/>
    </row>
    <row r="158" spans="2:10">
      <c r="B158" s="110"/>
      <c r="C158" s="110"/>
      <c r="D158" s="111"/>
      <c r="E158" s="111"/>
      <c r="F158" s="123"/>
      <c r="G158" s="123"/>
      <c r="H158" s="123"/>
      <c r="I158" s="123"/>
      <c r="J158" s="111"/>
    </row>
    <row r="159" spans="2:10">
      <c r="B159" s="110"/>
      <c r="C159" s="110"/>
      <c r="D159" s="111"/>
      <c r="E159" s="111"/>
      <c r="F159" s="123"/>
      <c r="G159" s="123"/>
      <c r="H159" s="123"/>
      <c r="I159" s="123"/>
      <c r="J159" s="111"/>
    </row>
    <row r="160" spans="2:10">
      <c r="B160" s="110"/>
      <c r="C160" s="110"/>
      <c r="D160" s="111"/>
      <c r="E160" s="111"/>
      <c r="F160" s="123"/>
      <c r="G160" s="123"/>
      <c r="H160" s="123"/>
      <c r="I160" s="123"/>
      <c r="J160" s="111"/>
    </row>
    <row r="161" spans="2:10">
      <c r="B161" s="110"/>
      <c r="C161" s="110"/>
      <c r="D161" s="111"/>
      <c r="E161" s="111"/>
      <c r="F161" s="123"/>
      <c r="G161" s="123"/>
      <c r="H161" s="123"/>
      <c r="I161" s="123"/>
      <c r="J161" s="111"/>
    </row>
    <row r="162" spans="2:10">
      <c r="B162" s="110"/>
      <c r="C162" s="110"/>
      <c r="D162" s="111"/>
      <c r="E162" s="111"/>
      <c r="F162" s="123"/>
      <c r="G162" s="123"/>
      <c r="H162" s="123"/>
      <c r="I162" s="123"/>
      <c r="J162" s="111"/>
    </row>
    <row r="163" spans="2:10">
      <c r="B163" s="110"/>
      <c r="C163" s="110"/>
      <c r="D163" s="111"/>
      <c r="E163" s="111"/>
      <c r="F163" s="123"/>
      <c r="G163" s="123"/>
      <c r="H163" s="123"/>
      <c r="I163" s="123"/>
      <c r="J163" s="111"/>
    </row>
    <row r="164" spans="2:10">
      <c r="B164" s="110"/>
      <c r="C164" s="110"/>
      <c r="D164" s="111"/>
      <c r="E164" s="111"/>
      <c r="F164" s="123"/>
      <c r="G164" s="123"/>
      <c r="H164" s="123"/>
      <c r="I164" s="123"/>
      <c r="J164" s="111"/>
    </row>
    <row r="165" spans="2:10">
      <c r="B165" s="110"/>
      <c r="C165" s="110"/>
      <c r="D165" s="111"/>
      <c r="E165" s="111"/>
      <c r="F165" s="123"/>
      <c r="G165" s="123"/>
      <c r="H165" s="123"/>
      <c r="I165" s="123"/>
      <c r="J165" s="111"/>
    </row>
    <row r="166" spans="2:10">
      <c r="B166" s="110"/>
      <c r="C166" s="110"/>
      <c r="D166" s="111"/>
      <c r="E166" s="111"/>
      <c r="F166" s="123"/>
      <c r="G166" s="123"/>
      <c r="H166" s="123"/>
      <c r="I166" s="123"/>
      <c r="J166" s="111"/>
    </row>
    <row r="167" spans="2:10">
      <c r="B167" s="110"/>
      <c r="C167" s="110"/>
      <c r="D167" s="111"/>
      <c r="E167" s="111"/>
      <c r="F167" s="123"/>
      <c r="G167" s="123"/>
      <c r="H167" s="123"/>
      <c r="I167" s="123"/>
      <c r="J167" s="111"/>
    </row>
    <row r="168" spans="2:10">
      <c r="B168" s="110"/>
      <c r="C168" s="110"/>
      <c r="D168" s="111"/>
      <c r="E168" s="111"/>
      <c r="F168" s="123"/>
      <c r="G168" s="123"/>
      <c r="H168" s="123"/>
      <c r="I168" s="123"/>
      <c r="J168" s="111"/>
    </row>
    <row r="169" spans="2:10">
      <c r="B169" s="110"/>
      <c r="C169" s="110"/>
      <c r="D169" s="111"/>
      <c r="E169" s="111"/>
      <c r="F169" s="123"/>
      <c r="G169" s="123"/>
      <c r="H169" s="123"/>
      <c r="I169" s="123"/>
      <c r="J169" s="111"/>
    </row>
    <row r="170" spans="2:10">
      <c r="B170" s="110"/>
      <c r="C170" s="110"/>
      <c r="D170" s="111"/>
      <c r="E170" s="111"/>
      <c r="F170" s="123"/>
      <c r="G170" s="123"/>
      <c r="H170" s="123"/>
      <c r="I170" s="123"/>
      <c r="J170" s="111"/>
    </row>
    <row r="171" spans="2:10">
      <c r="B171" s="110"/>
      <c r="C171" s="110"/>
      <c r="D171" s="111"/>
      <c r="E171" s="111"/>
      <c r="F171" s="123"/>
      <c r="G171" s="123"/>
      <c r="H171" s="123"/>
      <c r="I171" s="123"/>
      <c r="J171" s="111"/>
    </row>
    <row r="172" spans="2:10">
      <c r="B172" s="110"/>
      <c r="C172" s="110"/>
      <c r="D172" s="111"/>
      <c r="E172" s="111"/>
      <c r="F172" s="123"/>
      <c r="G172" s="123"/>
      <c r="H172" s="123"/>
      <c r="I172" s="123"/>
      <c r="J172" s="111"/>
    </row>
    <row r="173" spans="2:10">
      <c r="B173" s="110"/>
      <c r="C173" s="110"/>
      <c r="D173" s="111"/>
      <c r="E173" s="111"/>
      <c r="F173" s="123"/>
      <c r="G173" s="123"/>
      <c r="H173" s="123"/>
      <c r="I173" s="123"/>
      <c r="J173" s="111"/>
    </row>
    <row r="174" spans="2:10">
      <c r="B174" s="110"/>
      <c r="C174" s="110"/>
      <c r="D174" s="111"/>
      <c r="E174" s="111"/>
      <c r="F174" s="123"/>
      <c r="G174" s="123"/>
      <c r="H174" s="123"/>
      <c r="I174" s="123"/>
      <c r="J174" s="111"/>
    </row>
    <row r="175" spans="2:10">
      <c r="B175" s="110"/>
      <c r="C175" s="110"/>
      <c r="D175" s="111"/>
      <c r="E175" s="111"/>
      <c r="F175" s="123"/>
      <c r="G175" s="123"/>
      <c r="H175" s="123"/>
      <c r="I175" s="123"/>
      <c r="J175" s="111"/>
    </row>
    <row r="176" spans="2:10">
      <c r="B176" s="110"/>
      <c r="C176" s="110"/>
      <c r="D176" s="111"/>
      <c r="E176" s="111"/>
      <c r="F176" s="123"/>
      <c r="G176" s="123"/>
      <c r="H176" s="123"/>
      <c r="I176" s="123"/>
      <c r="J176" s="111"/>
    </row>
    <row r="177" spans="2:10">
      <c r="B177" s="110"/>
      <c r="C177" s="110"/>
      <c r="D177" s="111"/>
      <c r="E177" s="111"/>
      <c r="F177" s="123"/>
      <c r="G177" s="123"/>
      <c r="H177" s="123"/>
      <c r="I177" s="123"/>
      <c r="J177" s="111"/>
    </row>
    <row r="178" spans="2:10">
      <c r="B178" s="110"/>
      <c r="C178" s="110"/>
      <c r="D178" s="111"/>
      <c r="E178" s="111"/>
      <c r="F178" s="123"/>
      <c r="G178" s="123"/>
      <c r="H178" s="123"/>
      <c r="I178" s="123"/>
      <c r="J178" s="111"/>
    </row>
    <row r="179" spans="2:10">
      <c r="B179" s="110"/>
      <c r="C179" s="110"/>
      <c r="D179" s="111"/>
      <c r="E179" s="111"/>
      <c r="F179" s="123"/>
      <c r="G179" s="123"/>
      <c r="H179" s="123"/>
      <c r="I179" s="123"/>
      <c r="J179" s="111"/>
    </row>
    <row r="180" spans="2:10">
      <c r="B180" s="110"/>
      <c r="C180" s="110"/>
      <c r="D180" s="111"/>
      <c r="E180" s="111"/>
      <c r="F180" s="123"/>
      <c r="G180" s="123"/>
      <c r="H180" s="123"/>
      <c r="I180" s="123"/>
      <c r="J180" s="111"/>
    </row>
    <row r="181" spans="2:10">
      <c r="B181" s="110"/>
      <c r="C181" s="110"/>
      <c r="D181" s="111"/>
      <c r="E181" s="111"/>
      <c r="F181" s="123"/>
      <c r="G181" s="123"/>
      <c r="H181" s="123"/>
      <c r="I181" s="123"/>
      <c r="J181" s="111"/>
    </row>
    <row r="182" spans="2:10">
      <c r="B182" s="110"/>
      <c r="C182" s="110"/>
      <c r="D182" s="111"/>
      <c r="E182" s="111"/>
      <c r="F182" s="123"/>
      <c r="G182" s="123"/>
      <c r="H182" s="123"/>
      <c r="I182" s="123"/>
      <c r="J182" s="111"/>
    </row>
    <row r="183" spans="2:10">
      <c r="B183" s="110"/>
      <c r="C183" s="110"/>
      <c r="D183" s="111"/>
      <c r="E183" s="111"/>
      <c r="F183" s="123"/>
      <c r="G183" s="123"/>
      <c r="H183" s="123"/>
      <c r="I183" s="123"/>
      <c r="J183" s="111"/>
    </row>
    <row r="184" spans="2:10">
      <c r="B184" s="110"/>
      <c r="C184" s="110"/>
      <c r="D184" s="111"/>
      <c r="E184" s="111"/>
      <c r="F184" s="123"/>
      <c r="G184" s="123"/>
      <c r="H184" s="123"/>
      <c r="I184" s="123"/>
      <c r="J184" s="111"/>
    </row>
    <row r="185" spans="2:10">
      <c r="B185" s="110"/>
      <c r="C185" s="110"/>
      <c r="D185" s="111"/>
      <c r="E185" s="111"/>
      <c r="F185" s="123"/>
      <c r="G185" s="123"/>
      <c r="H185" s="123"/>
      <c r="I185" s="123"/>
      <c r="J185" s="111"/>
    </row>
    <row r="186" spans="2:10">
      <c r="B186" s="110"/>
      <c r="C186" s="110"/>
      <c r="D186" s="111"/>
      <c r="E186" s="111"/>
      <c r="F186" s="123"/>
      <c r="G186" s="123"/>
      <c r="H186" s="123"/>
      <c r="I186" s="123"/>
      <c r="J186" s="111"/>
    </row>
    <row r="187" spans="2:10">
      <c r="B187" s="110"/>
      <c r="C187" s="110"/>
      <c r="D187" s="111"/>
      <c r="E187" s="111"/>
      <c r="F187" s="123"/>
      <c r="G187" s="123"/>
      <c r="H187" s="123"/>
      <c r="I187" s="123"/>
      <c r="J187" s="111"/>
    </row>
    <row r="188" spans="2:10">
      <c r="B188" s="110"/>
      <c r="C188" s="110"/>
      <c r="D188" s="111"/>
      <c r="E188" s="111"/>
      <c r="F188" s="123"/>
      <c r="G188" s="123"/>
      <c r="H188" s="123"/>
      <c r="I188" s="123"/>
      <c r="J188" s="111"/>
    </row>
    <row r="189" spans="2:10">
      <c r="B189" s="110"/>
      <c r="C189" s="110"/>
      <c r="D189" s="111"/>
      <c r="E189" s="111"/>
      <c r="F189" s="123"/>
      <c r="G189" s="123"/>
      <c r="H189" s="123"/>
      <c r="I189" s="123"/>
      <c r="J189" s="111"/>
    </row>
    <row r="190" spans="2:10">
      <c r="B190" s="110"/>
      <c r="C190" s="110"/>
      <c r="D190" s="111"/>
      <c r="E190" s="111"/>
      <c r="F190" s="123"/>
      <c r="G190" s="123"/>
      <c r="H190" s="123"/>
      <c r="I190" s="123"/>
      <c r="J190" s="111"/>
    </row>
    <row r="191" spans="2:10">
      <c r="B191" s="110"/>
      <c r="C191" s="110"/>
      <c r="D191" s="111"/>
      <c r="E191" s="111"/>
      <c r="F191" s="123"/>
      <c r="G191" s="123"/>
      <c r="H191" s="123"/>
      <c r="I191" s="123"/>
      <c r="J191" s="111"/>
    </row>
    <row r="192" spans="2:10">
      <c r="B192" s="110"/>
      <c r="C192" s="110"/>
      <c r="D192" s="111"/>
      <c r="E192" s="111"/>
      <c r="F192" s="123"/>
      <c r="G192" s="123"/>
      <c r="H192" s="123"/>
      <c r="I192" s="123"/>
      <c r="J192" s="111"/>
    </row>
    <row r="193" spans="2:10">
      <c r="B193" s="110"/>
      <c r="C193" s="110"/>
      <c r="D193" s="111"/>
      <c r="E193" s="111"/>
      <c r="F193" s="123"/>
      <c r="G193" s="123"/>
      <c r="H193" s="123"/>
      <c r="I193" s="123"/>
      <c r="J193" s="111"/>
    </row>
    <row r="194" spans="2:10">
      <c r="B194" s="110"/>
      <c r="C194" s="110"/>
      <c r="D194" s="111"/>
      <c r="E194" s="111"/>
      <c r="F194" s="123"/>
      <c r="G194" s="123"/>
      <c r="H194" s="123"/>
      <c r="I194" s="123"/>
      <c r="J194" s="111"/>
    </row>
    <row r="195" spans="2:10">
      <c r="B195" s="110"/>
      <c r="C195" s="110"/>
      <c r="D195" s="111"/>
      <c r="E195" s="111"/>
      <c r="F195" s="123"/>
      <c r="G195" s="123"/>
      <c r="H195" s="123"/>
      <c r="I195" s="123"/>
      <c r="J195" s="111"/>
    </row>
    <row r="196" spans="2:10">
      <c r="B196" s="110"/>
      <c r="C196" s="110"/>
      <c r="D196" s="111"/>
      <c r="E196" s="111"/>
      <c r="F196" s="123"/>
      <c r="G196" s="123"/>
      <c r="H196" s="123"/>
      <c r="I196" s="123"/>
      <c r="J196" s="111"/>
    </row>
    <row r="197" spans="2:10">
      <c r="B197" s="110"/>
      <c r="C197" s="110"/>
      <c r="D197" s="111"/>
      <c r="E197" s="111"/>
      <c r="F197" s="123"/>
      <c r="G197" s="123"/>
      <c r="H197" s="123"/>
      <c r="I197" s="123"/>
      <c r="J197" s="111"/>
    </row>
    <row r="198" spans="2:10">
      <c r="B198" s="110"/>
      <c r="C198" s="110"/>
      <c r="D198" s="111"/>
      <c r="E198" s="111"/>
      <c r="F198" s="123"/>
      <c r="G198" s="123"/>
      <c r="H198" s="123"/>
      <c r="I198" s="123"/>
      <c r="J198" s="111"/>
    </row>
    <row r="199" spans="2:10">
      <c r="B199" s="110"/>
      <c r="C199" s="110"/>
      <c r="D199" s="111"/>
      <c r="E199" s="111"/>
      <c r="F199" s="123"/>
      <c r="G199" s="123"/>
      <c r="H199" s="123"/>
      <c r="I199" s="123"/>
      <c r="J199" s="111"/>
    </row>
    <row r="200" spans="2:10">
      <c r="B200" s="110"/>
      <c r="C200" s="110"/>
      <c r="D200" s="111"/>
      <c r="E200" s="111"/>
      <c r="F200" s="123"/>
      <c r="G200" s="123"/>
      <c r="H200" s="123"/>
      <c r="I200" s="123"/>
      <c r="J200" s="111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136</v>
      </c>
      <c r="C1" s="67" t="s" vm="1">
        <v>214</v>
      </c>
    </row>
    <row r="2" spans="2:11">
      <c r="B2" s="46" t="s">
        <v>135</v>
      </c>
      <c r="C2" s="67" t="s">
        <v>215</v>
      </c>
    </row>
    <row r="3" spans="2:11">
      <c r="B3" s="46" t="s">
        <v>137</v>
      </c>
      <c r="C3" s="67" t="s">
        <v>2659</v>
      </c>
    </row>
    <row r="4" spans="2:11">
      <c r="B4" s="46" t="s">
        <v>138</v>
      </c>
      <c r="C4" s="67">
        <v>14242</v>
      </c>
    </row>
    <row r="6" spans="2:11" ht="26.25" customHeight="1">
      <c r="B6" s="135" t="s">
        <v>168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11" s="3" customFormat="1" ht="63">
      <c r="B7" s="47" t="s">
        <v>106</v>
      </c>
      <c r="C7" s="49" t="s">
        <v>107</v>
      </c>
      <c r="D7" s="49" t="s">
        <v>14</v>
      </c>
      <c r="E7" s="49" t="s">
        <v>15</v>
      </c>
      <c r="F7" s="49" t="s">
        <v>53</v>
      </c>
      <c r="G7" s="49" t="s">
        <v>93</v>
      </c>
      <c r="H7" s="49" t="s">
        <v>50</v>
      </c>
      <c r="I7" s="49" t="s">
        <v>101</v>
      </c>
      <c r="J7" s="49" t="s">
        <v>139</v>
      </c>
      <c r="K7" s="64" t="s">
        <v>140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193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6" t="s">
        <v>2665</v>
      </c>
      <c r="C10" s="88"/>
      <c r="D10" s="88"/>
      <c r="E10" s="88"/>
      <c r="F10" s="88"/>
      <c r="G10" s="88"/>
      <c r="H10" s="88"/>
      <c r="I10" s="117">
        <v>0</v>
      </c>
      <c r="J10" s="118">
        <v>0</v>
      </c>
      <c r="K10" s="118">
        <v>0</v>
      </c>
    </row>
    <row r="11" spans="2:11" ht="21" customHeight="1">
      <c r="B11" s="114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14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0"/>
      <c r="C110" s="110"/>
      <c r="D110" s="123"/>
      <c r="E110" s="123"/>
      <c r="F110" s="123"/>
      <c r="G110" s="123"/>
      <c r="H110" s="123"/>
      <c r="I110" s="111"/>
      <c r="J110" s="111"/>
      <c r="K110" s="111"/>
    </row>
    <row r="111" spans="2:11">
      <c r="B111" s="110"/>
      <c r="C111" s="110"/>
      <c r="D111" s="123"/>
      <c r="E111" s="123"/>
      <c r="F111" s="123"/>
      <c r="G111" s="123"/>
      <c r="H111" s="123"/>
      <c r="I111" s="111"/>
      <c r="J111" s="111"/>
      <c r="K111" s="111"/>
    </row>
    <row r="112" spans="2:11">
      <c r="B112" s="110"/>
      <c r="C112" s="110"/>
      <c r="D112" s="123"/>
      <c r="E112" s="123"/>
      <c r="F112" s="123"/>
      <c r="G112" s="123"/>
      <c r="H112" s="123"/>
      <c r="I112" s="111"/>
      <c r="J112" s="111"/>
      <c r="K112" s="111"/>
    </row>
    <row r="113" spans="2:11">
      <c r="B113" s="110"/>
      <c r="C113" s="110"/>
      <c r="D113" s="123"/>
      <c r="E113" s="123"/>
      <c r="F113" s="123"/>
      <c r="G113" s="123"/>
      <c r="H113" s="123"/>
      <c r="I113" s="111"/>
      <c r="J113" s="111"/>
      <c r="K113" s="111"/>
    </row>
    <row r="114" spans="2:11">
      <c r="B114" s="110"/>
      <c r="C114" s="110"/>
      <c r="D114" s="123"/>
      <c r="E114" s="123"/>
      <c r="F114" s="123"/>
      <c r="G114" s="123"/>
      <c r="H114" s="123"/>
      <c r="I114" s="111"/>
      <c r="J114" s="111"/>
      <c r="K114" s="111"/>
    </row>
    <row r="115" spans="2:11">
      <c r="B115" s="110"/>
      <c r="C115" s="110"/>
      <c r="D115" s="123"/>
      <c r="E115" s="123"/>
      <c r="F115" s="123"/>
      <c r="G115" s="123"/>
      <c r="H115" s="123"/>
      <c r="I115" s="111"/>
      <c r="J115" s="111"/>
      <c r="K115" s="111"/>
    </row>
    <row r="116" spans="2:11">
      <c r="B116" s="110"/>
      <c r="C116" s="110"/>
      <c r="D116" s="123"/>
      <c r="E116" s="123"/>
      <c r="F116" s="123"/>
      <c r="G116" s="123"/>
      <c r="H116" s="123"/>
      <c r="I116" s="111"/>
      <c r="J116" s="111"/>
      <c r="K116" s="111"/>
    </row>
    <row r="117" spans="2:11">
      <c r="B117" s="110"/>
      <c r="C117" s="110"/>
      <c r="D117" s="123"/>
      <c r="E117" s="123"/>
      <c r="F117" s="123"/>
      <c r="G117" s="123"/>
      <c r="H117" s="123"/>
      <c r="I117" s="111"/>
      <c r="J117" s="111"/>
      <c r="K117" s="111"/>
    </row>
    <row r="118" spans="2:11">
      <c r="B118" s="110"/>
      <c r="C118" s="110"/>
      <c r="D118" s="123"/>
      <c r="E118" s="123"/>
      <c r="F118" s="123"/>
      <c r="G118" s="123"/>
      <c r="H118" s="123"/>
      <c r="I118" s="111"/>
      <c r="J118" s="111"/>
      <c r="K118" s="111"/>
    </row>
    <row r="119" spans="2:11">
      <c r="B119" s="110"/>
      <c r="C119" s="110"/>
      <c r="D119" s="123"/>
      <c r="E119" s="123"/>
      <c r="F119" s="123"/>
      <c r="G119" s="123"/>
      <c r="H119" s="123"/>
      <c r="I119" s="111"/>
      <c r="J119" s="111"/>
      <c r="K119" s="111"/>
    </row>
    <row r="120" spans="2:11">
      <c r="B120" s="110"/>
      <c r="C120" s="110"/>
      <c r="D120" s="123"/>
      <c r="E120" s="123"/>
      <c r="F120" s="123"/>
      <c r="G120" s="123"/>
      <c r="H120" s="123"/>
      <c r="I120" s="111"/>
      <c r="J120" s="111"/>
      <c r="K120" s="111"/>
    </row>
    <row r="121" spans="2:11">
      <c r="B121" s="110"/>
      <c r="C121" s="110"/>
      <c r="D121" s="123"/>
      <c r="E121" s="123"/>
      <c r="F121" s="123"/>
      <c r="G121" s="123"/>
      <c r="H121" s="123"/>
      <c r="I121" s="111"/>
      <c r="J121" s="111"/>
      <c r="K121" s="111"/>
    </row>
    <row r="122" spans="2:11">
      <c r="B122" s="110"/>
      <c r="C122" s="110"/>
      <c r="D122" s="123"/>
      <c r="E122" s="123"/>
      <c r="F122" s="123"/>
      <c r="G122" s="123"/>
      <c r="H122" s="123"/>
      <c r="I122" s="111"/>
      <c r="J122" s="111"/>
      <c r="K122" s="111"/>
    </row>
    <row r="123" spans="2:11">
      <c r="B123" s="110"/>
      <c r="C123" s="110"/>
      <c r="D123" s="123"/>
      <c r="E123" s="123"/>
      <c r="F123" s="123"/>
      <c r="G123" s="123"/>
      <c r="H123" s="123"/>
      <c r="I123" s="111"/>
      <c r="J123" s="111"/>
      <c r="K123" s="111"/>
    </row>
    <row r="124" spans="2:11">
      <c r="B124" s="110"/>
      <c r="C124" s="110"/>
      <c r="D124" s="123"/>
      <c r="E124" s="123"/>
      <c r="F124" s="123"/>
      <c r="G124" s="123"/>
      <c r="H124" s="123"/>
      <c r="I124" s="111"/>
      <c r="J124" s="111"/>
      <c r="K124" s="111"/>
    </row>
    <row r="125" spans="2:11">
      <c r="B125" s="110"/>
      <c r="C125" s="110"/>
      <c r="D125" s="123"/>
      <c r="E125" s="123"/>
      <c r="F125" s="123"/>
      <c r="G125" s="123"/>
      <c r="H125" s="123"/>
      <c r="I125" s="111"/>
      <c r="J125" s="111"/>
      <c r="K125" s="111"/>
    </row>
    <row r="126" spans="2:11">
      <c r="B126" s="110"/>
      <c r="C126" s="110"/>
      <c r="D126" s="123"/>
      <c r="E126" s="123"/>
      <c r="F126" s="123"/>
      <c r="G126" s="123"/>
      <c r="H126" s="123"/>
      <c r="I126" s="111"/>
      <c r="J126" s="111"/>
      <c r="K126" s="111"/>
    </row>
    <row r="127" spans="2:11">
      <c r="B127" s="110"/>
      <c r="C127" s="110"/>
      <c r="D127" s="123"/>
      <c r="E127" s="123"/>
      <c r="F127" s="123"/>
      <c r="G127" s="123"/>
      <c r="H127" s="123"/>
      <c r="I127" s="111"/>
      <c r="J127" s="111"/>
      <c r="K127" s="111"/>
    </row>
    <row r="128" spans="2:11">
      <c r="B128" s="110"/>
      <c r="C128" s="110"/>
      <c r="D128" s="123"/>
      <c r="E128" s="123"/>
      <c r="F128" s="123"/>
      <c r="G128" s="123"/>
      <c r="H128" s="123"/>
      <c r="I128" s="111"/>
      <c r="J128" s="111"/>
      <c r="K128" s="111"/>
    </row>
    <row r="129" spans="2:11">
      <c r="B129" s="110"/>
      <c r="C129" s="110"/>
      <c r="D129" s="123"/>
      <c r="E129" s="123"/>
      <c r="F129" s="123"/>
      <c r="G129" s="123"/>
      <c r="H129" s="123"/>
      <c r="I129" s="111"/>
      <c r="J129" s="111"/>
      <c r="K129" s="111"/>
    </row>
    <row r="130" spans="2:11">
      <c r="B130" s="110"/>
      <c r="C130" s="110"/>
      <c r="D130" s="123"/>
      <c r="E130" s="123"/>
      <c r="F130" s="123"/>
      <c r="G130" s="123"/>
      <c r="H130" s="123"/>
      <c r="I130" s="111"/>
      <c r="J130" s="111"/>
      <c r="K130" s="111"/>
    </row>
    <row r="131" spans="2:11">
      <c r="B131" s="110"/>
      <c r="C131" s="110"/>
      <c r="D131" s="123"/>
      <c r="E131" s="123"/>
      <c r="F131" s="123"/>
      <c r="G131" s="123"/>
      <c r="H131" s="123"/>
      <c r="I131" s="111"/>
      <c r="J131" s="111"/>
      <c r="K131" s="111"/>
    </row>
    <row r="132" spans="2:11">
      <c r="B132" s="110"/>
      <c r="C132" s="110"/>
      <c r="D132" s="123"/>
      <c r="E132" s="123"/>
      <c r="F132" s="123"/>
      <c r="G132" s="123"/>
      <c r="H132" s="123"/>
      <c r="I132" s="111"/>
      <c r="J132" s="111"/>
      <c r="K132" s="111"/>
    </row>
    <row r="133" spans="2:11">
      <c r="B133" s="110"/>
      <c r="C133" s="110"/>
      <c r="D133" s="123"/>
      <c r="E133" s="123"/>
      <c r="F133" s="123"/>
      <c r="G133" s="123"/>
      <c r="H133" s="123"/>
      <c r="I133" s="111"/>
      <c r="J133" s="111"/>
      <c r="K133" s="111"/>
    </row>
    <row r="134" spans="2:11">
      <c r="B134" s="110"/>
      <c r="C134" s="110"/>
      <c r="D134" s="123"/>
      <c r="E134" s="123"/>
      <c r="F134" s="123"/>
      <c r="G134" s="123"/>
      <c r="H134" s="123"/>
      <c r="I134" s="111"/>
      <c r="J134" s="111"/>
      <c r="K134" s="111"/>
    </row>
    <row r="135" spans="2:11">
      <c r="B135" s="110"/>
      <c r="C135" s="110"/>
      <c r="D135" s="123"/>
      <c r="E135" s="123"/>
      <c r="F135" s="123"/>
      <c r="G135" s="123"/>
      <c r="H135" s="123"/>
      <c r="I135" s="111"/>
      <c r="J135" s="111"/>
      <c r="K135" s="111"/>
    </row>
    <row r="136" spans="2:11">
      <c r="B136" s="110"/>
      <c r="C136" s="110"/>
      <c r="D136" s="123"/>
      <c r="E136" s="123"/>
      <c r="F136" s="123"/>
      <c r="G136" s="123"/>
      <c r="H136" s="123"/>
      <c r="I136" s="111"/>
      <c r="J136" s="111"/>
      <c r="K136" s="111"/>
    </row>
    <row r="137" spans="2:11">
      <c r="B137" s="110"/>
      <c r="C137" s="110"/>
      <c r="D137" s="123"/>
      <c r="E137" s="123"/>
      <c r="F137" s="123"/>
      <c r="G137" s="123"/>
      <c r="H137" s="123"/>
      <c r="I137" s="111"/>
      <c r="J137" s="111"/>
      <c r="K137" s="111"/>
    </row>
    <row r="138" spans="2:11">
      <c r="B138" s="110"/>
      <c r="C138" s="110"/>
      <c r="D138" s="123"/>
      <c r="E138" s="123"/>
      <c r="F138" s="123"/>
      <c r="G138" s="123"/>
      <c r="H138" s="123"/>
      <c r="I138" s="111"/>
      <c r="J138" s="111"/>
      <c r="K138" s="111"/>
    </row>
    <row r="139" spans="2:11">
      <c r="B139" s="110"/>
      <c r="C139" s="110"/>
      <c r="D139" s="123"/>
      <c r="E139" s="123"/>
      <c r="F139" s="123"/>
      <c r="G139" s="123"/>
      <c r="H139" s="123"/>
      <c r="I139" s="111"/>
      <c r="J139" s="111"/>
      <c r="K139" s="111"/>
    </row>
    <row r="140" spans="2:11">
      <c r="B140" s="110"/>
      <c r="C140" s="110"/>
      <c r="D140" s="123"/>
      <c r="E140" s="123"/>
      <c r="F140" s="123"/>
      <c r="G140" s="123"/>
      <c r="H140" s="123"/>
      <c r="I140" s="111"/>
      <c r="J140" s="111"/>
      <c r="K140" s="111"/>
    </row>
    <row r="141" spans="2:11">
      <c r="B141" s="110"/>
      <c r="C141" s="110"/>
      <c r="D141" s="123"/>
      <c r="E141" s="123"/>
      <c r="F141" s="123"/>
      <c r="G141" s="123"/>
      <c r="H141" s="123"/>
      <c r="I141" s="111"/>
      <c r="J141" s="111"/>
      <c r="K141" s="111"/>
    </row>
    <row r="142" spans="2:11">
      <c r="B142" s="110"/>
      <c r="C142" s="110"/>
      <c r="D142" s="123"/>
      <c r="E142" s="123"/>
      <c r="F142" s="123"/>
      <c r="G142" s="123"/>
      <c r="H142" s="123"/>
      <c r="I142" s="111"/>
      <c r="J142" s="111"/>
      <c r="K142" s="111"/>
    </row>
    <row r="143" spans="2:11">
      <c r="B143" s="110"/>
      <c r="C143" s="110"/>
      <c r="D143" s="123"/>
      <c r="E143" s="123"/>
      <c r="F143" s="123"/>
      <c r="G143" s="123"/>
      <c r="H143" s="123"/>
      <c r="I143" s="111"/>
      <c r="J143" s="111"/>
      <c r="K143" s="111"/>
    </row>
    <row r="144" spans="2:11">
      <c r="B144" s="110"/>
      <c r="C144" s="110"/>
      <c r="D144" s="123"/>
      <c r="E144" s="123"/>
      <c r="F144" s="123"/>
      <c r="G144" s="123"/>
      <c r="H144" s="123"/>
      <c r="I144" s="111"/>
      <c r="J144" s="111"/>
      <c r="K144" s="111"/>
    </row>
    <row r="145" spans="2:11">
      <c r="B145" s="110"/>
      <c r="C145" s="110"/>
      <c r="D145" s="123"/>
      <c r="E145" s="123"/>
      <c r="F145" s="123"/>
      <c r="G145" s="123"/>
      <c r="H145" s="123"/>
      <c r="I145" s="111"/>
      <c r="J145" s="111"/>
      <c r="K145" s="111"/>
    </row>
    <row r="146" spans="2:11">
      <c r="B146" s="110"/>
      <c r="C146" s="110"/>
      <c r="D146" s="123"/>
      <c r="E146" s="123"/>
      <c r="F146" s="123"/>
      <c r="G146" s="123"/>
      <c r="H146" s="123"/>
      <c r="I146" s="111"/>
      <c r="J146" s="111"/>
      <c r="K146" s="111"/>
    </row>
    <row r="147" spans="2:11">
      <c r="B147" s="110"/>
      <c r="C147" s="110"/>
      <c r="D147" s="123"/>
      <c r="E147" s="123"/>
      <c r="F147" s="123"/>
      <c r="G147" s="123"/>
      <c r="H147" s="123"/>
      <c r="I147" s="111"/>
      <c r="J147" s="111"/>
      <c r="K147" s="111"/>
    </row>
    <row r="148" spans="2:11">
      <c r="B148" s="110"/>
      <c r="C148" s="110"/>
      <c r="D148" s="123"/>
      <c r="E148" s="123"/>
      <c r="F148" s="123"/>
      <c r="G148" s="123"/>
      <c r="H148" s="123"/>
      <c r="I148" s="111"/>
      <c r="J148" s="111"/>
      <c r="K148" s="111"/>
    </row>
    <row r="149" spans="2:11">
      <c r="B149" s="110"/>
      <c r="C149" s="110"/>
      <c r="D149" s="123"/>
      <c r="E149" s="123"/>
      <c r="F149" s="123"/>
      <c r="G149" s="123"/>
      <c r="H149" s="123"/>
      <c r="I149" s="111"/>
      <c r="J149" s="111"/>
      <c r="K149" s="111"/>
    </row>
    <row r="150" spans="2:11">
      <c r="B150" s="110"/>
      <c r="C150" s="110"/>
      <c r="D150" s="123"/>
      <c r="E150" s="123"/>
      <c r="F150" s="123"/>
      <c r="G150" s="123"/>
      <c r="H150" s="123"/>
      <c r="I150" s="111"/>
      <c r="J150" s="111"/>
      <c r="K150" s="111"/>
    </row>
    <row r="151" spans="2:11">
      <c r="B151" s="110"/>
      <c r="C151" s="110"/>
      <c r="D151" s="123"/>
      <c r="E151" s="123"/>
      <c r="F151" s="123"/>
      <c r="G151" s="123"/>
      <c r="H151" s="123"/>
      <c r="I151" s="111"/>
      <c r="J151" s="111"/>
      <c r="K151" s="111"/>
    </row>
    <row r="152" spans="2:11">
      <c r="B152" s="110"/>
      <c r="C152" s="110"/>
      <c r="D152" s="123"/>
      <c r="E152" s="123"/>
      <c r="F152" s="123"/>
      <c r="G152" s="123"/>
      <c r="H152" s="123"/>
      <c r="I152" s="111"/>
      <c r="J152" s="111"/>
      <c r="K152" s="111"/>
    </row>
    <row r="153" spans="2:11">
      <c r="B153" s="110"/>
      <c r="C153" s="110"/>
      <c r="D153" s="123"/>
      <c r="E153" s="123"/>
      <c r="F153" s="123"/>
      <c r="G153" s="123"/>
      <c r="H153" s="123"/>
      <c r="I153" s="111"/>
      <c r="J153" s="111"/>
      <c r="K153" s="111"/>
    </row>
    <row r="154" spans="2:11">
      <c r="B154" s="110"/>
      <c r="C154" s="110"/>
      <c r="D154" s="123"/>
      <c r="E154" s="123"/>
      <c r="F154" s="123"/>
      <c r="G154" s="123"/>
      <c r="H154" s="123"/>
      <c r="I154" s="111"/>
      <c r="J154" s="111"/>
      <c r="K154" s="111"/>
    </row>
    <row r="155" spans="2:11">
      <c r="B155" s="110"/>
      <c r="C155" s="110"/>
      <c r="D155" s="123"/>
      <c r="E155" s="123"/>
      <c r="F155" s="123"/>
      <c r="G155" s="123"/>
      <c r="H155" s="123"/>
      <c r="I155" s="111"/>
      <c r="J155" s="111"/>
      <c r="K155" s="111"/>
    </row>
    <row r="156" spans="2:11">
      <c r="B156" s="110"/>
      <c r="C156" s="110"/>
      <c r="D156" s="123"/>
      <c r="E156" s="123"/>
      <c r="F156" s="123"/>
      <c r="G156" s="123"/>
      <c r="H156" s="123"/>
      <c r="I156" s="111"/>
      <c r="J156" s="111"/>
      <c r="K156" s="111"/>
    </row>
    <row r="157" spans="2:11">
      <c r="B157" s="110"/>
      <c r="C157" s="110"/>
      <c r="D157" s="123"/>
      <c r="E157" s="123"/>
      <c r="F157" s="123"/>
      <c r="G157" s="123"/>
      <c r="H157" s="123"/>
      <c r="I157" s="111"/>
      <c r="J157" s="111"/>
      <c r="K157" s="111"/>
    </row>
    <row r="158" spans="2:11">
      <c r="B158" s="110"/>
      <c r="C158" s="110"/>
      <c r="D158" s="123"/>
      <c r="E158" s="123"/>
      <c r="F158" s="123"/>
      <c r="G158" s="123"/>
      <c r="H158" s="123"/>
      <c r="I158" s="111"/>
      <c r="J158" s="111"/>
      <c r="K158" s="111"/>
    </row>
    <row r="159" spans="2:11">
      <c r="B159" s="110"/>
      <c r="C159" s="110"/>
      <c r="D159" s="123"/>
      <c r="E159" s="123"/>
      <c r="F159" s="123"/>
      <c r="G159" s="123"/>
      <c r="H159" s="123"/>
      <c r="I159" s="111"/>
      <c r="J159" s="111"/>
      <c r="K159" s="111"/>
    </row>
    <row r="160" spans="2:11">
      <c r="B160" s="110"/>
      <c r="C160" s="110"/>
      <c r="D160" s="123"/>
      <c r="E160" s="123"/>
      <c r="F160" s="123"/>
      <c r="G160" s="123"/>
      <c r="H160" s="123"/>
      <c r="I160" s="111"/>
      <c r="J160" s="111"/>
      <c r="K160" s="111"/>
    </row>
    <row r="161" spans="2:11">
      <c r="B161" s="110"/>
      <c r="C161" s="110"/>
      <c r="D161" s="123"/>
      <c r="E161" s="123"/>
      <c r="F161" s="123"/>
      <c r="G161" s="123"/>
      <c r="H161" s="123"/>
      <c r="I161" s="111"/>
      <c r="J161" s="111"/>
      <c r="K161" s="111"/>
    </row>
    <row r="162" spans="2:11">
      <c r="B162" s="110"/>
      <c r="C162" s="110"/>
      <c r="D162" s="123"/>
      <c r="E162" s="123"/>
      <c r="F162" s="123"/>
      <c r="G162" s="123"/>
      <c r="H162" s="123"/>
      <c r="I162" s="111"/>
      <c r="J162" s="111"/>
      <c r="K162" s="111"/>
    </row>
    <row r="163" spans="2:11">
      <c r="B163" s="110"/>
      <c r="C163" s="110"/>
      <c r="D163" s="123"/>
      <c r="E163" s="123"/>
      <c r="F163" s="123"/>
      <c r="G163" s="123"/>
      <c r="H163" s="123"/>
      <c r="I163" s="111"/>
      <c r="J163" s="111"/>
      <c r="K163" s="111"/>
    </row>
    <row r="164" spans="2:11">
      <c r="B164" s="110"/>
      <c r="C164" s="110"/>
      <c r="D164" s="123"/>
      <c r="E164" s="123"/>
      <c r="F164" s="123"/>
      <c r="G164" s="123"/>
      <c r="H164" s="123"/>
      <c r="I164" s="111"/>
      <c r="J164" s="111"/>
      <c r="K164" s="111"/>
    </row>
    <row r="165" spans="2:11">
      <c r="B165" s="110"/>
      <c r="C165" s="110"/>
      <c r="D165" s="123"/>
      <c r="E165" s="123"/>
      <c r="F165" s="123"/>
      <c r="G165" s="123"/>
      <c r="H165" s="123"/>
      <c r="I165" s="111"/>
      <c r="J165" s="111"/>
      <c r="K165" s="111"/>
    </row>
    <row r="166" spans="2:11">
      <c r="B166" s="110"/>
      <c r="C166" s="110"/>
      <c r="D166" s="123"/>
      <c r="E166" s="123"/>
      <c r="F166" s="123"/>
      <c r="G166" s="123"/>
      <c r="H166" s="123"/>
      <c r="I166" s="111"/>
      <c r="J166" s="111"/>
      <c r="K166" s="111"/>
    </row>
    <row r="167" spans="2:11">
      <c r="B167" s="110"/>
      <c r="C167" s="110"/>
      <c r="D167" s="123"/>
      <c r="E167" s="123"/>
      <c r="F167" s="123"/>
      <c r="G167" s="123"/>
      <c r="H167" s="123"/>
      <c r="I167" s="111"/>
      <c r="J167" s="111"/>
      <c r="K167" s="111"/>
    </row>
    <row r="168" spans="2:11">
      <c r="B168" s="110"/>
      <c r="C168" s="110"/>
      <c r="D168" s="123"/>
      <c r="E168" s="123"/>
      <c r="F168" s="123"/>
      <c r="G168" s="123"/>
      <c r="H168" s="123"/>
      <c r="I168" s="111"/>
      <c r="J168" s="111"/>
      <c r="K168" s="111"/>
    </row>
    <row r="169" spans="2:11">
      <c r="B169" s="110"/>
      <c r="C169" s="110"/>
      <c r="D169" s="123"/>
      <c r="E169" s="123"/>
      <c r="F169" s="123"/>
      <c r="G169" s="123"/>
      <c r="H169" s="123"/>
      <c r="I169" s="111"/>
      <c r="J169" s="111"/>
      <c r="K169" s="111"/>
    </row>
    <row r="170" spans="2:11">
      <c r="B170" s="110"/>
      <c r="C170" s="110"/>
      <c r="D170" s="123"/>
      <c r="E170" s="123"/>
      <c r="F170" s="123"/>
      <c r="G170" s="123"/>
      <c r="H170" s="123"/>
      <c r="I170" s="111"/>
      <c r="J170" s="111"/>
      <c r="K170" s="111"/>
    </row>
    <row r="171" spans="2:11">
      <c r="B171" s="110"/>
      <c r="C171" s="110"/>
      <c r="D171" s="123"/>
      <c r="E171" s="123"/>
      <c r="F171" s="123"/>
      <c r="G171" s="123"/>
      <c r="H171" s="123"/>
      <c r="I171" s="111"/>
      <c r="J171" s="111"/>
      <c r="K171" s="111"/>
    </row>
    <row r="172" spans="2:11">
      <c r="B172" s="110"/>
      <c r="C172" s="110"/>
      <c r="D172" s="123"/>
      <c r="E172" s="123"/>
      <c r="F172" s="123"/>
      <c r="G172" s="123"/>
      <c r="H172" s="123"/>
      <c r="I172" s="111"/>
      <c r="J172" s="111"/>
      <c r="K172" s="111"/>
    </row>
    <row r="173" spans="2:11">
      <c r="B173" s="110"/>
      <c r="C173" s="110"/>
      <c r="D173" s="123"/>
      <c r="E173" s="123"/>
      <c r="F173" s="123"/>
      <c r="G173" s="123"/>
      <c r="H173" s="123"/>
      <c r="I173" s="111"/>
      <c r="J173" s="111"/>
      <c r="K173" s="111"/>
    </row>
    <row r="174" spans="2:11">
      <c r="B174" s="110"/>
      <c r="C174" s="110"/>
      <c r="D174" s="123"/>
      <c r="E174" s="123"/>
      <c r="F174" s="123"/>
      <c r="G174" s="123"/>
      <c r="H174" s="123"/>
      <c r="I174" s="111"/>
      <c r="J174" s="111"/>
      <c r="K174" s="111"/>
    </row>
    <row r="175" spans="2:11">
      <c r="B175" s="110"/>
      <c r="C175" s="110"/>
      <c r="D175" s="123"/>
      <c r="E175" s="123"/>
      <c r="F175" s="123"/>
      <c r="G175" s="123"/>
      <c r="H175" s="123"/>
      <c r="I175" s="111"/>
      <c r="J175" s="111"/>
      <c r="K175" s="111"/>
    </row>
    <row r="176" spans="2:11">
      <c r="B176" s="110"/>
      <c r="C176" s="110"/>
      <c r="D176" s="123"/>
      <c r="E176" s="123"/>
      <c r="F176" s="123"/>
      <c r="G176" s="123"/>
      <c r="H176" s="123"/>
      <c r="I176" s="111"/>
      <c r="J176" s="111"/>
      <c r="K176" s="111"/>
    </row>
    <row r="177" spans="2:11">
      <c r="B177" s="110"/>
      <c r="C177" s="110"/>
      <c r="D177" s="123"/>
      <c r="E177" s="123"/>
      <c r="F177" s="123"/>
      <c r="G177" s="123"/>
      <c r="H177" s="123"/>
      <c r="I177" s="111"/>
      <c r="J177" s="111"/>
      <c r="K177" s="111"/>
    </row>
    <row r="178" spans="2:11">
      <c r="B178" s="110"/>
      <c r="C178" s="110"/>
      <c r="D178" s="123"/>
      <c r="E178" s="123"/>
      <c r="F178" s="123"/>
      <c r="G178" s="123"/>
      <c r="H178" s="123"/>
      <c r="I178" s="111"/>
      <c r="J178" s="111"/>
      <c r="K178" s="111"/>
    </row>
    <row r="179" spans="2:11">
      <c r="B179" s="110"/>
      <c r="C179" s="110"/>
      <c r="D179" s="123"/>
      <c r="E179" s="123"/>
      <c r="F179" s="123"/>
      <c r="G179" s="123"/>
      <c r="H179" s="123"/>
      <c r="I179" s="111"/>
      <c r="J179" s="111"/>
      <c r="K179" s="111"/>
    </row>
    <row r="180" spans="2:11">
      <c r="B180" s="110"/>
      <c r="C180" s="110"/>
      <c r="D180" s="123"/>
      <c r="E180" s="123"/>
      <c r="F180" s="123"/>
      <c r="G180" s="123"/>
      <c r="H180" s="123"/>
      <c r="I180" s="111"/>
      <c r="J180" s="111"/>
      <c r="K180" s="111"/>
    </row>
    <row r="181" spans="2:11">
      <c r="B181" s="110"/>
      <c r="C181" s="110"/>
      <c r="D181" s="123"/>
      <c r="E181" s="123"/>
      <c r="F181" s="123"/>
      <c r="G181" s="123"/>
      <c r="H181" s="123"/>
      <c r="I181" s="111"/>
      <c r="J181" s="111"/>
      <c r="K181" s="111"/>
    </row>
    <row r="182" spans="2:11">
      <c r="B182" s="110"/>
      <c r="C182" s="110"/>
      <c r="D182" s="123"/>
      <c r="E182" s="123"/>
      <c r="F182" s="123"/>
      <c r="G182" s="123"/>
      <c r="H182" s="123"/>
      <c r="I182" s="111"/>
      <c r="J182" s="111"/>
      <c r="K182" s="111"/>
    </row>
    <row r="183" spans="2:11">
      <c r="B183" s="110"/>
      <c r="C183" s="110"/>
      <c r="D183" s="123"/>
      <c r="E183" s="123"/>
      <c r="F183" s="123"/>
      <c r="G183" s="123"/>
      <c r="H183" s="123"/>
      <c r="I183" s="111"/>
      <c r="J183" s="111"/>
      <c r="K183" s="111"/>
    </row>
    <row r="184" spans="2:11">
      <c r="B184" s="110"/>
      <c r="C184" s="110"/>
      <c r="D184" s="123"/>
      <c r="E184" s="123"/>
      <c r="F184" s="123"/>
      <c r="G184" s="123"/>
      <c r="H184" s="123"/>
      <c r="I184" s="111"/>
      <c r="J184" s="111"/>
      <c r="K184" s="111"/>
    </row>
    <row r="185" spans="2:11">
      <c r="B185" s="110"/>
      <c r="C185" s="110"/>
      <c r="D185" s="123"/>
      <c r="E185" s="123"/>
      <c r="F185" s="123"/>
      <c r="G185" s="123"/>
      <c r="H185" s="123"/>
      <c r="I185" s="111"/>
      <c r="J185" s="111"/>
      <c r="K185" s="111"/>
    </row>
    <row r="186" spans="2:11">
      <c r="B186" s="110"/>
      <c r="C186" s="110"/>
      <c r="D186" s="123"/>
      <c r="E186" s="123"/>
      <c r="F186" s="123"/>
      <c r="G186" s="123"/>
      <c r="H186" s="123"/>
      <c r="I186" s="111"/>
      <c r="J186" s="111"/>
      <c r="K186" s="111"/>
    </row>
    <row r="187" spans="2:11">
      <c r="B187" s="110"/>
      <c r="C187" s="110"/>
      <c r="D187" s="123"/>
      <c r="E187" s="123"/>
      <c r="F187" s="123"/>
      <c r="G187" s="123"/>
      <c r="H187" s="123"/>
      <c r="I187" s="111"/>
      <c r="J187" s="111"/>
      <c r="K187" s="111"/>
    </row>
    <row r="188" spans="2:11">
      <c r="B188" s="110"/>
      <c r="C188" s="110"/>
      <c r="D188" s="123"/>
      <c r="E188" s="123"/>
      <c r="F188" s="123"/>
      <c r="G188" s="123"/>
      <c r="H188" s="123"/>
      <c r="I188" s="111"/>
      <c r="J188" s="111"/>
      <c r="K188" s="111"/>
    </row>
    <row r="189" spans="2:11">
      <c r="B189" s="110"/>
      <c r="C189" s="110"/>
      <c r="D189" s="123"/>
      <c r="E189" s="123"/>
      <c r="F189" s="123"/>
      <c r="G189" s="123"/>
      <c r="H189" s="123"/>
      <c r="I189" s="111"/>
      <c r="J189" s="111"/>
      <c r="K189" s="111"/>
    </row>
    <row r="190" spans="2:11">
      <c r="B190" s="110"/>
      <c r="C190" s="110"/>
      <c r="D190" s="123"/>
      <c r="E190" s="123"/>
      <c r="F190" s="123"/>
      <c r="G190" s="123"/>
      <c r="H190" s="123"/>
      <c r="I190" s="111"/>
      <c r="J190" s="111"/>
      <c r="K190" s="111"/>
    </row>
    <row r="191" spans="2:11">
      <c r="B191" s="110"/>
      <c r="C191" s="110"/>
      <c r="D191" s="123"/>
      <c r="E191" s="123"/>
      <c r="F191" s="123"/>
      <c r="G191" s="123"/>
      <c r="H191" s="123"/>
      <c r="I191" s="111"/>
      <c r="J191" s="111"/>
      <c r="K191" s="111"/>
    </row>
    <row r="192" spans="2:11">
      <c r="B192" s="110"/>
      <c r="C192" s="110"/>
      <c r="D192" s="123"/>
      <c r="E192" s="123"/>
      <c r="F192" s="123"/>
      <c r="G192" s="123"/>
      <c r="H192" s="123"/>
      <c r="I192" s="111"/>
      <c r="J192" s="111"/>
      <c r="K192" s="111"/>
    </row>
    <row r="193" spans="2:11">
      <c r="B193" s="110"/>
      <c r="C193" s="110"/>
      <c r="D193" s="123"/>
      <c r="E193" s="123"/>
      <c r="F193" s="123"/>
      <c r="G193" s="123"/>
      <c r="H193" s="123"/>
      <c r="I193" s="111"/>
      <c r="J193" s="111"/>
      <c r="K193" s="111"/>
    </row>
    <row r="194" spans="2:11">
      <c r="B194" s="110"/>
      <c r="C194" s="110"/>
      <c r="D194" s="123"/>
      <c r="E194" s="123"/>
      <c r="F194" s="123"/>
      <c r="G194" s="123"/>
      <c r="H194" s="123"/>
      <c r="I194" s="111"/>
      <c r="J194" s="111"/>
      <c r="K194" s="111"/>
    </row>
    <row r="195" spans="2:11">
      <c r="B195" s="110"/>
      <c r="C195" s="110"/>
      <c r="D195" s="123"/>
      <c r="E195" s="123"/>
      <c r="F195" s="123"/>
      <c r="G195" s="123"/>
      <c r="H195" s="123"/>
      <c r="I195" s="111"/>
      <c r="J195" s="111"/>
      <c r="K195" s="111"/>
    </row>
    <row r="196" spans="2:11">
      <c r="B196" s="110"/>
      <c r="C196" s="110"/>
      <c r="D196" s="123"/>
      <c r="E196" s="123"/>
      <c r="F196" s="123"/>
      <c r="G196" s="123"/>
      <c r="H196" s="123"/>
      <c r="I196" s="111"/>
      <c r="J196" s="111"/>
      <c r="K196" s="111"/>
    </row>
    <row r="197" spans="2:11">
      <c r="B197" s="110"/>
      <c r="C197" s="110"/>
      <c r="D197" s="123"/>
      <c r="E197" s="123"/>
      <c r="F197" s="123"/>
      <c r="G197" s="123"/>
      <c r="H197" s="123"/>
      <c r="I197" s="111"/>
      <c r="J197" s="111"/>
      <c r="K197" s="111"/>
    </row>
    <row r="198" spans="2:11">
      <c r="B198" s="110"/>
      <c r="C198" s="110"/>
      <c r="D198" s="123"/>
      <c r="E198" s="123"/>
      <c r="F198" s="123"/>
      <c r="G198" s="123"/>
      <c r="H198" s="123"/>
      <c r="I198" s="111"/>
      <c r="J198" s="111"/>
      <c r="K198" s="111"/>
    </row>
    <row r="199" spans="2:11">
      <c r="B199" s="110"/>
      <c r="C199" s="110"/>
      <c r="D199" s="123"/>
      <c r="E199" s="123"/>
      <c r="F199" s="123"/>
      <c r="G199" s="123"/>
      <c r="H199" s="123"/>
      <c r="I199" s="111"/>
      <c r="J199" s="111"/>
      <c r="K199" s="111"/>
    </row>
    <row r="200" spans="2:11">
      <c r="B200" s="110"/>
      <c r="C200" s="110"/>
      <c r="D200" s="123"/>
      <c r="E200" s="123"/>
      <c r="F200" s="123"/>
      <c r="G200" s="123"/>
      <c r="H200" s="123"/>
      <c r="I200" s="111"/>
      <c r="J200" s="111"/>
      <c r="K200" s="111"/>
    </row>
    <row r="201" spans="2:11">
      <c r="B201" s="110"/>
      <c r="C201" s="110"/>
      <c r="D201" s="123"/>
      <c r="E201" s="123"/>
      <c r="F201" s="123"/>
      <c r="G201" s="123"/>
      <c r="H201" s="123"/>
      <c r="I201" s="111"/>
      <c r="J201" s="111"/>
      <c r="K201" s="111"/>
    </row>
    <row r="202" spans="2:11">
      <c r="B202" s="110"/>
      <c r="C202" s="110"/>
      <c r="D202" s="123"/>
      <c r="E202" s="123"/>
      <c r="F202" s="123"/>
      <c r="G202" s="123"/>
      <c r="H202" s="123"/>
      <c r="I202" s="111"/>
      <c r="J202" s="111"/>
      <c r="K202" s="111"/>
    </row>
    <row r="203" spans="2:11">
      <c r="B203" s="110"/>
      <c r="C203" s="110"/>
      <c r="D203" s="123"/>
      <c r="E203" s="123"/>
      <c r="F203" s="123"/>
      <c r="G203" s="123"/>
      <c r="H203" s="123"/>
      <c r="I203" s="111"/>
      <c r="J203" s="111"/>
      <c r="K203" s="111"/>
    </row>
    <row r="204" spans="2:11">
      <c r="B204" s="110"/>
      <c r="C204" s="110"/>
      <c r="D204" s="123"/>
      <c r="E204" s="123"/>
      <c r="F204" s="123"/>
      <c r="G204" s="123"/>
      <c r="H204" s="123"/>
      <c r="I204" s="111"/>
      <c r="J204" s="111"/>
      <c r="K204" s="111"/>
    </row>
    <row r="205" spans="2:11">
      <c r="B205" s="110"/>
      <c r="C205" s="110"/>
      <c r="D205" s="123"/>
      <c r="E205" s="123"/>
      <c r="F205" s="123"/>
      <c r="G205" s="123"/>
      <c r="H205" s="123"/>
      <c r="I205" s="111"/>
      <c r="J205" s="111"/>
      <c r="K205" s="111"/>
    </row>
    <row r="206" spans="2:11">
      <c r="B206" s="110"/>
      <c r="C206" s="110"/>
      <c r="D206" s="123"/>
      <c r="E206" s="123"/>
      <c r="F206" s="123"/>
      <c r="G206" s="123"/>
      <c r="H206" s="123"/>
      <c r="I206" s="111"/>
      <c r="J206" s="111"/>
      <c r="K206" s="111"/>
    </row>
    <row r="207" spans="2:11">
      <c r="B207" s="110"/>
      <c r="C207" s="110"/>
      <c r="D207" s="123"/>
      <c r="E207" s="123"/>
      <c r="F207" s="123"/>
      <c r="G207" s="123"/>
      <c r="H207" s="123"/>
      <c r="I207" s="111"/>
      <c r="J207" s="111"/>
      <c r="K207" s="111"/>
    </row>
    <row r="208" spans="2:11">
      <c r="B208" s="110"/>
      <c r="C208" s="110"/>
      <c r="D208" s="123"/>
      <c r="E208" s="123"/>
      <c r="F208" s="123"/>
      <c r="G208" s="123"/>
      <c r="H208" s="123"/>
      <c r="I208" s="111"/>
      <c r="J208" s="111"/>
      <c r="K208" s="111"/>
    </row>
    <row r="209" spans="2:11">
      <c r="B209" s="110"/>
      <c r="C209" s="110"/>
      <c r="D209" s="123"/>
      <c r="E209" s="123"/>
      <c r="F209" s="123"/>
      <c r="G209" s="123"/>
      <c r="H209" s="123"/>
      <c r="I209" s="111"/>
      <c r="J209" s="111"/>
      <c r="K209" s="111"/>
    </row>
    <row r="210" spans="2:11">
      <c r="B210" s="110"/>
      <c r="C210" s="110"/>
      <c r="D210" s="123"/>
      <c r="E210" s="123"/>
      <c r="F210" s="123"/>
      <c r="G210" s="123"/>
      <c r="H210" s="123"/>
      <c r="I210" s="111"/>
      <c r="J210" s="111"/>
      <c r="K210" s="111"/>
    </row>
    <row r="211" spans="2:11">
      <c r="B211" s="110"/>
      <c r="C211" s="110"/>
      <c r="D211" s="123"/>
      <c r="E211" s="123"/>
      <c r="F211" s="123"/>
      <c r="G211" s="123"/>
      <c r="H211" s="123"/>
      <c r="I211" s="111"/>
      <c r="J211" s="111"/>
      <c r="K211" s="111"/>
    </row>
    <row r="212" spans="2:11">
      <c r="B212" s="110"/>
      <c r="C212" s="110"/>
      <c r="D212" s="123"/>
      <c r="E212" s="123"/>
      <c r="F212" s="123"/>
      <c r="G212" s="123"/>
      <c r="H212" s="123"/>
      <c r="I212" s="111"/>
      <c r="J212" s="111"/>
      <c r="K212" s="111"/>
    </row>
    <row r="213" spans="2:11">
      <c r="B213" s="110"/>
      <c r="C213" s="110"/>
      <c r="D213" s="123"/>
      <c r="E213" s="123"/>
      <c r="F213" s="123"/>
      <c r="G213" s="123"/>
      <c r="H213" s="123"/>
      <c r="I213" s="111"/>
      <c r="J213" s="111"/>
      <c r="K213" s="111"/>
    </row>
    <row r="214" spans="2:11">
      <c r="B214" s="110"/>
      <c r="C214" s="110"/>
      <c r="D214" s="123"/>
      <c r="E214" s="123"/>
      <c r="F214" s="123"/>
      <c r="G214" s="123"/>
      <c r="H214" s="123"/>
      <c r="I214" s="111"/>
      <c r="J214" s="111"/>
      <c r="K214" s="111"/>
    </row>
    <row r="215" spans="2:11">
      <c r="B215" s="110"/>
      <c r="C215" s="110"/>
      <c r="D215" s="123"/>
      <c r="E215" s="123"/>
      <c r="F215" s="123"/>
      <c r="G215" s="123"/>
      <c r="H215" s="123"/>
      <c r="I215" s="111"/>
      <c r="J215" s="111"/>
      <c r="K215" s="111"/>
    </row>
    <row r="216" spans="2:11">
      <c r="B216" s="110"/>
      <c r="C216" s="110"/>
      <c r="D216" s="123"/>
      <c r="E216" s="123"/>
      <c r="F216" s="123"/>
      <c r="G216" s="123"/>
      <c r="H216" s="123"/>
      <c r="I216" s="111"/>
      <c r="J216" s="111"/>
      <c r="K216" s="111"/>
    </row>
    <row r="217" spans="2:11">
      <c r="B217" s="110"/>
      <c r="C217" s="110"/>
      <c r="D217" s="123"/>
      <c r="E217" s="123"/>
      <c r="F217" s="123"/>
      <c r="G217" s="123"/>
      <c r="H217" s="123"/>
      <c r="I217" s="111"/>
      <c r="J217" s="111"/>
      <c r="K217" s="111"/>
    </row>
    <row r="218" spans="2:11">
      <c r="B218" s="110"/>
      <c r="C218" s="110"/>
      <c r="D218" s="123"/>
      <c r="E218" s="123"/>
      <c r="F218" s="123"/>
      <c r="G218" s="123"/>
      <c r="H218" s="123"/>
      <c r="I218" s="111"/>
      <c r="J218" s="111"/>
      <c r="K218" s="111"/>
    </row>
    <row r="219" spans="2:11">
      <c r="B219" s="110"/>
      <c r="C219" s="110"/>
      <c r="D219" s="123"/>
      <c r="E219" s="123"/>
      <c r="F219" s="123"/>
      <c r="G219" s="123"/>
      <c r="H219" s="123"/>
      <c r="I219" s="111"/>
      <c r="J219" s="111"/>
      <c r="K219" s="111"/>
    </row>
    <row r="220" spans="2:11">
      <c r="B220" s="110"/>
      <c r="C220" s="110"/>
      <c r="D220" s="123"/>
      <c r="E220" s="123"/>
      <c r="F220" s="123"/>
      <c r="G220" s="123"/>
      <c r="H220" s="123"/>
      <c r="I220" s="111"/>
      <c r="J220" s="111"/>
      <c r="K220" s="111"/>
    </row>
    <row r="221" spans="2:11">
      <c r="B221" s="110"/>
      <c r="C221" s="110"/>
      <c r="D221" s="123"/>
      <c r="E221" s="123"/>
      <c r="F221" s="123"/>
      <c r="G221" s="123"/>
      <c r="H221" s="123"/>
      <c r="I221" s="111"/>
      <c r="J221" s="111"/>
      <c r="K221" s="111"/>
    </row>
    <row r="222" spans="2:11">
      <c r="B222" s="110"/>
      <c r="C222" s="110"/>
      <c r="D222" s="123"/>
      <c r="E222" s="123"/>
      <c r="F222" s="123"/>
      <c r="G222" s="123"/>
      <c r="H222" s="123"/>
      <c r="I222" s="111"/>
      <c r="J222" s="111"/>
      <c r="K222" s="111"/>
    </row>
    <row r="223" spans="2:11">
      <c r="B223" s="110"/>
      <c r="C223" s="110"/>
      <c r="D223" s="123"/>
      <c r="E223" s="123"/>
      <c r="F223" s="123"/>
      <c r="G223" s="123"/>
      <c r="H223" s="123"/>
      <c r="I223" s="111"/>
      <c r="J223" s="111"/>
      <c r="K223" s="111"/>
    </row>
    <row r="224" spans="2:11">
      <c r="B224" s="110"/>
      <c r="C224" s="110"/>
      <c r="D224" s="123"/>
      <c r="E224" s="123"/>
      <c r="F224" s="123"/>
      <c r="G224" s="123"/>
      <c r="H224" s="123"/>
      <c r="I224" s="111"/>
      <c r="J224" s="111"/>
      <c r="K224" s="111"/>
    </row>
    <row r="225" spans="2:11">
      <c r="B225" s="110"/>
      <c r="C225" s="110"/>
      <c r="D225" s="123"/>
      <c r="E225" s="123"/>
      <c r="F225" s="123"/>
      <c r="G225" s="123"/>
      <c r="H225" s="123"/>
      <c r="I225" s="111"/>
      <c r="J225" s="111"/>
      <c r="K225" s="111"/>
    </row>
    <row r="226" spans="2:11">
      <c r="B226" s="110"/>
      <c r="C226" s="110"/>
      <c r="D226" s="123"/>
      <c r="E226" s="123"/>
      <c r="F226" s="123"/>
      <c r="G226" s="123"/>
      <c r="H226" s="123"/>
      <c r="I226" s="111"/>
      <c r="J226" s="111"/>
      <c r="K226" s="111"/>
    </row>
    <row r="227" spans="2:11">
      <c r="B227" s="110"/>
      <c r="C227" s="110"/>
      <c r="D227" s="123"/>
      <c r="E227" s="123"/>
      <c r="F227" s="123"/>
      <c r="G227" s="123"/>
      <c r="H227" s="123"/>
      <c r="I227" s="111"/>
      <c r="J227" s="111"/>
      <c r="K227" s="111"/>
    </row>
    <row r="228" spans="2:11">
      <c r="B228" s="110"/>
      <c r="C228" s="110"/>
      <c r="D228" s="123"/>
      <c r="E228" s="123"/>
      <c r="F228" s="123"/>
      <c r="G228" s="123"/>
      <c r="H228" s="123"/>
      <c r="I228" s="111"/>
      <c r="J228" s="111"/>
      <c r="K228" s="111"/>
    </row>
    <row r="229" spans="2:11">
      <c r="B229" s="110"/>
      <c r="C229" s="110"/>
      <c r="D229" s="123"/>
      <c r="E229" s="123"/>
      <c r="F229" s="123"/>
      <c r="G229" s="123"/>
      <c r="H229" s="123"/>
      <c r="I229" s="111"/>
      <c r="J229" s="111"/>
      <c r="K229" s="111"/>
    </row>
    <row r="230" spans="2:11">
      <c r="B230" s="110"/>
      <c r="C230" s="110"/>
      <c r="D230" s="123"/>
      <c r="E230" s="123"/>
      <c r="F230" s="123"/>
      <c r="G230" s="123"/>
      <c r="H230" s="123"/>
      <c r="I230" s="111"/>
      <c r="J230" s="111"/>
      <c r="K230" s="111"/>
    </row>
    <row r="231" spans="2:11">
      <c r="B231" s="110"/>
      <c r="C231" s="110"/>
      <c r="D231" s="123"/>
      <c r="E231" s="123"/>
      <c r="F231" s="123"/>
      <c r="G231" s="123"/>
      <c r="H231" s="123"/>
      <c r="I231" s="111"/>
      <c r="J231" s="111"/>
      <c r="K231" s="111"/>
    </row>
    <row r="232" spans="2:11">
      <c r="B232" s="110"/>
      <c r="C232" s="110"/>
      <c r="D232" s="123"/>
      <c r="E232" s="123"/>
      <c r="F232" s="123"/>
      <c r="G232" s="123"/>
      <c r="H232" s="123"/>
      <c r="I232" s="111"/>
      <c r="J232" s="111"/>
      <c r="K232" s="111"/>
    </row>
    <row r="233" spans="2:11">
      <c r="B233" s="110"/>
      <c r="C233" s="110"/>
      <c r="D233" s="123"/>
      <c r="E233" s="123"/>
      <c r="F233" s="123"/>
      <c r="G233" s="123"/>
      <c r="H233" s="123"/>
      <c r="I233" s="111"/>
      <c r="J233" s="111"/>
      <c r="K233" s="111"/>
    </row>
    <row r="234" spans="2:11">
      <c r="B234" s="110"/>
      <c r="C234" s="110"/>
      <c r="D234" s="123"/>
      <c r="E234" s="123"/>
      <c r="F234" s="123"/>
      <c r="G234" s="123"/>
      <c r="H234" s="123"/>
      <c r="I234" s="111"/>
      <c r="J234" s="111"/>
      <c r="K234" s="111"/>
    </row>
    <row r="235" spans="2:11">
      <c r="B235" s="110"/>
      <c r="C235" s="110"/>
      <c r="D235" s="123"/>
      <c r="E235" s="123"/>
      <c r="F235" s="123"/>
      <c r="G235" s="123"/>
      <c r="H235" s="123"/>
      <c r="I235" s="111"/>
      <c r="J235" s="111"/>
      <c r="K235" s="111"/>
    </row>
    <row r="236" spans="2:11">
      <c r="B236" s="110"/>
      <c r="C236" s="110"/>
      <c r="D236" s="123"/>
      <c r="E236" s="123"/>
      <c r="F236" s="123"/>
      <c r="G236" s="123"/>
      <c r="H236" s="123"/>
      <c r="I236" s="111"/>
      <c r="J236" s="111"/>
      <c r="K236" s="111"/>
    </row>
    <row r="237" spans="2:11">
      <c r="B237" s="110"/>
      <c r="C237" s="110"/>
      <c r="D237" s="123"/>
      <c r="E237" s="123"/>
      <c r="F237" s="123"/>
      <c r="G237" s="123"/>
      <c r="H237" s="123"/>
      <c r="I237" s="111"/>
      <c r="J237" s="111"/>
      <c r="K237" s="111"/>
    </row>
    <row r="238" spans="2:11">
      <c r="B238" s="110"/>
      <c r="C238" s="110"/>
      <c r="D238" s="123"/>
      <c r="E238" s="123"/>
      <c r="F238" s="123"/>
      <c r="G238" s="123"/>
      <c r="H238" s="123"/>
      <c r="I238" s="111"/>
      <c r="J238" s="111"/>
      <c r="K238" s="111"/>
    </row>
    <row r="239" spans="2:11">
      <c r="B239" s="110"/>
      <c r="C239" s="110"/>
      <c r="D239" s="123"/>
      <c r="E239" s="123"/>
      <c r="F239" s="123"/>
      <c r="G239" s="123"/>
      <c r="H239" s="123"/>
      <c r="I239" s="111"/>
      <c r="J239" s="111"/>
      <c r="K239" s="111"/>
    </row>
    <row r="240" spans="2:11">
      <c r="B240" s="110"/>
      <c r="C240" s="110"/>
      <c r="D240" s="123"/>
      <c r="E240" s="123"/>
      <c r="F240" s="123"/>
      <c r="G240" s="123"/>
      <c r="H240" s="123"/>
      <c r="I240" s="111"/>
      <c r="J240" s="111"/>
      <c r="K240" s="111"/>
    </row>
    <row r="241" spans="2:11">
      <c r="B241" s="110"/>
      <c r="C241" s="110"/>
      <c r="D241" s="123"/>
      <c r="E241" s="123"/>
      <c r="F241" s="123"/>
      <c r="G241" s="123"/>
      <c r="H241" s="123"/>
      <c r="I241" s="111"/>
      <c r="J241" s="111"/>
      <c r="K241" s="111"/>
    </row>
    <row r="242" spans="2:11">
      <c r="B242" s="110"/>
      <c r="C242" s="110"/>
      <c r="D242" s="123"/>
      <c r="E242" s="123"/>
      <c r="F242" s="123"/>
      <c r="G242" s="123"/>
      <c r="H242" s="123"/>
      <c r="I242" s="111"/>
      <c r="J242" s="111"/>
      <c r="K242" s="111"/>
    </row>
    <row r="243" spans="2:11">
      <c r="B243" s="110"/>
      <c r="C243" s="110"/>
      <c r="D243" s="123"/>
      <c r="E243" s="123"/>
      <c r="F243" s="123"/>
      <c r="G243" s="123"/>
      <c r="H243" s="123"/>
      <c r="I243" s="111"/>
      <c r="J243" s="111"/>
      <c r="K243" s="111"/>
    </row>
    <row r="244" spans="2:11">
      <c r="B244" s="110"/>
      <c r="C244" s="110"/>
      <c r="D244" s="123"/>
      <c r="E244" s="123"/>
      <c r="F244" s="123"/>
      <c r="G244" s="123"/>
      <c r="H244" s="123"/>
      <c r="I244" s="111"/>
      <c r="J244" s="111"/>
      <c r="K244" s="111"/>
    </row>
    <row r="245" spans="2:11">
      <c r="B245" s="110"/>
      <c r="C245" s="110"/>
      <c r="D245" s="123"/>
      <c r="E245" s="123"/>
      <c r="F245" s="123"/>
      <c r="G245" s="123"/>
      <c r="H245" s="123"/>
      <c r="I245" s="111"/>
      <c r="J245" s="111"/>
      <c r="K245" s="111"/>
    </row>
    <row r="246" spans="2:11">
      <c r="B246" s="110"/>
      <c r="C246" s="110"/>
      <c r="D246" s="123"/>
      <c r="E246" s="123"/>
      <c r="F246" s="123"/>
      <c r="G246" s="123"/>
      <c r="H246" s="123"/>
      <c r="I246" s="111"/>
      <c r="J246" s="111"/>
      <c r="K246" s="111"/>
    </row>
    <row r="247" spans="2:11">
      <c r="B247" s="110"/>
      <c r="C247" s="110"/>
      <c r="D247" s="123"/>
      <c r="E247" s="123"/>
      <c r="F247" s="123"/>
      <c r="G247" s="123"/>
      <c r="H247" s="123"/>
      <c r="I247" s="111"/>
      <c r="J247" s="111"/>
      <c r="K247" s="111"/>
    </row>
    <row r="248" spans="2:11">
      <c r="B248" s="110"/>
      <c r="C248" s="110"/>
      <c r="D248" s="123"/>
      <c r="E248" s="123"/>
      <c r="F248" s="123"/>
      <c r="G248" s="123"/>
      <c r="H248" s="123"/>
      <c r="I248" s="111"/>
      <c r="J248" s="111"/>
      <c r="K248" s="111"/>
    </row>
    <row r="249" spans="2:11">
      <c r="B249" s="110"/>
      <c r="C249" s="110"/>
      <c r="D249" s="123"/>
      <c r="E249" s="123"/>
      <c r="F249" s="123"/>
      <c r="G249" s="123"/>
      <c r="H249" s="123"/>
      <c r="I249" s="111"/>
      <c r="J249" s="111"/>
      <c r="K249" s="111"/>
    </row>
    <row r="250" spans="2:11">
      <c r="B250" s="110"/>
      <c r="C250" s="110"/>
      <c r="D250" s="123"/>
      <c r="E250" s="123"/>
      <c r="F250" s="123"/>
      <c r="G250" s="123"/>
      <c r="H250" s="123"/>
      <c r="I250" s="111"/>
      <c r="J250" s="111"/>
      <c r="K250" s="111"/>
    </row>
    <row r="251" spans="2:11">
      <c r="B251" s="110"/>
      <c r="C251" s="110"/>
      <c r="D251" s="123"/>
      <c r="E251" s="123"/>
      <c r="F251" s="123"/>
      <c r="G251" s="123"/>
      <c r="H251" s="123"/>
      <c r="I251" s="111"/>
      <c r="J251" s="111"/>
      <c r="K251" s="111"/>
    </row>
    <row r="252" spans="2:11">
      <c r="B252" s="110"/>
      <c r="C252" s="110"/>
      <c r="D252" s="123"/>
      <c r="E252" s="123"/>
      <c r="F252" s="123"/>
      <c r="G252" s="123"/>
      <c r="H252" s="123"/>
      <c r="I252" s="111"/>
      <c r="J252" s="111"/>
      <c r="K252" s="111"/>
    </row>
    <row r="253" spans="2:11">
      <c r="B253" s="110"/>
      <c r="C253" s="110"/>
      <c r="D253" s="123"/>
      <c r="E253" s="123"/>
      <c r="F253" s="123"/>
      <c r="G253" s="123"/>
      <c r="H253" s="123"/>
      <c r="I253" s="111"/>
      <c r="J253" s="111"/>
      <c r="K253" s="111"/>
    </row>
    <row r="254" spans="2:11">
      <c r="B254" s="110"/>
      <c r="C254" s="110"/>
      <c r="D254" s="123"/>
      <c r="E254" s="123"/>
      <c r="F254" s="123"/>
      <c r="G254" s="123"/>
      <c r="H254" s="123"/>
      <c r="I254" s="111"/>
      <c r="J254" s="111"/>
      <c r="K254" s="111"/>
    </row>
    <row r="255" spans="2:11">
      <c r="B255" s="110"/>
      <c r="C255" s="110"/>
      <c r="D255" s="123"/>
      <c r="E255" s="123"/>
      <c r="F255" s="123"/>
      <c r="G255" s="123"/>
      <c r="H255" s="123"/>
      <c r="I255" s="111"/>
      <c r="J255" s="111"/>
      <c r="K255" s="111"/>
    </row>
    <row r="256" spans="2:11">
      <c r="B256" s="110"/>
      <c r="C256" s="110"/>
      <c r="D256" s="123"/>
      <c r="E256" s="123"/>
      <c r="F256" s="123"/>
      <c r="G256" s="123"/>
      <c r="H256" s="123"/>
      <c r="I256" s="111"/>
      <c r="J256" s="111"/>
      <c r="K256" s="111"/>
    </row>
    <row r="257" spans="2:11">
      <c r="B257" s="110"/>
      <c r="C257" s="110"/>
      <c r="D257" s="123"/>
      <c r="E257" s="123"/>
      <c r="F257" s="123"/>
      <c r="G257" s="123"/>
      <c r="H257" s="123"/>
      <c r="I257" s="111"/>
      <c r="J257" s="111"/>
      <c r="K257" s="111"/>
    </row>
    <row r="258" spans="2:11">
      <c r="B258" s="110"/>
      <c r="C258" s="110"/>
      <c r="D258" s="123"/>
      <c r="E258" s="123"/>
      <c r="F258" s="123"/>
      <c r="G258" s="123"/>
      <c r="H258" s="123"/>
      <c r="I258" s="111"/>
      <c r="J258" s="111"/>
      <c r="K258" s="111"/>
    </row>
    <row r="259" spans="2:11">
      <c r="B259" s="110"/>
      <c r="C259" s="110"/>
      <c r="D259" s="123"/>
      <c r="E259" s="123"/>
      <c r="F259" s="123"/>
      <c r="G259" s="123"/>
      <c r="H259" s="123"/>
      <c r="I259" s="111"/>
      <c r="J259" s="111"/>
      <c r="K259" s="111"/>
    </row>
    <row r="260" spans="2:11">
      <c r="B260" s="110"/>
      <c r="C260" s="110"/>
      <c r="D260" s="123"/>
      <c r="E260" s="123"/>
      <c r="F260" s="123"/>
      <c r="G260" s="123"/>
      <c r="H260" s="123"/>
      <c r="I260" s="111"/>
      <c r="J260" s="111"/>
      <c r="K260" s="111"/>
    </row>
    <row r="261" spans="2:11">
      <c r="B261" s="110"/>
      <c r="C261" s="110"/>
      <c r="D261" s="123"/>
      <c r="E261" s="123"/>
      <c r="F261" s="123"/>
      <c r="G261" s="123"/>
      <c r="H261" s="123"/>
      <c r="I261" s="111"/>
      <c r="J261" s="111"/>
      <c r="K261" s="111"/>
    </row>
    <row r="262" spans="2:11">
      <c r="B262" s="110"/>
      <c r="C262" s="110"/>
      <c r="D262" s="123"/>
      <c r="E262" s="123"/>
      <c r="F262" s="123"/>
      <c r="G262" s="123"/>
      <c r="H262" s="123"/>
      <c r="I262" s="111"/>
      <c r="J262" s="111"/>
      <c r="K262" s="111"/>
    </row>
    <row r="263" spans="2:11">
      <c r="B263" s="110"/>
      <c r="C263" s="110"/>
      <c r="D263" s="123"/>
      <c r="E263" s="123"/>
      <c r="F263" s="123"/>
      <c r="G263" s="123"/>
      <c r="H263" s="123"/>
      <c r="I263" s="111"/>
      <c r="J263" s="111"/>
      <c r="K263" s="111"/>
    </row>
    <row r="264" spans="2:11">
      <c r="B264" s="110"/>
      <c r="C264" s="110"/>
      <c r="D264" s="123"/>
      <c r="E264" s="123"/>
      <c r="F264" s="123"/>
      <c r="G264" s="123"/>
      <c r="H264" s="123"/>
      <c r="I264" s="111"/>
      <c r="J264" s="111"/>
      <c r="K264" s="111"/>
    </row>
    <row r="265" spans="2:11">
      <c r="B265" s="110"/>
      <c r="C265" s="110"/>
      <c r="D265" s="123"/>
      <c r="E265" s="123"/>
      <c r="F265" s="123"/>
      <c r="G265" s="123"/>
      <c r="H265" s="123"/>
      <c r="I265" s="111"/>
      <c r="J265" s="111"/>
      <c r="K265" s="111"/>
    </row>
    <row r="266" spans="2:11">
      <c r="B266" s="110"/>
      <c r="C266" s="110"/>
      <c r="D266" s="123"/>
      <c r="E266" s="123"/>
      <c r="F266" s="123"/>
      <c r="G266" s="123"/>
      <c r="H266" s="123"/>
      <c r="I266" s="111"/>
      <c r="J266" s="111"/>
      <c r="K266" s="111"/>
    </row>
    <row r="267" spans="2:11">
      <c r="B267" s="110"/>
      <c r="C267" s="110"/>
      <c r="D267" s="123"/>
      <c r="E267" s="123"/>
      <c r="F267" s="123"/>
      <c r="G267" s="123"/>
      <c r="H267" s="123"/>
      <c r="I267" s="111"/>
      <c r="J267" s="111"/>
      <c r="K267" s="111"/>
    </row>
    <row r="268" spans="2:11">
      <c r="B268" s="110"/>
      <c r="C268" s="110"/>
      <c r="D268" s="123"/>
      <c r="E268" s="123"/>
      <c r="F268" s="123"/>
      <c r="G268" s="123"/>
      <c r="H268" s="123"/>
      <c r="I268" s="111"/>
      <c r="J268" s="111"/>
      <c r="K268" s="111"/>
    </row>
    <row r="269" spans="2:11">
      <c r="B269" s="110"/>
      <c r="C269" s="110"/>
      <c r="D269" s="123"/>
      <c r="E269" s="123"/>
      <c r="F269" s="123"/>
      <c r="G269" s="123"/>
      <c r="H269" s="123"/>
      <c r="I269" s="111"/>
      <c r="J269" s="111"/>
      <c r="K269" s="111"/>
    </row>
    <row r="270" spans="2:11">
      <c r="B270" s="110"/>
      <c r="C270" s="110"/>
      <c r="D270" s="123"/>
      <c r="E270" s="123"/>
      <c r="F270" s="123"/>
      <c r="G270" s="123"/>
      <c r="H270" s="123"/>
      <c r="I270" s="111"/>
      <c r="J270" s="111"/>
      <c r="K270" s="111"/>
    </row>
    <row r="271" spans="2:11">
      <c r="B271" s="110"/>
      <c r="C271" s="110"/>
      <c r="D271" s="123"/>
      <c r="E271" s="123"/>
      <c r="F271" s="123"/>
      <c r="G271" s="123"/>
      <c r="H271" s="123"/>
      <c r="I271" s="111"/>
      <c r="J271" s="111"/>
      <c r="K271" s="111"/>
    </row>
    <row r="272" spans="2:11">
      <c r="B272" s="110"/>
      <c r="C272" s="110"/>
      <c r="D272" s="123"/>
      <c r="E272" s="123"/>
      <c r="F272" s="123"/>
      <c r="G272" s="123"/>
      <c r="H272" s="123"/>
      <c r="I272" s="111"/>
      <c r="J272" s="111"/>
      <c r="K272" s="111"/>
    </row>
    <row r="273" spans="2:11">
      <c r="B273" s="110"/>
      <c r="C273" s="110"/>
      <c r="D273" s="123"/>
      <c r="E273" s="123"/>
      <c r="F273" s="123"/>
      <c r="G273" s="123"/>
      <c r="H273" s="123"/>
      <c r="I273" s="111"/>
      <c r="J273" s="111"/>
      <c r="K273" s="111"/>
    </row>
    <row r="274" spans="2:11">
      <c r="B274" s="110"/>
      <c r="C274" s="110"/>
      <c r="D274" s="123"/>
      <c r="E274" s="123"/>
      <c r="F274" s="123"/>
      <c r="G274" s="123"/>
      <c r="H274" s="123"/>
      <c r="I274" s="111"/>
      <c r="J274" s="111"/>
      <c r="K274" s="111"/>
    </row>
    <row r="275" spans="2:11">
      <c r="B275" s="110"/>
      <c r="C275" s="110"/>
      <c r="D275" s="123"/>
      <c r="E275" s="123"/>
      <c r="F275" s="123"/>
      <c r="G275" s="123"/>
      <c r="H275" s="123"/>
      <c r="I275" s="111"/>
      <c r="J275" s="111"/>
      <c r="K275" s="111"/>
    </row>
    <row r="276" spans="2:11">
      <c r="B276" s="110"/>
      <c r="C276" s="110"/>
      <c r="D276" s="123"/>
      <c r="E276" s="123"/>
      <c r="F276" s="123"/>
      <c r="G276" s="123"/>
      <c r="H276" s="123"/>
      <c r="I276" s="111"/>
      <c r="J276" s="111"/>
      <c r="K276" s="111"/>
    </row>
    <row r="277" spans="2:11">
      <c r="B277" s="110"/>
      <c r="C277" s="110"/>
      <c r="D277" s="123"/>
      <c r="E277" s="123"/>
      <c r="F277" s="123"/>
      <c r="G277" s="123"/>
      <c r="H277" s="123"/>
      <c r="I277" s="111"/>
      <c r="J277" s="111"/>
      <c r="K277" s="111"/>
    </row>
    <row r="278" spans="2:11">
      <c r="B278" s="110"/>
      <c r="C278" s="110"/>
      <c r="D278" s="123"/>
      <c r="E278" s="123"/>
      <c r="F278" s="123"/>
      <c r="G278" s="123"/>
      <c r="H278" s="123"/>
      <c r="I278" s="111"/>
      <c r="J278" s="111"/>
      <c r="K278" s="111"/>
    </row>
    <row r="279" spans="2:11">
      <c r="B279" s="110"/>
      <c r="C279" s="110"/>
      <c r="D279" s="123"/>
      <c r="E279" s="123"/>
      <c r="F279" s="123"/>
      <c r="G279" s="123"/>
      <c r="H279" s="123"/>
      <c r="I279" s="111"/>
      <c r="J279" s="111"/>
      <c r="K279" s="111"/>
    </row>
    <row r="280" spans="2:11">
      <c r="B280" s="110"/>
      <c r="C280" s="110"/>
      <c r="D280" s="123"/>
      <c r="E280" s="123"/>
      <c r="F280" s="123"/>
      <c r="G280" s="123"/>
      <c r="H280" s="123"/>
      <c r="I280" s="111"/>
      <c r="J280" s="111"/>
      <c r="K280" s="111"/>
    </row>
    <row r="281" spans="2:11">
      <c r="B281" s="110"/>
      <c r="C281" s="110"/>
      <c r="D281" s="123"/>
      <c r="E281" s="123"/>
      <c r="F281" s="123"/>
      <c r="G281" s="123"/>
      <c r="H281" s="123"/>
      <c r="I281" s="111"/>
      <c r="J281" s="111"/>
      <c r="K281" s="111"/>
    </row>
    <row r="282" spans="2:11">
      <c r="B282" s="110"/>
      <c r="C282" s="110"/>
      <c r="D282" s="123"/>
      <c r="E282" s="123"/>
      <c r="F282" s="123"/>
      <c r="G282" s="123"/>
      <c r="H282" s="123"/>
      <c r="I282" s="111"/>
      <c r="J282" s="111"/>
      <c r="K282" s="111"/>
    </row>
    <row r="283" spans="2:11">
      <c r="B283" s="110"/>
      <c r="C283" s="110"/>
      <c r="D283" s="123"/>
      <c r="E283" s="123"/>
      <c r="F283" s="123"/>
      <c r="G283" s="123"/>
      <c r="H283" s="123"/>
      <c r="I283" s="111"/>
      <c r="J283" s="111"/>
      <c r="K283" s="111"/>
    </row>
    <row r="284" spans="2:11">
      <c r="B284" s="110"/>
      <c r="C284" s="110"/>
      <c r="D284" s="123"/>
      <c r="E284" s="123"/>
      <c r="F284" s="123"/>
      <c r="G284" s="123"/>
      <c r="H284" s="123"/>
      <c r="I284" s="111"/>
      <c r="J284" s="111"/>
      <c r="K284" s="111"/>
    </row>
    <row r="285" spans="2:11">
      <c r="B285" s="110"/>
      <c r="C285" s="110"/>
      <c r="D285" s="123"/>
      <c r="E285" s="123"/>
      <c r="F285" s="123"/>
      <c r="G285" s="123"/>
      <c r="H285" s="123"/>
      <c r="I285" s="111"/>
      <c r="J285" s="111"/>
      <c r="K285" s="111"/>
    </row>
    <row r="286" spans="2:11">
      <c r="B286" s="110"/>
      <c r="C286" s="110"/>
      <c r="D286" s="123"/>
      <c r="E286" s="123"/>
      <c r="F286" s="123"/>
      <c r="G286" s="123"/>
      <c r="H286" s="123"/>
      <c r="I286" s="111"/>
      <c r="J286" s="111"/>
      <c r="K286" s="111"/>
    </row>
    <row r="287" spans="2:11">
      <c r="B287" s="110"/>
      <c r="C287" s="110"/>
      <c r="D287" s="123"/>
      <c r="E287" s="123"/>
      <c r="F287" s="123"/>
      <c r="G287" s="123"/>
      <c r="H287" s="123"/>
      <c r="I287" s="111"/>
      <c r="J287" s="111"/>
      <c r="K287" s="111"/>
    </row>
    <row r="288" spans="2:11">
      <c r="B288" s="110"/>
      <c r="C288" s="110"/>
      <c r="D288" s="123"/>
      <c r="E288" s="123"/>
      <c r="F288" s="123"/>
      <c r="G288" s="123"/>
      <c r="H288" s="123"/>
      <c r="I288" s="111"/>
      <c r="J288" s="111"/>
      <c r="K288" s="111"/>
    </row>
    <row r="289" spans="2:11">
      <c r="B289" s="110"/>
      <c r="C289" s="110"/>
      <c r="D289" s="123"/>
      <c r="E289" s="123"/>
      <c r="F289" s="123"/>
      <c r="G289" s="123"/>
      <c r="H289" s="123"/>
      <c r="I289" s="111"/>
      <c r="J289" s="111"/>
      <c r="K289" s="111"/>
    </row>
    <row r="290" spans="2:11">
      <c r="B290" s="110"/>
      <c r="C290" s="110"/>
      <c r="D290" s="123"/>
      <c r="E290" s="123"/>
      <c r="F290" s="123"/>
      <c r="G290" s="123"/>
      <c r="H290" s="123"/>
      <c r="I290" s="111"/>
      <c r="J290" s="111"/>
      <c r="K290" s="111"/>
    </row>
    <row r="291" spans="2:11">
      <c r="B291" s="110"/>
      <c r="C291" s="110"/>
      <c r="D291" s="123"/>
      <c r="E291" s="123"/>
      <c r="F291" s="123"/>
      <c r="G291" s="123"/>
      <c r="H291" s="123"/>
      <c r="I291" s="111"/>
      <c r="J291" s="111"/>
      <c r="K291" s="111"/>
    </row>
    <row r="292" spans="2:11">
      <c r="B292" s="110"/>
      <c r="C292" s="110"/>
      <c r="D292" s="123"/>
      <c r="E292" s="123"/>
      <c r="F292" s="123"/>
      <c r="G292" s="123"/>
      <c r="H292" s="123"/>
      <c r="I292" s="111"/>
      <c r="J292" s="111"/>
      <c r="K292" s="111"/>
    </row>
    <row r="293" spans="2:11">
      <c r="B293" s="110"/>
      <c r="C293" s="110"/>
      <c r="D293" s="123"/>
      <c r="E293" s="123"/>
      <c r="F293" s="123"/>
      <c r="G293" s="123"/>
      <c r="H293" s="123"/>
      <c r="I293" s="111"/>
      <c r="J293" s="111"/>
      <c r="K293" s="111"/>
    </row>
    <row r="294" spans="2:11">
      <c r="B294" s="110"/>
      <c r="C294" s="110"/>
      <c r="D294" s="123"/>
      <c r="E294" s="123"/>
      <c r="F294" s="123"/>
      <c r="G294" s="123"/>
      <c r="H294" s="123"/>
      <c r="I294" s="111"/>
      <c r="J294" s="111"/>
      <c r="K294" s="111"/>
    </row>
    <row r="295" spans="2:11">
      <c r="B295" s="110"/>
      <c r="C295" s="110"/>
      <c r="D295" s="123"/>
      <c r="E295" s="123"/>
      <c r="F295" s="123"/>
      <c r="G295" s="123"/>
      <c r="H295" s="123"/>
      <c r="I295" s="111"/>
      <c r="J295" s="111"/>
      <c r="K295" s="111"/>
    </row>
    <row r="296" spans="2:11">
      <c r="B296" s="110"/>
      <c r="C296" s="110"/>
      <c r="D296" s="123"/>
      <c r="E296" s="123"/>
      <c r="F296" s="123"/>
      <c r="G296" s="123"/>
      <c r="H296" s="123"/>
      <c r="I296" s="111"/>
      <c r="J296" s="111"/>
      <c r="K296" s="111"/>
    </row>
    <row r="297" spans="2:11">
      <c r="B297" s="110"/>
      <c r="C297" s="110"/>
      <c r="D297" s="123"/>
      <c r="E297" s="123"/>
      <c r="F297" s="123"/>
      <c r="G297" s="123"/>
      <c r="H297" s="123"/>
      <c r="I297" s="111"/>
      <c r="J297" s="111"/>
      <c r="K297" s="111"/>
    </row>
    <row r="298" spans="2:11">
      <c r="B298" s="110"/>
      <c r="C298" s="110"/>
      <c r="D298" s="123"/>
      <c r="E298" s="123"/>
      <c r="F298" s="123"/>
      <c r="G298" s="123"/>
      <c r="H298" s="123"/>
      <c r="I298" s="111"/>
      <c r="J298" s="111"/>
      <c r="K298" s="111"/>
    </row>
    <row r="299" spans="2:11">
      <c r="B299" s="110"/>
      <c r="C299" s="110"/>
      <c r="D299" s="123"/>
      <c r="E299" s="123"/>
      <c r="F299" s="123"/>
      <c r="G299" s="123"/>
      <c r="H299" s="123"/>
      <c r="I299" s="111"/>
      <c r="J299" s="111"/>
      <c r="K299" s="111"/>
    </row>
    <row r="300" spans="2:11">
      <c r="B300" s="110"/>
      <c r="C300" s="110"/>
      <c r="D300" s="123"/>
      <c r="E300" s="123"/>
      <c r="F300" s="123"/>
      <c r="G300" s="123"/>
      <c r="H300" s="123"/>
      <c r="I300" s="111"/>
      <c r="J300" s="111"/>
      <c r="K300" s="111"/>
    </row>
    <row r="301" spans="2:11">
      <c r="B301" s="110"/>
      <c r="C301" s="110"/>
      <c r="D301" s="123"/>
      <c r="E301" s="123"/>
      <c r="F301" s="123"/>
      <c r="G301" s="123"/>
      <c r="H301" s="123"/>
      <c r="I301" s="111"/>
      <c r="J301" s="111"/>
      <c r="K301" s="111"/>
    </row>
    <row r="302" spans="2:11">
      <c r="B302" s="110"/>
      <c r="C302" s="110"/>
      <c r="D302" s="123"/>
      <c r="E302" s="123"/>
      <c r="F302" s="123"/>
      <c r="G302" s="123"/>
      <c r="H302" s="123"/>
      <c r="I302" s="111"/>
      <c r="J302" s="111"/>
      <c r="K302" s="111"/>
    </row>
    <row r="303" spans="2:11">
      <c r="B303" s="110"/>
      <c r="C303" s="110"/>
      <c r="D303" s="123"/>
      <c r="E303" s="123"/>
      <c r="F303" s="123"/>
      <c r="G303" s="123"/>
      <c r="H303" s="123"/>
      <c r="I303" s="111"/>
      <c r="J303" s="111"/>
      <c r="K303" s="111"/>
    </row>
    <row r="304" spans="2:11">
      <c r="B304" s="110"/>
      <c r="C304" s="110"/>
      <c r="D304" s="123"/>
      <c r="E304" s="123"/>
      <c r="F304" s="123"/>
      <c r="G304" s="123"/>
      <c r="H304" s="123"/>
      <c r="I304" s="111"/>
      <c r="J304" s="111"/>
      <c r="K304" s="111"/>
    </row>
    <row r="305" spans="2:11">
      <c r="B305" s="110"/>
      <c r="C305" s="110"/>
      <c r="D305" s="123"/>
      <c r="E305" s="123"/>
      <c r="F305" s="123"/>
      <c r="G305" s="123"/>
      <c r="H305" s="123"/>
      <c r="I305" s="111"/>
      <c r="J305" s="111"/>
      <c r="K305" s="111"/>
    </row>
    <row r="306" spans="2:11">
      <c r="B306" s="110"/>
      <c r="C306" s="110"/>
      <c r="D306" s="123"/>
      <c r="E306" s="123"/>
      <c r="F306" s="123"/>
      <c r="G306" s="123"/>
      <c r="H306" s="123"/>
      <c r="I306" s="111"/>
      <c r="J306" s="111"/>
      <c r="K306" s="111"/>
    </row>
    <row r="307" spans="2:11">
      <c r="B307" s="110"/>
      <c r="C307" s="110"/>
      <c r="D307" s="123"/>
      <c r="E307" s="123"/>
      <c r="F307" s="123"/>
      <c r="G307" s="123"/>
      <c r="H307" s="123"/>
      <c r="I307" s="111"/>
      <c r="J307" s="111"/>
      <c r="K307" s="111"/>
    </row>
    <row r="308" spans="2:11">
      <c r="B308" s="110"/>
      <c r="C308" s="110"/>
      <c r="D308" s="123"/>
      <c r="E308" s="123"/>
      <c r="F308" s="123"/>
      <c r="G308" s="123"/>
      <c r="H308" s="123"/>
      <c r="I308" s="111"/>
      <c r="J308" s="111"/>
      <c r="K308" s="111"/>
    </row>
    <row r="309" spans="2:11">
      <c r="B309" s="110"/>
      <c r="C309" s="110"/>
      <c r="D309" s="123"/>
      <c r="E309" s="123"/>
      <c r="F309" s="123"/>
      <c r="G309" s="123"/>
      <c r="H309" s="123"/>
      <c r="I309" s="111"/>
      <c r="J309" s="111"/>
      <c r="K309" s="111"/>
    </row>
    <row r="310" spans="2:11">
      <c r="B310" s="110"/>
      <c r="C310" s="110"/>
      <c r="D310" s="123"/>
      <c r="E310" s="123"/>
      <c r="F310" s="123"/>
      <c r="G310" s="123"/>
      <c r="H310" s="123"/>
      <c r="I310" s="111"/>
      <c r="J310" s="111"/>
      <c r="K310" s="111"/>
    </row>
    <row r="311" spans="2:11">
      <c r="B311" s="110"/>
      <c r="C311" s="110"/>
      <c r="D311" s="123"/>
      <c r="E311" s="123"/>
      <c r="F311" s="123"/>
      <c r="G311" s="123"/>
      <c r="H311" s="123"/>
      <c r="I311" s="111"/>
      <c r="J311" s="111"/>
      <c r="K311" s="111"/>
    </row>
    <row r="312" spans="2:11">
      <c r="B312" s="110"/>
      <c r="C312" s="110"/>
      <c r="D312" s="123"/>
      <c r="E312" s="123"/>
      <c r="F312" s="123"/>
      <c r="G312" s="123"/>
      <c r="H312" s="123"/>
      <c r="I312" s="111"/>
      <c r="J312" s="111"/>
      <c r="K312" s="111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33.28515625" style="2" bestFit="1" customWidth="1"/>
    <col min="3" max="3" width="48.425781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9.85546875" style="1" bestFit="1" customWidth="1"/>
    <col min="12" max="16384" width="9.140625" style="1"/>
  </cols>
  <sheetData>
    <row r="1" spans="2:15">
      <c r="B1" s="46" t="s">
        <v>136</v>
      </c>
      <c r="C1" s="67" t="s" vm="1">
        <v>214</v>
      </c>
    </row>
    <row r="2" spans="2:15">
      <c r="B2" s="46" t="s">
        <v>135</v>
      </c>
      <c r="C2" s="67" t="s">
        <v>215</v>
      </c>
    </row>
    <row r="3" spans="2:15">
      <c r="B3" s="46" t="s">
        <v>137</v>
      </c>
      <c r="C3" s="67" t="s">
        <v>2659</v>
      </c>
    </row>
    <row r="4" spans="2:15">
      <c r="B4" s="46" t="s">
        <v>138</v>
      </c>
      <c r="C4" s="67">
        <v>14242</v>
      </c>
    </row>
    <row r="6" spans="2:15" ht="26.25" customHeight="1">
      <c r="B6" s="135" t="s">
        <v>169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15" s="3" customFormat="1" ht="63">
      <c r="B7" s="47" t="s">
        <v>106</v>
      </c>
      <c r="C7" s="49" t="s">
        <v>41</v>
      </c>
      <c r="D7" s="49" t="s">
        <v>14</v>
      </c>
      <c r="E7" s="49" t="s">
        <v>15</v>
      </c>
      <c r="F7" s="49" t="s">
        <v>53</v>
      </c>
      <c r="G7" s="49" t="s">
        <v>93</v>
      </c>
      <c r="H7" s="49" t="s">
        <v>50</v>
      </c>
      <c r="I7" s="49" t="s">
        <v>101</v>
      </c>
      <c r="J7" s="49" t="s">
        <v>139</v>
      </c>
      <c r="K7" s="51" t="s">
        <v>140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193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16" t="s">
        <v>2666</v>
      </c>
      <c r="C10" s="88"/>
      <c r="D10" s="88"/>
      <c r="E10" s="88"/>
      <c r="F10" s="88"/>
      <c r="G10" s="88"/>
      <c r="H10" s="88"/>
      <c r="I10" s="125">
        <f>I11</f>
        <v>-0.12737881300000001</v>
      </c>
      <c r="J10" s="118">
        <f>IFERROR(I10/$I$10,0)</f>
        <v>1</v>
      </c>
      <c r="K10" s="118">
        <f>I10/'סכום נכסי הקרן'!$C$42</f>
        <v>-1.0463299494348868E-4</v>
      </c>
      <c r="O10" s="1"/>
    </row>
    <row r="11" spans="2:15" ht="21" customHeight="1">
      <c r="B11" s="126" t="s">
        <v>185</v>
      </c>
      <c r="C11" s="126"/>
      <c r="D11" s="126"/>
      <c r="E11" s="126"/>
      <c r="F11" s="126"/>
      <c r="G11" s="126"/>
      <c r="H11" s="127"/>
      <c r="I11" s="128">
        <f>I12+I13</f>
        <v>-0.12737881300000001</v>
      </c>
      <c r="J11" s="118">
        <f t="shared" ref="J11:J13" si="0">IFERROR(I11/$I$10,0)</f>
        <v>1</v>
      </c>
      <c r="K11" s="118">
        <f>I11/'סכום נכסי הקרן'!$C$42</f>
        <v>-1.0463299494348868E-4</v>
      </c>
    </row>
    <row r="12" spans="2:15">
      <c r="B12" s="129" t="s">
        <v>529</v>
      </c>
      <c r="C12" s="129" t="s">
        <v>530</v>
      </c>
      <c r="D12" s="129" t="s">
        <v>532</v>
      </c>
      <c r="E12" s="129"/>
      <c r="F12" s="130">
        <v>0</v>
      </c>
      <c r="G12" s="129" t="s">
        <v>123</v>
      </c>
      <c r="H12" s="130">
        <v>0</v>
      </c>
      <c r="I12" s="83">
        <v>-8.6009358000000008E-2</v>
      </c>
      <c r="J12" s="131">
        <f t="shared" si="0"/>
        <v>0.67522499208718489</v>
      </c>
      <c r="K12" s="131">
        <f>I12/'סכום נכסי הקרן'!$C$42</f>
        <v>-7.0650813182775602E-5</v>
      </c>
    </row>
    <row r="13" spans="2:15">
      <c r="B13" s="76" t="s">
        <v>1308</v>
      </c>
      <c r="C13" s="73" t="s">
        <v>1309</v>
      </c>
      <c r="D13" s="129" t="s">
        <v>532</v>
      </c>
      <c r="E13" s="129"/>
      <c r="F13" s="130">
        <v>0</v>
      </c>
      <c r="G13" s="129" t="s">
        <v>123</v>
      </c>
      <c r="H13" s="130">
        <v>0</v>
      </c>
      <c r="I13" s="83">
        <v>-4.1369454999999992E-2</v>
      </c>
      <c r="J13" s="131">
        <f t="shared" si="0"/>
        <v>0.32477500791281505</v>
      </c>
      <c r="K13" s="131">
        <f>I13/'סכום נכסי הקרן'!$C$42</f>
        <v>-3.3982181760713076E-5</v>
      </c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0"/>
      <c r="C110" s="111"/>
      <c r="D110" s="123"/>
      <c r="E110" s="123"/>
      <c r="F110" s="123"/>
      <c r="G110" s="123"/>
      <c r="H110" s="123"/>
      <c r="I110" s="111"/>
      <c r="J110" s="111"/>
      <c r="K110" s="111"/>
    </row>
    <row r="111" spans="2:11">
      <c r="B111" s="110"/>
      <c r="C111" s="111"/>
      <c r="D111" s="123"/>
      <c r="E111" s="123"/>
      <c r="F111" s="123"/>
      <c r="G111" s="123"/>
      <c r="H111" s="123"/>
      <c r="I111" s="111"/>
      <c r="J111" s="111"/>
      <c r="K111" s="111"/>
    </row>
    <row r="112" spans="2:11">
      <c r="B112" s="110"/>
      <c r="C112" s="111"/>
      <c r="D112" s="123"/>
      <c r="E112" s="123"/>
      <c r="F112" s="123"/>
      <c r="G112" s="123"/>
      <c r="H112" s="123"/>
      <c r="I112" s="111"/>
      <c r="J112" s="111"/>
      <c r="K112" s="111"/>
    </row>
    <row r="113" spans="2:11">
      <c r="B113" s="110"/>
      <c r="C113" s="111"/>
      <c r="D113" s="123"/>
      <c r="E113" s="123"/>
      <c r="F113" s="123"/>
      <c r="G113" s="123"/>
      <c r="H113" s="123"/>
      <c r="I113" s="111"/>
      <c r="J113" s="111"/>
      <c r="K113" s="111"/>
    </row>
    <row r="114" spans="2:11">
      <c r="B114" s="110"/>
      <c r="C114" s="111"/>
      <c r="D114" s="123"/>
      <c r="E114" s="123"/>
      <c r="F114" s="123"/>
      <c r="G114" s="123"/>
      <c r="H114" s="123"/>
      <c r="I114" s="111"/>
      <c r="J114" s="111"/>
      <c r="K114" s="111"/>
    </row>
    <row r="115" spans="2:11">
      <c r="B115" s="110"/>
      <c r="C115" s="111"/>
      <c r="D115" s="123"/>
      <c r="E115" s="123"/>
      <c r="F115" s="123"/>
      <c r="G115" s="123"/>
      <c r="H115" s="123"/>
      <c r="I115" s="111"/>
      <c r="J115" s="111"/>
      <c r="K115" s="111"/>
    </row>
    <row r="116" spans="2:11">
      <c r="B116" s="110"/>
      <c r="C116" s="111"/>
      <c r="D116" s="123"/>
      <c r="E116" s="123"/>
      <c r="F116" s="123"/>
      <c r="G116" s="123"/>
      <c r="H116" s="123"/>
      <c r="I116" s="111"/>
      <c r="J116" s="111"/>
      <c r="K116" s="111"/>
    </row>
    <row r="117" spans="2:11">
      <c r="B117" s="110"/>
      <c r="C117" s="111"/>
      <c r="D117" s="123"/>
      <c r="E117" s="123"/>
      <c r="F117" s="123"/>
      <c r="G117" s="123"/>
      <c r="H117" s="123"/>
      <c r="I117" s="111"/>
      <c r="J117" s="111"/>
      <c r="K117" s="111"/>
    </row>
    <row r="118" spans="2:11">
      <c r="B118" s="110"/>
      <c r="C118" s="111"/>
      <c r="D118" s="123"/>
      <c r="E118" s="123"/>
      <c r="F118" s="123"/>
      <c r="G118" s="123"/>
      <c r="H118" s="123"/>
      <c r="I118" s="111"/>
      <c r="J118" s="111"/>
      <c r="K118" s="111"/>
    </row>
    <row r="119" spans="2:11">
      <c r="B119" s="110"/>
      <c r="C119" s="111"/>
      <c r="D119" s="123"/>
      <c r="E119" s="123"/>
      <c r="F119" s="123"/>
      <c r="G119" s="123"/>
      <c r="H119" s="123"/>
      <c r="I119" s="111"/>
      <c r="J119" s="111"/>
      <c r="K119" s="111"/>
    </row>
    <row r="120" spans="2:11">
      <c r="B120" s="110"/>
      <c r="C120" s="111"/>
      <c r="D120" s="123"/>
      <c r="E120" s="123"/>
      <c r="F120" s="123"/>
      <c r="G120" s="123"/>
      <c r="H120" s="123"/>
      <c r="I120" s="111"/>
      <c r="J120" s="111"/>
      <c r="K120" s="111"/>
    </row>
    <row r="121" spans="2:11">
      <c r="B121" s="110"/>
      <c r="C121" s="111"/>
      <c r="D121" s="123"/>
      <c r="E121" s="123"/>
      <c r="F121" s="123"/>
      <c r="G121" s="123"/>
      <c r="H121" s="123"/>
      <c r="I121" s="111"/>
      <c r="J121" s="111"/>
      <c r="K121" s="111"/>
    </row>
    <row r="122" spans="2:11">
      <c r="B122" s="110"/>
      <c r="C122" s="111"/>
      <c r="D122" s="123"/>
      <c r="E122" s="123"/>
      <c r="F122" s="123"/>
      <c r="G122" s="123"/>
      <c r="H122" s="123"/>
      <c r="I122" s="111"/>
      <c r="J122" s="111"/>
      <c r="K122" s="111"/>
    </row>
    <row r="123" spans="2:11">
      <c r="B123" s="110"/>
      <c r="C123" s="111"/>
      <c r="D123" s="123"/>
      <c r="E123" s="123"/>
      <c r="F123" s="123"/>
      <c r="G123" s="123"/>
      <c r="H123" s="123"/>
      <c r="I123" s="111"/>
      <c r="J123" s="111"/>
      <c r="K123" s="111"/>
    </row>
    <row r="124" spans="2:11">
      <c r="B124" s="110"/>
      <c r="C124" s="111"/>
      <c r="D124" s="123"/>
      <c r="E124" s="123"/>
      <c r="F124" s="123"/>
      <c r="G124" s="123"/>
      <c r="H124" s="123"/>
      <c r="I124" s="111"/>
      <c r="J124" s="111"/>
      <c r="K124" s="111"/>
    </row>
    <row r="125" spans="2:11">
      <c r="B125" s="110"/>
      <c r="C125" s="111"/>
      <c r="D125" s="123"/>
      <c r="E125" s="123"/>
      <c r="F125" s="123"/>
      <c r="G125" s="123"/>
      <c r="H125" s="123"/>
      <c r="I125" s="111"/>
      <c r="J125" s="111"/>
      <c r="K125" s="111"/>
    </row>
    <row r="126" spans="2:11">
      <c r="B126" s="110"/>
      <c r="C126" s="111"/>
      <c r="D126" s="123"/>
      <c r="E126" s="123"/>
      <c r="F126" s="123"/>
      <c r="G126" s="123"/>
      <c r="H126" s="123"/>
      <c r="I126" s="111"/>
      <c r="J126" s="111"/>
      <c r="K126" s="111"/>
    </row>
    <row r="127" spans="2:11">
      <c r="B127" s="110"/>
      <c r="C127" s="111"/>
      <c r="D127" s="123"/>
      <c r="E127" s="123"/>
      <c r="F127" s="123"/>
      <c r="G127" s="123"/>
      <c r="H127" s="123"/>
      <c r="I127" s="111"/>
      <c r="J127" s="111"/>
      <c r="K127" s="111"/>
    </row>
    <row r="128" spans="2:11">
      <c r="B128" s="110"/>
      <c r="C128" s="111"/>
      <c r="D128" s="123"/>
      <c r="E128" s="123"/>
      <c r="F128" s="123"/>
      <c r="G128" s="123"/>
      <c r="H128" s="123"/>
      <c r="I128" s="111"/>
      <c r="J128" s="111"/>
      <c r="K128" s="111"/>
    </row>
    <row r="129" spans="2:11">
      <c r="B129" s="110"/>
      <c r="C129" s="111"/>
      <c r="D129" s="123"/>
      <c r="E129" s="123"/>
      <c r="F129" s="123"/>
      <c r="G129" s="123"/>
      <c r="H129" s="123"/>
      <c r="I129" s="111"/>
      <c r="J129" s="111"/>
      <c r="K129" s="111"/>
    </row>
    <row r="130" spans="2:11">
      <c r="B130" s="110"/>
      <c r="C130" s="111"/>
      <c r="D130" s="123"/>
      <c r="E130" s="123"/>
      <c r="F130" s="123"/>
      <c r="G130" s="123"/>
      <c r="H130" s="123"/>
      <c r="I130" s="111"/>
      <c r="J130" s="111"/>
      <c r="K130" s="111"/>
    </row>
    <row r="131" spans="2:11">
      <c r="B131" s="110"/>
      <c r="C131" s="111"/>
      <c r="D131" s="123"/>
      <c r="E131" s="123"/>
      <c r="F131" s="123"/>
      <c r="G131" s="123"/>
      <c r="H131" s="123"/>
      <c r="I131" s="111"/>
      <c r="J131" s="111"/>
      <c r="K131" s="111"/>
    </row>
    <row r="132" spans="2:11">
      <c r="B132" s="110"/>
      <c r="C132" s="111"/>
      <c r="D132" s="123"/>
      <c r="E132" s="123"/>
      <c r="F132" s="123"/>
      <c r="G132" s="123"/>
      <c r="H132" s="123"/>
      <c r="I132" s="111"/>
      <c r="J132" s="111"/>
      <c r="K132" s="111"/>
    </row>
    <row r="133" spans="2:11">
      <c r="B133" s="110"/>
      <c r="C133" s="111"/>
      <c r="D133" s="123"/>
      <c r="E133" s="123"/>
      <c r="F133" s="123"/>
      <c r="G133" s="123"/>
      <c r="H133" s="123"/>
      <c r="I133" s="111"/>
      <c r="J133" s="111"/>
      <c r="K133" s="111"/>
    </row>
    <row r="134" spans="2:11">
      <c r="B134" s="110"/>
      <c r="C134" s="111"/>
      <c r="D134" s="123"/>
      <c r="E134" s="123"/>
      <c r="F134" s="123"/>
      <c r="G134" s="123"/>
      <c r="H134" s="123"/>
      <c r="I134" s="111"/>
      <c r="J134" s="111"/>
      <c r="K134" s="111"/>
    </row>
    <row r="135" spans="2:11">
      <c r="B135" s="110"/>
      <c r="C135" s="111"/>
      <c r="D135" s="123"/>
      <c r="E135" s="123"/>
      <c r="F135" s="123"/>
      <c r="G135" s="123"/>
      <c r="H135" s="123"/>
      <c r="I135" s="111"/>
      <c r="J135" s="111"/>
      <c r="K135" s="111"/>
    </row>
    <row r="136" spans="2:11">
      <c r="B136" s="110"/>
      <c r="C136" s="111"/>
      <c r="D136" s="123"/>
      <c r="E136" s="123"/>
      <c r="F136" s="123"/>
      <c r="G136" s="123"/>
      <c r="H136" s="123"/>
      <c r="I136" s="111"/>
      <c r="J136" s="111"/>
      <c r="K136" s="111"/>
    </row>
    <row r="137" spans="2:11">
      <c r="B137" s="110"/>
      <c r="C137" s="111"/>
      <c r="D137" s="123"/>
      <c r="E137" s="123"/>
      <c r="F137" s="123"/>
      <c r="G137" s="123"/>
      <c r="H137" s="123"/>
      <c r="I137" s="111"/>
      <c r="J137" s="111"/>
      <c r="K137" s="111"/>
    </row>
    <row r="138" spans="2:11">
      <c r="B138" s="110"/>
      <c r="C138" s="111"/>
      <c r="D138" s="123"/>
      <c r="E138" s="123"/>
      <c r="F138" s="123"/>
      <c r="G138" s="123"/>
      <c r="H138" s="123"/>
      <c r="I138" s="111"/>
      <c r="J138" s="111"/>
      <c r="K138" s="111"/>
    </row>
    <row r="139" spans="2:11">
      <c r="B139" s="110"/>
      <c r="C139" s="111"/>
      <c r="D139" s="123"/>
      <c r="E139" s="123"/>
      <c r="F139" s="123"/>
      <c r="G139" s="123"/>
      <c r="H139" s="123"/>
      <c r="I139" s="111"/>
      <c r="J139" s="111"/>
      <c r="K139" s="111"/>
    </row>
    <row r="140" spans="2:11">
      <c r="B140" s="110"/>
      <c r="C140" s="111"/>
      <c r="D140" s="123"/>
      <c r="E140" s="123"/>
      <c r="F140" s="123"/>
      <c r="G140" s="123"/>
      <c r="H140" s="123"/>
      <c r="I140" s="111"/>
      <c r="J140" s="111"/>
      <c r="K140" s="111"/>
    </row>
    <row r="141" spans="2:11">
      <c r="B141" s="110"/>
      <c r="C141" s="111"/>
      <c r="D141" s="123"/>
      <c r="E141" s="123"/>
      <c r="F141" s="123"/>
      <c r="G141" s="123"/>
      <c r="H141" s="123"/>
      <c r="I141" s="111"/>
      <c r="J141" s="111"/>
      <c r="K141" s="111"/>
    </row>
    <row r="142" spans="2:11">
      <c r="B142" s="110"/>
      <c r="C142" s="111"/>
      <c r="D142" s="123"/>
      <c r="E142" s="123"/>
      <c r="F142" s="123"/>
      <c r="G142" s="123"/>
      <c r="H142" s="123"/>
      <c r="I142" s="111"/>
      <c r="J142" s="111"/>
      <c r="K142" s="111"/>
    </row>
    <row r="143" spans="2:11">
      <c r="B143" s="110"/>
      <c r="C143" s="111"/>
      <c r="D143" s="123"/>
      <c r="E143" s="123"/>
      <c r="F143" s="123"/>
      <c r="G143" s="123"/>
      <c r="H143" s="123"/>
      <c r="I143" s="111"/>
      <c r="J143" s="111"/>
      <c r="K143" s="111"/>
    </row>
    <row r="144" spans="2:11">
      <c r="B144" s="110"/>
      <c r="C144" s="111"/>
      <c r="D144" s="123"/>
      <c r="E144" s="123"/>
      <c r="F144" s="123"/>
      <c r="G144" s="123"/>
      <c r="H144" s="123"/>
      <c r="I144" s="111"/>
      <c r="J144" s="111"/>
      <c r="K144" s="111"/>
    </row>
    <row r="145" spans="2:11">
      <c r="B145" s="110"/>
      <c r="C145" s="111"/>
      <c r="D145" s="123"/>
      <c r="E145" s="123"/>
      <c r="F145" s="123"/>
      <c r="G145" s="123"/>
      <c r="H145" s="123"/>
      <c r="I145" s="111"/>
      <c r="J145" s="111"/>
      <c r="K145" s="111"/>
    </row>
    <row r="146" spans="2:11">
      <c r="B146" s="110"/>
      <c r="C146" s="111"/>
      <c r="D146" s="123"/>
      <c r="E146" s="123"/>
      <c r="F146" s="123"/>
      <c r="G146" s="123"/>
      <c r="H146" s="123"/>
      <c r="I146" s="111"/>
      <c r="J146" s="111"/>
      <c r="K146" s="111"/>
    </row>
    <row r="147" spans="2:11">
      <c r="B147" s="110"/>
      <c r="C147" s="111"/>
      <c r="D147" s="123"/>
      <c r="E147" s="123"/>
      <c r="F147" s="123"/>
      <c r="G147" s="123"/>
      <c r="H147" s="123"/>
      <c r="I147" s="111"/>
      <c r="J147" s="111"/>
      <c r="K147" s="111"/>
    </row>
    <row r="148" spans="2:11">
      <c r="B148" s="110"/>
      <c r="C148" s="111"/>
      <c r="D148" s="123"/>
      <c r="E148" s="123"/>
      <c r="F148" s="123"/>
      <c r="G148" s="123"/>
      <c r="H148" s="123"/>
      <c r="I148" s="111"/>
      <c r="J148" s="111"/>
      <c r="K148" s="111"/>
    </row>
    <row r="149" spans="2:11">
      <c r="B149" s="110"/>
      <c r="C149" s="111"/>
      <c r="D149" s="123"/>
      <c r="E149" s="123"/>
      <c r="F149" s="123"/>
      <c r="G149" s="123"/>
      <c r="H149" s="123"/>
      <c r="I149" s="111"/>
      <c r="J149" s="111"/>
      <c r="K149" s="111"/>
    </row>
    <row r="150" spans="2:11">
      <c r="B150" s="110"/>
      <c r="C150" s="111"/>
      <c r="D150" s="123"/>
      <c r="E150" s="123"/>
      <c r="F150" s="123"/>
      <c r="G150" s="123"/>
      <c r="H150" s="123"/>
      <c r="I150" s="111"/>
      <c r="J150" s="111"/>
      <c r="K150" s="111"/>
    </row>
    <row r="151" spans="2:11">
      <c r="B151" s="110"/>
      <c r="C151" s="111"/>
      <c r="D151" s="123"/>
      <c r="E151" s="123"/>
      <c r="F151" s="123"/>
      <c r="G151" s="123"/>
      <c r="H151" s="123"/>
      <c r="I151" s="111"/>
      <c r="J151" s="111"/>
      <c r="K151" s="111"/>
    </row>
    <row r="152" spans="2:11">
      <c r="B152" s="110"/>
      <c r="C152" s="111"/>
      <c r="D152" s="123"/>
      <c r="E152" s="123"/>
      <c r="F152" s="123"/>
      <c r="G152" s="123"/>
      <c r="H152" s="123"/>
      <c r="I152" s="111"/>
      <c r="J152" s="111"/>
      <c r="K152" s="111"/>
    </row>
    <row r="153" spans="2:11">
      <c r="B153" s="110"/>
      <c r="C153" s="111"/>
      <c r="D153" s="123"/>
      <c r="E153" s="123"/>
      <c r="F153" s="123"/>
      <c r="G153" s="123"/>
      <c r="H153" s="123"/>
      <c r="I153" s="111"/>
      <c r="J153" s="111"/>
      <c r="K153" s="111"/>
    </row>
    <row r="154" spans="2:11">
      <c r="B154" s="110"/>
      <c r="C154" s="111"/>
      <c r="D154" s="123"/>
      <c r="E154" s="123"/>
      <c r="F154" s="123"/>
      <c r="G154" s="123"/>
      <c r="H154" s="123"/>
      <c r="I154" s="111"/>
      <c r="J154" s="111"/>
      <c r="K154" s="111"/>
    </row>
    <row r="155" spans="2:11">
      <c r="B155" s="110"/>
      <c r="C155" s="111"/>
      <c r="D155" s="123"/>
      <c r="E155" s="123"/>
      <c r="F155" s="123"/>
      <c r="G155" s="123"/>
      <c r="H155" s="123"/>
      <c r="I155" s="111"/>
      <c r="J155" s="111"/>
      <c r="K155" s="111"/>
    </row>
    <row r="156" spans="2:11">
      <c r="B156" s="110"/>
      <c r="C156" s="111"/>
      <c r="D156" s="123"/>
      <c r="E156" s="123"/>
      <c r="F156" s="123"/>
      <c r="G156" s="123"/>
      <c r="H156" s="123"/>
      <c r="I156" s="111"/>
      <c r="J156" s="111"/>
      <c r="K156" s="111"/>
    </row>
    <row r="157" spans="2:11">
      <c r="B157" s="110"/>
      <c r="C157" s="111"/>
      <c r="D157" s="123"/>
      <c r="E157" s="123"/>
      <c r="F157" s="123"/>
      <c r="G157" s="123"/>
      <c r="H157" s="123"/>
      <c r="I157" s="111"/>
      <c r="J157" s="111"/>
      <c r="K157" s="111"/>
    </row>
    <row r="158" spans="2:11">
      <c r="B158" s="110"/>
      <c r="C158" s="111"/>
      <c r="D158" s="123"/>
      <c r="E158" s="123"/>
      <c r="F158" s="123"/>
      <c r="G158" s="123"/>
      <c r="H158" s="123"/>
      <c r="I158" s="111"/>
      <c r="J158" s="111"/>
      <c r="K158" s="111"/>
    </row>
    <row r="159" spans="2:11">
      <c r="B159" s="110"/>
      <c r="C159" s="111"/>
      <c r="D159" s="123"/>
      <c r="E159" s="123"/>
      <c r="F159" s="123"/>
      <c r="G159" s="123"/>
      <c r="H159" s="123"/>
      <c r="I159" s="111"/>
      <c r="J159" s="111"/>
      <c r="K159" s="111"/>
    </row>
    <row r="160" spans="2:11">
      <c r="B160" s="110"/>
      <c r="C160" s="111"/>
      <c r="D160" s="123"/>
      <c r="E160" s="123"/>
      <c r="F160" s="123"/>
      <c r="G160" s="123"/>
      <c r="H160" s="123"/>
      <c r="I160" s="111"/>
      <c r="J160" s="111"/>
      <c r="K160" s="111"/>
    </row>
    <row r="161" spans="2:11">
      <c r="B161" s="110"/>
      <c r="C161" s="111"/>
      <c r="D161" s="123"/>
      <c r="E161" s="123"/>
      <c r="F161" s="123"/>
      <c r="G161" s="123"/>
      <c r="H161" s="123"/>
      <c r="I161" s="111"/>
      <c r="J161" s="111"/>
      <c r="K161" s="111"/>
    </row>
    <row r="162" spans="2:11">
      <c r="B162" s="110"/>
      <c r="C162" s="111"/>
      <c r="D162" s="123"/>
      <c r="E162" s="123"/>
      <c r="F162" s="123"/>
      <c r="G162" s="123"/>
      <c r="H162" s="123"/>
      <c r="I162" s="111"/>
      <c r="J162" s="111"/>
      <c r="K162" s="111"/>
    </row>
    <row r="163" spans="2:11">
      <c r="B163" s="110"/>
      <c r="C163" s="111"/>
      <c r="D163" s="123"/>
      <c r="E163" s="123"/>
      <c r="F163" s="123"/>
      <c r="G163" s="123"/>
      <c r="H163" s="123"/>
      <c r="I163" s="111"/>
      <c r="J163" s="111"/>
      <c r="K163" s="111"/>
    </row>
    <row r="164" spans="2:11">
      <c r="B164" s="110"/>
      <c r="C164" s="111"/>
      <c r="D164" s="123"/>
      <c r="E164" s="123"/>
      <c r="F164" s="123"/>
      <c r="G164" s="123"/>
      <c r="H164" s="123"/>
      <c r="I164" s="111"/>
      <c r="J164" s="111"/>
      <c r="K164" s="111"/>
    </row>
    <row r="165" spans="2:11">
      <c r="B165" s="110"/>
      <c r="C165" s="111"/>
      <c r="D165" s="123"/>
      <c r="E165" s="123"/>
      <c r="F165" s="123"/>
      <c r="G165" s="123"/>
      <c r="H165" s="123"/>
      <c r="I165" s="111"/>
      <c r="J165" s="111"/>
      <c r="K165" s="111"/>
    </row>
    <row r="166" spans="2:11">
      <c r="B166" s="110"/>
      <c r="C166" s="111"/>
      <c r="D166" s="123"/>
      <c r="E166" s="123"/>
      <c r="F166" s="123"/>
      <c r="G166" s="123"/>
      <c r="H166" s="123"/>
      <c r="I166" s="111"/>
      <c r="J166" s="111"/>
      <c r="K166" s="111"/>
    </row>
    <row r="167" spans="2:11">
      <c r="B167" s="110"/>
      <c r="C167" s="111"/>
      <c r="D167" s="123"/>
      <c r="E167" s="123"/>
      <c r="F167" s="123"/>
      <c r="G167" s="123"/>
      <c r="H167" s="123"/>
      <c r="I167" s="111"/>
      <c r="J167" s="111"/>
      <c r="K167" s="111"/>
    </row>
    <row r="168" spans="2:11">
      <c r="B168" s="110"/>
      <c r="C168" s="111"/>
      <c r="D168" s="123"/>
      <c r="E168" s="123"/>
      <c r="F168" s="123"/>
      <c r="G168" s="123"/>
      <c r="H168" s="123"/>
      <c r="I168" s="111"/>
      <c r="J168" s="111"/>
      <c r="K168" s="111"/>
    </row>
    <row r="169" spans="2:11">
      <c r="B169" s="110"/>
      <c r="C169" s="111"/>
      <c r="D169" s="123"/>
      <c r="E169" s="123"/>
      <c r="F169" s="123"/>
      <c r="G169" s="123"/>
      <c r="H169" s="123"/>
      <c r="I169" s="111"/>
      <c r="J169" s="111"/>
      <c r="K169" s="111"/>
    </row>
    <row r="170" spans="2:11">
      <c r="B170" s="110"/>
      <c r="C170" s="111"/>
      <c r="D170" s="123"/>
      <c r="E170" s="123"/>
      <c r="F170" s="123"/>
      <c r="G170" s="123"/>
      <c r="H170" s="123"/>
      <c r="I170" s="111"/>
      <c r="J170" s="111"/>
      <c r="K170" s="111"/>
    </row>
    <row r="171" spans="2:11">
      <c r="B171" s="110"/>
      <c r="C171" s="111"/>
      <c r="D171" s="123"/>
      <c r="E171" s="123"/>
      <c r="F171" s="123"/>
      <c r="G171" s="123"/>
      <c r="H171" s="123"/>
      <c r="I171" s="111"/>
      <c r="J171" s="111"/>
      <c r="K171" s="111"/>
    </row>
    <row r="172" spans="2:11">
      <c r="B172" s="110"/>
      <c r="C172" s="111"/>
      <c r="D172" s="123"/>
      <c r="E172" s="123"/>
      <c r="F172" s="123"/>
      <c r="G172" s="123"/>
      <c r="H172" s="123"/>
      <c r="I172" s="111"/>
      <c r="J172" s="111"/>
      <c r="K172" s="111"/>
    </row>
    <row r="173" spans="2:11">
      <c r="B173" s="110"/>
      <c r="C173" s="111"/>
      <c r="D173" s="123"/>
      <c r="E173" s="123"/>
      <c r="F173" s="123"/>
      <c r="G173" s="123"/>
      <c r="H173" s="123"/>
      <c r="I173" s="111"/>
      <c r="J173" s="111"/>
      <c r="K173" s="111"/>
    </row>
    <row r="174" spans="2:11">
      <c r="B174" s="110"/>
      <c r="C174" s="111"/>
      <c r="D174" s="123"/>
      <c r="E174" s="123"/>
      <c r="F174" s="123"/>
      <c r="G174" s="123"/>
      <c r="H174" s="123"/>
      <c r="I174" s="111"/>
      <c r="J174" s="111"/>
      <c r="K174" s="111"/>
    </row>
    <row r="175" spans="2:11">
      <c r="B175" s="110"/>
      <c r="C175" s="111"/>
      <c r="D175" s="123"/>
      <c r="E175" s="123"/>
      <c r="F175" s="123"/>
      <c r="G175" s="123"/>
      <c r="H175" s="123"/>
      <c r="I175" s="111"/>
      <c r="J175" s="111"/>
      <c r="K175" s="111"/>
    </row>
    <row r="176" spans="2:11">
      <c r="B176" s="110"/>
      <c r="C176" s="111"/>
      <c r="D176" s="123"/>
      <c r="E176" s="123"/>
      <c r="F176" s="123"/>
      <c r="G176" s="123"/>
      <c r="H176" s="123"/>
      <c r="I176" s="111"/>
      <c r="J176" s="111"/>
      <c r="K176" s="111"/>
    </row>
    <row r="177" spans="2:11">
      <c r="B177" s="110"/>
      <c r="C177" s="111"/>
      <c r="D177" s="123"/>
      <c r="E177" s="123"/>
      <c r="F177" s="123"/>
      <c r="G177" s="123"/>
      <c r="H177" s="123"/>
      <c r="I177" s="111"/>
      <c r="J177" s="111"/>
      <c r="K177" s="111"/>
    </row>
    <row r="178" spans="2:11">
      <c r="B178" s="110"/>
      <c r="C178" s="111"/>
      <c r="D178" s="123"/>
      <c r="E178" s="123"/>
      <c r="F178" s="123"/>
      <c r="G178" s="123"/>
      <c r="H178" s="123"/>
      <c r="I178" s="111"/>
      <c r="J178" s="111"/>
      <c r="K178" s="111"/>
    </row>
    <row r="179" spans="2:11">
      <c r="B179" s="110"/>
      <c r="C179" s="111"/>
      <c r="D179" s="123"/>
      <c r="E179" s="123"/>
      <c r="F179" s="123"/>
      <c r="G179" s="123"/>
      <c r="H179" s="123"/>
      <c r="I179" s="111"/>
      <c r="J179" s="111"/>
      <c r="K179" s="111"/>
    </row>
    <row r="180" spans="2:11">
      <c r="B180" s="110"/>
      <c r="C180" s="111"/>
      <c r="D180" s="123"/>
      <c r="E180" s="123"/>
      <c r="F180" s="123"/>
      <c r="G180" s="123"/>
      <c r="H180" s="123"/>
      <c r="I180" s="111"/>
      <c r="J180" s="111"/>
      <c r="K180" s="111"/>
    </row>
    <row r="181" spans="2:11">
      <c r="B181" s="110"/>
      <c r="C181" s="111"/>
      <c r="D181" s="123"/>
      <c r="E181" s="123"/>
      <c r="F181" s="123"/>
      <c r="G181" s="123"/>
      <c r="H181" s="123"/>
      <c r="I181" s="111"/>
      <c r="J181" s="111"/>
      <c r="K181" s="111"/>
    </row>
    <row r="182" spans="2:11">
      <c r="B182" s="110"/>
      <c r="C182" s="111"/>
      <c r="D182" s="123"/>
      <c r="E182" s="123"/>
      <c r="F182" s="123"/>
      <c r="G182" s="123"/>
      <c r="H182" s="123"/>
      <c r="I182" s="111"/>
      <c r="J182" s="111"/>
      <c r="K182" s="111"/>
    </row>
    <row r="183" spans="2:11">
      <c r="B183" s="110"/>
      <c r="C183" s="111"/>
      <c r="D183" s="123"/>
      <c r="E183" s="123"/>
      <c r="F183" s="123"/>
      <c r="G183" s="123"/>
      <c r="H183" s="123"/>
      <c r="I183" s="111"/>
      <c r="J183" s="111"/>
      <c r="K183" s="111"/>
    </row>
    <row r="184" spans="2:11">
      <c r="B184" s="110"/>
      <c r="C184" s="111"/>
      <c r="D184" s="123"/>
      <c r="E184" s="123"/>
      <c r="F184" s="123"/>
      <c r="G184" s="123"/>
      <c r="H184" s="123"/>
      <c r="I184" s="111"/>
      <c r="J184" s="111"/>
      <c r="K184" s="111"/>
    </row>
    <row r="185" spans="2:11">
      <c r="B185" s="110"/>
      <c r="C185" s="111"/>
      <c r="D185" s="123"/>
      <c r="E185" s="123"/>
      <c r="F185" s="123"/>
      <c r="G185" s="123"/>
      <c r="H185" s="123"/>
      <c r="I185" s="111"/>
      <c r="J185" s="111"/>
      <c r="K185" s="111"/>
    </row>
    <row r="186" spans="2:11">
      <c r="B186" s="110"/>
      <c r="C186" s="111"/>
      <c r="D186" s="123"/>
      <c r="E186" s="123"/>
      <c r="F186" s="123"/>
      <c r="G186" s="123"/>
      <c r="H186" s="123"/>
      <c r="I186" s="111"/>
      <c r="J186" s="111"/>
      <c r="K186" s="111"/>
    </row>
    <row r="187" spans="2:11">
      <c r="B187" s="110"/>
      <c r="C187" s="111"/>
      <c r="D187" s="123"/>
      <c r="E187" s="123"/>
      <c r="F187" s="123"/>
      <c r="G187" s="123"/>
      <c r="H187" s="123"/>
      <c r="I187" s="111"/>
      <c r="J187" s="111"/>
      <c r="K187" s="111"/>
    </row>
    <row r="188" spans="2:11">
      <c r="B188" s="110"/>
      <c r="C188" s="111"/>
      <c r="D188" s="123"/>
      <c r="E188" s="123"/>
      <c r="F188" s="123"/>
      <c r="G188" s="123"/>
      <c r="H188" s="123"/>
      <c r="I188" s="111"/>
      <c r="J188" s="111"/>
      <c r="K188" s="111"/>
    </row>
    <row r="189" spans="2:11">
      <c r="B189" s="110"/>
      <c r="C189" s="111"/>
      <c r="D189" s="123"/>
      <c r="E189" s="123"/>
      <c r="F189" s="123"/>
      <c r="G189" s="123"/>
      <c r="H189" s="123"/>
      <c r="I189" s="111"/>
      <c r="J189" s="111"/>
      <c r="K189" s="111"/>
    </row>
    <row r="190" spans="2:11">
      <c r="B190" s="110"/>
      <c r="C190" s="111"/>
      <c r="D190" s="123"/>
      <c r="E190" s="123"/>
      <c r="F190" s="123"/>
      <c r="G190" s="123"/>
      <c r="H190" s="123"/>
      <c r="I190" s="111"/>
      <c r="J190" s="111"/>
      <c r="K190" s="111"/>
    </row>
    <row r="191" spans="2:11">
      <c r="B191" s="110"/>
      <c r="C191" s="111"/>
      <c r="D191" s="123"/>
      <c r="E191" s="123"/>
      <c r="F191" s="123"/>
      <c r="G191" s="123"/>
      <c r="H191" s="123"/>
      <c r="I191" s="111"/>
      <c r="J191" s="111"/>
      <c r="K191" s="111"/>
    </row>
    <row r="192" spans="2:11">
      <c r="B192" s="110"/>
      <c r="C192" s="111"/>
      <c r="D192" s="123"/>
      <c r="E192" s="123"/>
      <c r="F192" s="123"/>
      <c r="G192" s="123"/>
      <c r="H192" s="123"/>
      <c r="I192" s="111"/>
      <c r="J192" s="111"/>
      <c r="K192" s="111"/>
    </row>
    <row r="193" spans="2:11">
      <c r="B193" s="110"/>
      <c r="C193" s="111"/>
      <c r="D193" s="123"/>
      <c r="E193" s="123"/>
      <c r="F193" s="123"/>
      <c r="G193" s="123"/>
      <c r="H193" s="123"/>
      <c r="I193" s="111"/>
      <c r="J193" s="111"/>
      <c r="K193" s="111"/>
    </row>
    <row r="194" spans="2:11">
      <c r="B194" s="110"/>
      <c r="C194" s="111"/>
      <c r="D194" s="123"/>
      <c r="E194" s="123"/>
      <c r="F194" s="123"/>
      <c r="G194" s="123"/>
      <c r="H194" s="123"/>
      <c r="I194" s="111"/>
      <c r="J194" s="111"/>
      <c r="K194" s="111"/>
    </row>
    <row r="195" spans="2:11">
      <c r="B195" s="110"/>
      <c r="C195" s="111"/>
      <c r="D195" s="123"/>
      <c r="E195" s="123"/>
      <c r="F195" s="123"/>
      <c r="G195" s="123"/>
      <c r="H195" s="123"/>
      <c r="I195" s="111"/>
      <c r="J195" s="111"/>
      <c r="K195" s="111"/>
    </row>
    <row r="196" spans="2:11">
      <c r="B196" s="110"/>
      <c r="C196" s="111"/>
      <c r="D196" s="123"/>
      <c r="E196" s="123"/>
      <c r="F196" s="123"/>
      <c r="G196" s="123"/>
      <c r="H196" s="123"/>
      <c r="I196" s="111"/>
      <c r="J196" s="111"/>
      <c r="K196" s="111"/>
    </row>
    <row r="197" spans="2:11">
      <c r="B197" s="110"/>
      <c r="C197" s="111"/>
      <c r="D197" s="123"/>
      <c r="E197" s="123"/>
      <c r="F197" s="123"/>
      <c r="G197" s="123"/>
      <c r="H197" s="123"/>
      <c r="I197" s="111"/>
      <c r="J197" s="111"/>
      <c r="K197" s="111"/>
    </row>
    <row r="198" spans="2:11">
      <c r="B198" s="110"/>
      <c r="C198" s="111"/>
      <c r="D198" s="123"/>
      <c r="E198" s="123"/>
      <c r="F198" s="123"/>
      <c r="G198" s="123"/>
      <c r="H198" s="123"/>
      <c r="I198" s="111"/>
      <c r="J198" s="111"/>
      <c r="K198" s="111"/>
    </row>
    <row r="199" spans="2:11">
      <c r="B199" s="110"/>
      <c r="C199" s="111"/>
      <c r="D199" s="123"/>
      <c r="E199" s="123"/>
      <c r="F199" s="123"/>
      <c r="G199" s="123"/>
      <c r="H199" s="123"/>
      <c r="I199" s="111"/>
      <c r="J199" s="111"/>
      <c r="K199" s="111"/>
    </row>
    <row r="200" spans="2:11">
      <c r="B200" s="110"/>
      <c r="C200" s="111"/>
      <c r="D200" s="123"/>
      <c r="E200" s="123"/>
      <c r="F200" s="123"/>
      <c r="G200" s="123"/>
      <c r="H200" s="123"/>
      <c r="I200" s="111"/>
      <c r="J200" s="111"/>
      <c r="K200" s="111"/>
    </row>
    <row r="201" spans="2:11">
      <c r="B201" s="110"/>
      <c r="C201" s="111"/>
      <c r="D201" s="123"/>
      <c r="E201" s="123"/>
      <c r="F201" s="123"/>
      <c r="G201" s="123"/>
      <c r="H201" s="123"/>
      <c r="I201" s="111"/>
      <c r="J201" s="111"/>
      <c r="K201" s="111"/>
    </row>
    <row r="202" spans="2:11">
      <c r="B202" s="110"/>
      <c r="C202" s="111"/>
      <c r="D202" s="123"/>
      <c r="E202" s="123"/>
      <c r="F202" s="123"/>
      <c r="G202" s="123"/>
      <c r="H202" s="123"/>
      <c r="I202" s="111"/>
      <c r="J202" s="111"/>
      <c r="K202" s="111"/>
    </row>
    <row r="203" spans="2:11">
      <c r="B203" s="110"/>
      <c r="C203" s="111"/>
      <c r="D203" s="123"/>
      <c r="E203" s="123"/>
      <c r="F203" s="123"/>
      <c r="G203" s="123"/>
      <c r="H203" s="123"/>
      <c r="I203" s="111"/>
      <c r="J203" s="111"/>
      <c r="K203" s="111"/>
    </row>
    <row r="204" spans="2:11">
      <c r="B204" s="110"/>
      <c r="C204" s="111"/>
      <c r="D204" s="123"/>
      <c r="E204" s="123"/>
      <c r="F204" s="123"/>
      <c r="G204" s="123"/>
      <c r="H204" s="123"/>
      <c r="I204" s="111"/>
      <c r="J204" s="111"/>
      <c r="K204" s="111"/>
    </row>
    <row r="205" spans="2:11">
      <c r="B205" s="110"/>
      <c r="C205" s="111"/>
      <c r="D205" s="123"/>
      <c r="E205" s="123"/>
      <c r="F205" s="123"/>
      <c r="G205" s="123"/>
      <c r="H205" s="123"/>
      <c r="I205" s="111"/>
      <c r="J205" s="111"/>
      <c r="K205" s="111"/>
    </row>
    <row r="206" spans="2:11">
      <c r="B206" s="110"/>
      <c r="C206" s="111"/>
      <c r="D206" s="123"/>
      <c r="E206" s="123"/>
      <c r="F206" s="123"/>
      <c r="G206" s="123"/>
      <c r="H206" s="123"/>
      <c r="I206" s="111"/>
      <c r="J206" s="111"/>
      <c r="K206" s="111"/>
    </row>
    <row r="207" spans="2:11">
      <c r="B207" s="110"/>
      <c r="C207" s="111"/>
      <c r="D207" s="123"/>
      <c r="E207" s="123"/>
      <c r="F207" s="123"/>
      <c r="G207" s="123"/>
      <c r="H207" s="123"/>
      <c r="I207" s="111"/>
      <c r="J207" s="111"/>
      <c r="K207" s="111"/>
    </row>
    <row r="208" spans="2:11">
      <c r="B208" s="110"/>
      <c r="C208" s="111"/>
      <c r="D208" s="123"/>
      <c r="E208" s="123"/>
      <c r="F208" s="123"/>
      <c r="G208" s="123"/>
      <c r="H208" s="123"/>
      <c r="I208" s="111"/>
      <c r="J208" s="111"/>
      <c r="K208" s="111"/>
    </row>
    <row r="209" spans="2:11">
      <c r="B209" s="110"/>
      <c r="C209" s="111"/>
      <c r="D209" s="123"/>
      <c r="E209" s="123"/>
      <c r="F209" s="123"/>
      <c r="G209" s="123"/>
      <c r="H209" s="123"/>
      <c r="I209" s="111"/>
      <c r="J209" s="111"/>
      <c r="K209" s="111"/>
    </row>
    <row r="210" spans="2:11">
      <c r="B210" s="110"/>
      <c r="C210" s="111"/>
      <c r="D210" s="123"/>
      <c r="E210" s="123"/>
      <c r="F210" s="123"/>
      <c r="G210" s="123"/>
      <c r="H210" s="123"/>
      <c r="I210" s="111"/>
      <c r="J210" s="111"/>
      <c r="K210" s="111"/>
    </row>
    <row r="211" spans="2:11">
      <c r="B211" s="110"/>
      <c r="C211" s="111"/>
      <c r="D211" s="123"/>
      <c r="E211" s="123"/>
      <c r="F211" s="123"/>
      <c r="G211" s="123"/>
      <c r="H211" s="123"/>
      <c r="I211" s="111"/>
      <c r="J211" s="111"/>
      <c r="K211" s="111"/>
    </row>
    <row r="212" spans="2:11">
      <c r="B212" s="110"/>
      <c r="C212" s="111"/>
      <c r="D212" s="123"/>
      <c r="E212" s="123"/>
      <c r="F212" s="123"/>
      <c r="G212" s="123"/>
      <c r="H212" s="123"/>
      <c r="I212" s="111"/>
      <c r="J212" s="111"/>
      <c r="K212" s="111"/>
    </row>
    <row r="213" spans="2:11">
      <c r="B213" s="110"/>
      <c r="C213" s="111"/>
      <c r="D213" s="123"/>
      <c r="E213" s="123"/>
      <c r="F213" s="123"/>
      <c r="G213" s="123"/>
      <c r="H213" s="123"/>
      <c r="I213" s="111"/>
      <c r="J213" s="111"/>
      <c r="K213" s="111"/>
    </row>
    <row r="214" spans="2:11">
      <c r="B214" s="110"/>
      <c r="C214" s="111"/>
      <c r="D214" s="123"/>
      <c r="E214" s="123"/>
      <c r="F214" s="123"/>
      <c r="G214" s="123"/>
      <c r="H214" s="123"/>
      <c r="I214" s="111"/>
      <c r="J214" s="111"/>
      <c r="K214" s="111"/>
    </row>
    <row r="215" spans="2:11">
      <c r="B215" s="110"/>
      <c r="C215" s="111"/>
      <c r="D215" s="123"/>
      <c r="E215" s="123"/>
      <c r="F215" s="123"/>
      <c r="G215" s="123"/>
      <c r="H215" s="123"/>
      <c r="I215" s="111"/>
      <c r="J215" s="111"/>
      <c r="K215" s="111"/>
    </row>
    <row r="216" spans="2:11">
      <c r="B216" s="110"/>
      <c r="C216" s="111"/>
      <c r="D216" s="123"/>
      <c r="E216" s="123"/>
      <c r="F216" s="123"/>
      <c r="G216" s="123"/>
      <c r="H216" s="123"/>
      <c r="I216" s="111"/>
      <c r="J216" s="111"/>
      <c r="K216" s="111"/>
    </row>
    <row r="217" spans="2:11">
      <c r="B217" s="110"/>
      <c r="C217" s="111"/>
      <c r="D217" s="123"/>
      <c r="E217" s="123"/>
      <c r="F217" s="123"/>
      <c r="G217" s="123"/>
      <c r="H217" s="123"/>
      <c r="I217" s="111"/>
      <c r="J217" s="111"/>
      <c r="K217" s="111"/>
    </row>
    <row r="218" spans="2:11">
      <c r="B218" s="110"/>
      <c r="C218" s="111"/>
      <c r="D218" s="123"/>
      <c r="E218" s="123"/>
      <c r="F218" s="123"/>
      <c r="G218" s="123"/>
      <c r="H218" s="123"/>
      <c r="I218" s="111"/>
      <c r="J218" s="111"/>
      <c r="K218" s="111"/>
    </row>
    <row r="219" spans="2:11">
      <c r="B219" s="110"/>
      <c r="C219" s="111"/>
      <c r="D219" s="123"/>
      <c r="E219" s="123"/>
      <c r="F219" s="123"/>
      <c r="G219" s="123"/>
      <c r="H219" s="123"/>
      <c r="I219" s="111"/>
      <c r="J219" s="111"/>
      <c r="K219" s="111"/>
    </row>
    <row r="220" spans="2:11">
      <c r="B220" s="110"/>
      <c r="C220" s="111"/>
      <c r="D220" s="123"/>
      <c r="E220" s="123"/>
      <c r="F220" s="123"/>
      <c r="G220" s="123"/>
      <c r="H220" s="123"/>
      <c r="I220" s="111"/>
      <c r="J220" s="111"/>
      <c r="K220" s="111"/>
    </row>
    <row r="221" spans="2:11">
      <c r="B221" s="110"/>
      <c r="C221" s="111"/>
      <c r="D221" s="123"/>
      <c r="E221" s="123"/>
      <c r="F221" s="123"/>
      <c r="G221" s="123"/>
      <c r="H221" s="123"/>
      <c r="I221" s="111"/>
      <c r="J221" s="111"/>
      <c r="K221" s="111"/>
    </row>
    <row r="222" spans="2:11">
      <c r="B222" s="110"/>
      <c r="C222" s="111"/>
      <c r="D222" s="123"/>
      <c r="E222" s="123"/>
      <c r="F222" s="123"/>
      <c r="G222" s="123"/>
      <c r="H222" s="123"/>
      <c r="I222" s="111"/>
      <c r="J222" s="111"/>
      <c r="K222" s="111"/>
    </row>
    <row r="223" spans="2:11">
      <c r="B223" s="110"/>
      <c r="C223" s="111"/>
      <c r="D223" s="123"/>
      <c r="E223" s="123"/>
      <c r="F223" s="123"/>
      <c r="G223" s="123"/>
      <c r="H223" s="123"/>
      <c r="I223" s="111"/>
      <c r="J223" s="111"/>
      <c r="K223" s="111"/>
    </row>
    <row r="224" spans="2:11">
      <c r="B224" s="110"/>
      <c r="C224" s="111"/>
      <c r="D224" s="123"/>
      <c r="E224" s="123"/>
      <c r="F224" s="123"/>
      <c r="G224" s="123"/>
      <c r="H224" s="123"/>
      <c r="I224" s="111"/>
      <c r="J224" s="111"/>
      <c r="K224" s="111"/>
    </row>
    <row r="225" spans="2:11">
      <c r="B225" s="110"/>
      <c r="C225" s="111"/>
      <c r="D225" s="123"/>
      <c r="E225" s="123"/>
      <c r="F225" s="123"/>
      <c r="G225" s="123"/>
      <c r="H225" s="123"/>
      <c r="I225" s="111"/>
      <c r="J225" s="111"/>
      <c r="K225" s="111"/>
    </row>
    <row r="226" spans="2:11">
      <c r="B226" s="110"/>
      <c r="C226" s="111"/>
      <c r="D226" s="123"/>
      <c r="E226" s="123"/>
      <c r="F226" s="123"/>
      <c r="G226" s="123"/>
      <c r="H226" s="123"/>
      <c r="I226" s="111"/>
      <c r="J226" s="111"/>
      <c r="K226" s="111"/>
    </row>
    <row r="227" spans="2:11">
      <c r="B227" s="110"/>
      <c r="C227" s="111"/>
      <c r="D227" s="123"/>
      <c r="E227" s="123"/>
      <c r="F227" s="123"/>
      <c r="G227" s="123"/>
      <c r="H227" s="123"/>
      <c r="I227" s="111"/>
      <c r="J227" s="111"/>
      <c r="K227" s="111"/>
    </row>
    <row r="228" spans="2:11">
      <c r="B228" s="110"/>
      <c r="C228" s="111"/>
      <c r="D228" s="123"/>
      <c r="E228" s="123"/>
      <c r="F228" s="123"/>
      <c r="G228" s="123"/>
      <c r="H228" s="123"/>
      <c r="I228" s="111"/>
      <c r="J228" s="111"/>
      <c r="K228" s="111"/>
    </row>
    <row r="229" spans="2:11">
      <c r="B229" s="110"/>
      <c r="C229" s="111"/>
      <c r="D229" s="123"/>
      <c r="E229" s="123"/>
      <c r="F229" s="123"/>
      <c r="G229" s="123"/>
      <c r="H229" s="123"/>
      <c r="I229" s="111"/>
      <c r="J229" s="111"/>
      <c r="K229" s="111"/>
    </row>
    <row r="230" spans="2:11">
      <c r="B230" s="110"/>
      <c r="C230" s="111"/>
      <c r="D230" s="123"/>
      <c r="E230" s="123"/>
      <c r="F230" s="123"/>
      <c r="G230" s="123"/>
      <c r="H230" s="123"/>
      <c r="I230" s="111"/>
      <c r="J230" s="111"/>
      <c r="K230" s="111"/>
    </row>
    <row r="231" spans="2:11">
      <c r="B231" s="110"/>
      <c r="C231" s="111"/>
      <c r="D231" s="123"/>
      <c r="E231" s="123"/>
      <c r="F231" s="123"/>
      <c r="G231" s="123"/>
      <c r="H231" s="123"/>
      <c r="I231" s="111"/>
      <c r="J231" s="111"/>
      <c r="K231" s="111"/>
    </row>
    <row r="232" spans="2:11">
      <c r="B232" s="110"/>
      <c r="C232" s="111"/>
      <c r="D232" s="123"/>
      <c r="E232" s="123"/>
      <c r="F232" s="123"/>
      <c r="G232" s="123"/>
      <c r="H232" s="123"/>
      <c r="I232" s="111"/>
      <c r="J232" s="111"/>
      <c r="K232" s="111"/>
    </row>
    <row r="233" spans="2:11">
      <c r="B233" s="110"/>
      <c r="C233" s="111"/>
      <c r="D233" s="123"/>
      <c r="E233" s="123"/>
      <c r="F233" s="123"/>
      <c r="G233" s="123"/>
      <c r="H233" s="123"/>
      <c r="I233" s="111"/>
      <c r="J233" s="111"/>
      <c r="K233" s="111"/>
    </row>
    <row r="234" spans="2:11">
      <c r="B234" s="110"/>
      <c r="C234" s="111"/>
      <c r="D234" s="123"/>
      <c r="E234" s="123"/>
      <c r="F234" s="123"/>
      <c r="G234" s="123"/>
      <c r="H234" s="123"/>
      <c r="I234" s="111"/>
      <c r="J234" s="111"/>
      <c r="K234" s="111"/>
    </row>
    <row r="235" spans="2:11">
      <c r="B235" s="110"/>
      <c r="C235" s="111"/>
      <c r="D235" s="123"/>
      <c r="E235" s="123"/>
      <c r="F235" s="123"/>
      <c r="G235" s="123"/>
      <c r="H235" s="123"/>
      <c r="I235" s="111"/>
      <c r="J235" s="111"/>
      <c r="K235" s="111"/>
    </row>
    <row r="236" spans="2:11">
      <c r="B236" s="110"/>
      <c r="C236" s="111"/>
      <c r="D236" s="123"/>
      <c r="E236" s="123"/>
      <c r="F236" s="123"/>
      <c r="G236" s="123"/>
      <c r="H236" s="123"/>
      <c r="I236" s="111"/>
      <c r="J236" s="111"/>
      <c r="K236" s="111"/>
    </row>
    <row r="237" spans="2:11">
      <c r="B237" s="110"/>
      <c r="C237" s="111"/>
      <c r="D237" s="123"/>
      <c r="E237" s="123"/>
      <c r="F237" s="123"/>
      <c r="G237" s="123"/>
      <c r="H237" s="123"/>
      <c r="I237" s="111"/>
      <c r="J237" s="111"/>
      <c r="K237" s="111"/>
    </row>
    <row r="238" spans="2:11">
      <c r="B238" s="110"/>
      <c r="C238" s="111"/>
      <c r="D238" s="123"/>
      <c r="E238" s="123"/>
      <c r="F238" s="123"/>
      <c r="G238" s="123"/>
      <c r="H238" s="123"/>
      <c r="I238" s="111"/>
      <c r="J238" s="111"/>
      <c r="K238" s="111"/>
    </row>
    <row r="239" spans="2:11">
      <c r="B239" s="110"/>
      <c r="C239" s="111"/>
      <c r="D239" s="123"/>
      <c r="E239" s="123"/>
      <c r="F239" s="123"/>
      <c r="G239" s="123"/>
      <c r="H239" s="123"/>
      <c r="I239" s="111"/>
      <c r="J239" s="111"/>
      <c r="K239" s="111"/>
    </row>
    <row r="240" spans="2:11">
      <c r="B240" s="110"/>
      <c r="C240" s="111"/>
      <c r="D240" s="123"/>
      <c r="E240" s="123"/>
      <c r="F240" s="123"/>
      <c r="G240" s="123"/>
      <c r="H240" s="123"/>
      <c r="I240" s="111"/>
      <c r="J240" s="111"/>
      <c r="K240" s="111"/>
    </row>
    <row r="241" spans="2:11">
      <c r="B241" s="110"/>
      <c r="C241" s="111"/>
      <c r="D241" s="123"/>
      <c r="E241" s="123"/>
      <c r="F241" s="123"/>
      <c r="G241" s="123"/>
      <c r="H241" s="123"/>
      <c r="I241" s="111"/>
      <c r="J241" s="111"/>
      <c r="K241" s="111"/>
    </row>
    <row r="242" spans="2:11">
      <c r="B242" s="110"/>
      <c r="C242" s="111"/>
      <c r="D242" s="123"/>
      <c r="E242" s="123"/>
      <c r="F242" s="123"/>
      <c r="G242" s="123"/>
      <c r="H242" s="123"/>
      <c r="I242" s="111"/>
      <c r="J242" s="111"/>
      <c r="K242" s="111"/>
    </row>
    <row r="243" spans="2:11">
      <c r="B243" s="110"/>
      <c r="C243" s="111"/>
      <c r="D243" s="123"/>
      <c r="E243" s="123"/>
      <c r="F243" s="123"/>
      <c r="G243" s="123"/>
      <c r="H243" s="123"/>
      <c r="I243" s="111"/>
      <c r="J243" s="111"/>
      <c r="K243" s="111"/>
    </row>
    <row r="244" spans="2:11">
      <c r="B244" s="110"/>
      <c r="C244" s="111"/>
      <c r="D244" s="123"/>
      <c r="E244" s="123"/>
      <c r="F244" s="123"/>
      <c r="G244" s="123"/>
      <c r="H244" s="123"/>
      <c r="I244" s="111"/>
      <c r="J244" s="111"/>
      <c r="K244" s="111"/>
    </row>
    <row r="245" spans="2:11">
      <c r="B245" s="110"/>
      <c r="C245" s="111"/>
      <c r="D245" s="123"/>
      <c r="E245" s="123"/>
      <c r="F245" s="123"/>
      <c r="G245" s="123"/>
      <c r="H245" s="123"/>
      <c r="I245" s="111"/>
      <c r="J245" s="111"/>
      <c r="K245" s="111"/>
    </row>
    <row r="246" spans="2:11">
      <c r="B246" s="110"/>
      <c r="C246" s="111"/>
      <c r="D246" s="123"/>
      <c r="E246" s="123"/>
      <c r="F246" s="123"/>
      <c r="G246" s="123"/>
      <c r="H246" s="123"/>
      <c r="I246" s="111"/>
      <c r="J246" s="111"/>
      <c r="K246" s="111"/>
    </row>
    <row r="247" spans="2:11">
      <c r="B247" s="110"/>
      <c r="C247" s="111"/>
      <c r="D247" s="123"/>
      <c r="E247" s="123"/>
      <c r="F247" s="123"/>
      <c r="G247" s="123"/>
      <c r="H247" s="123"/>
      <c r="I247" s="111"/>
      <c r="J247" s="111"/>
      <c r="K247" s="111"/>
    </row>
    <row r="248" spans="2:11">
      <c r="B248" s="110"/>
      <c r="C248" s="111"/>
      <c r="D248" s="123"/>
      <c r="E248" s="123"/>
      <c r="F248" s="123"/>
      <c r="G248" s="123"/>
      <c r="H248" s="123"/>
      <c r="I248" s="111"/>
      <c r="J248" s="111"/>
      <c r="K248" s="111"/>
    </row>
    <row r="249" spans="2:11">
      <c r="B249" s="110"/>
      <c r="C249" s="111"/>
      <c r="D249" s="123"/>
      <c r="E249" s="123"/>
      <c r="F249" s="123"/>
      <c r="G249" s="123"/>
      <c r="H249" s="123"/>
      <c r="I249" s="111"/>
      <c r="J249" s="111"/>
      <c r="K249" s="111"/>
    </row>
    <row r="250" spans="2:11">
      <c r="B250" s="110"/>
      <c r="C250" s="111"/>
      <c r="D250" s="123"/>
      <c r="E250" s="123"/>
      <c r="F250" s="123"/>
      <c r="G250" s="123"/>
      <c r="H250" s="123"/>
      <c r="I250" s="111"/>
      <c r="J250" s="111"/>
      <c r="K250" s="111"/>
    </row>
    <row r="251" spans="2:11">
      <c r="B251" s="110"/>
      <c r="C251" s="111"/>
      <c r="D251" s="123"/>
      <c r="E251" s="123"/>
      <c r="F251" s="123"/>
      <c r="G251" s="123"/>
      <c r="H251" s="123"/>
      <c r="I251" s="111"/>
      <c r="J251" s="111"/>
      <c r="K251" s="111"/>
    </row>
    <row r="252" spans="2:11">
      <c r="B252" s="110"/>
      <c r="C252" s="111"/>
      <c r="D252" s="123"/>
      <c r="E252" s="123"/>
      <c r="F252" s="123"/>
      <c r="G252" s="123"/>
      <c r="H252" s="123"/>
      <c r="I252" s="111"/>
      <c r="J252" s="111"/>
      <c r="K252" s="111"/>
    </row>
    <row r="253" spans="2:11">
      <c r="B253" s="110"/>
      <c r="C253" s="111"/>
      <c r="D253" s="123"/>
      <c r="E253" s="123"/>
      <c r="F253" s="123"/>
      <c r="G253" s="123"/>
      <c r="H253" s="123"/>
      <c r="I253" s="111"/>
      <c r="J253" s="111"/>
      <c r="K253" s="111"/>
    </row>
    <row r="254" spans="2:11">
      <c r="B254" s="110"/>
      <c r="C254" s="111"/>
      <c r="D254" s="123"/>
      <c r="E254" s="123"/>
      <c r="F254" s="123"/>
      <c r="G254" s="123"/>
      <c r="H254" s="123"/>
      <c r="I254" s="111"/>
      <c r="J254" s="111"/>
      <c r="K254" s="111"/>
    </row>
    <row r="255" spans="2:11">
      <c r="B255" s="110"/>
      <c r="C255" s="111"/>
      <c r="D255" s="123"/>
      <c r="E255" s="123"/>
      <c r="F255" s="123"/>
      <c r="G255" s="123"/>
      <c r="H255" s="123"/>
      <c r="I255" s="111"/>
      <c r="J255" s="111"/>
      <c r="K255" s="111"/>
    </row>
    <row r="256" spans="2:11">
      <c r="B256" s="110"/>
      <c r="C256" s="111"/>
      <c r="D256" s="123"/>
      <c r="E256" s="123"/>
      <c r="F256" s="123"/>
      <c r="G256" s="123"/>
      <c r="H256" s="123"/>
      <c r="I256" s="111"/>
      <c r="J256" s="111"/>
      <c r="K256" s="111"/>
    </row>
    <row r="257" spans="2:11">
      <c r="B257" s="110"/>
      <c r="C257" s="111"/>
      <c r="D257" s="123"/>
      <c r="E257" s="123"/>
      <c r="F257" s="123"/>
      <c r="G257" s="123"/>
      <c r="H257" s="123"/>
      <c r="I257" s="111"/>
      <c r="J257" s="111"/>
      <c r="K257" s="111"/>
    </row>
    <row r="258" spans="2:11">
      <c r="B258" s="110"/>
      <c r="C258" s="111"/>
      <c r="D258" s="123"/>
      <c r="E258" s="123"/>
      <c r="F258" s="123"/>
      <c r="G258" s="123"/>
      <c r="H258" s="123"/>
      <c r="I258" s="111"/>
      <c r="J258" s="111"/>
      <c r="K258" s="111"/>
    </row>
    <row r="259" spans="2:11">
      <c r="B259" s="110"/>
      <c r="C259" s="111"/>
      <c r="D259" s="123"/>
      <c r="E259" s="123"/>
      <c r="F259" s="123"/>
      <c r="G259" s="123"/>
      <c r="H259" s="123"/>
      <c r="I259" s="111"/>
      <c r="J259" s="111"/>
      <c r="K259" s="111"/>
    </row>
    <row r="260" spans="2:11">
      <c r="B260" s="110"/>
      <c r="C260" s="111"/>
      <c r="D260" s="123"/>
      <c r="E260" s="123"/>
      <c r="F260" s="123"/>
      <c r="G260" s="123"/>
      <c r="H260" s="123"/>
      <c r="I260" s="111"/>
      <c r="J260" s="111"/>
      <c r="K260" s="111"/>
    </row>
    <row r="261" spans="2:11">
      <c r="B261" s="110"/>
      <c r="C261" s="111"/>
      <c r="D261" s="123"/>
      <c r="E261" s="123"/>
      <c r="F261" s="123"/>
      <c r="G261" s="123"/>
      <c r="H261" s="123"/>
      <c r="I261" s="111"/>
      <c r="J261" s="111"/>
      <c r="K261" s="111"/>
    </row>
    <row r="262" spans="2:11">
      <c r="B262" s="110"/>
      <c r="C262" s="111"/>
      <c r="D262" s="123"/>
      <c r="E262" s="123"/>
      <c r="F262" s="123"/>
      <c r="G262" s="123"/>
      <c r="H262" s="123"/>
      <c r="I262" s="111"/>
      <c r="J262" s="111"/>
      <c r="K262" s="111"/>
    </row>
    <row r="263" spans="2:11">
      <c r="B263" s="110"/>
      <c r="C263" s="111"/>
      <c r="D263" s="123"/>
      <c r="E263" s="123"/>
      <c r="F263" s="123"/>
      <c r="G263" s="123"/>
      <c r="H263" s="123"/>
      <c r="I263" s="111"/>
      <c r="J263" s="111"/>
      <c r="K263" s="111"/>
    </row>
    <row r="264" spans="2:11">
      <c r="B264" s="110"/>
      <c r="C264" s="111"/>
      <c r="D264" s="123"/>
      <c r="E264" s="123"/>
      <c r="F264" s="123"/>
      <c r="G264" s="123"/>
      <c r="H264" s="123"/>
      <c r="I264" s="111"/>
      <c r="J264" s="111"/>
      <c r="K264" s="111"/>
    </row>
    <row r="265" spans="2:11">
      <c r="B265" s="110"/>
      <c r="C265" s="111"/>
      <c r="D265" s="123"/>
      <c r="E265" s="123"/>
      <c r="F265" s="123"/>
      <c r="G265" s="123"/>
      <c r="H265" s="123"/>
      <c r="I265" s="111"/>
      <c r="J265" s="111"/>
      <c r="K265" s="111"/>
    </row>
    <row r="266" spans="2:11">
      <c r="B266" s="110"/>
      <c r="C266" s="111"/>
      <c r="D266" s="123"/>
      <c r="E266" s="123"/>
      <c r="F266" s="123"/>
      <c r="G266" s="123"/>
      <c r="H266" s="123"/>
      <c r="I266" s="111"/>
      <c r="J266" s="111"/>
      <c r="K266" s="111"/>
    </row>
    <row r="267" spans="2:11">
      <c r="B267" s="110"/>
      <c r="C267" s="111"/>
      <c r="D267" s="123"/>
      <c r="E267" s="123"/>
      <c r="F267" s="123"/>
      <c r="G267" s="123"/>
      <c r="H267" s="123"/>
      <c r="I267" s="111"/>
      <c r="J267" s="111"/>
      <c r="K267" s="111"/>
    </row>
    <row r="268" spans="2:11">
      <c r="B268" s="110"/>
      <c r="C268" s="111"/>
      <c r="D268" s="123"/>
      <c r="E268" s="123"/>
      <c r="F268" s="123"/>
      <c r="G268" s="123"/>
      <c r="H268" s="123"/>
      <c r="I268" s="111"/>
      <c r="J268" s="111"/>
      <c r="K268" s="111"/>
    </row>
    <row r="269" spans="2:11">
      <c r="B269" s="110"/>
      <c r="C269" s="111"/>
      <c r="D269" s="123"/>
      <c r="E269" s="123"/>
      <c r="F269" s="123"/>
      <c r="G269" s="123"/>
      <c r="H269" s="123"/>
      <c r="I269" s="111"/>
      <c r="J269" s="111"/>
      <c r="K269" s="111"/>
    </row>
    <row r="270" spans="2:11">
      <c r="B270" s="110"/>
      <c r="C270" s="111"/>
      <c r="D270" s="123"/>
      <c r="E270" s="123"/>
      <c r="F270" s="123"/>
      <c r="G270" s="123"/>
      <c r="H270" s="123"/>
      <c r="I270" s="111"/>
      <c r="J270" s="111"/>
      <c r="K270" s="111"/>
    </row>
    <row r="271" spans="2:11">
      <c r="B271" s="110"/>
      <c r="C271" s="111"/>
      <c r="D271" s="123"/>
      <c r="E271" s="123"/>
      <c r="F271" s="123"/>
      <c r="G271" s="123"/>
      <c r="H271" s="123"/>
      <c r="I271" s="111"/>
      <c r="J271" s="111"/>
      <c r="K271" s="111"/>
    </row>
    <row r="272" spans="2:11">
      <c r="B272" s="110"/>
      <c r="C272" s="111"/>
      <c r="D272" s="123"/>
      <c r="E272" s="123"/>
      <c r="F272" s="123"/>
      <c r="G272" s="123"/>
      <c r="H272" s="123"/>
      <c r="I272" s="111"/>
      <c r="J272" s="111"/>
      <c r="K272" s="111"/>
    </row>
    <row r="273" spans="2:11">
      <c r="B273" s="110"/>
      <c r="C273" s="111"/>
      <c r="D273" s="123"/>
      <c r="E273" s="123"/>
      <c r="F273" s="123"/>
      <c r="G273" s="123"/>
      <c r="H273" s="123"/>
      <c r="I273" s="111"/>
      <c r="J273" s="111"/>
      <c r="K273" s="111"/>
    </row>
    <row r="274" spans="2:11">
      <c r="B274" s="110"/>
      <c r="C274" s="111"/>
      <c r="D274" s="123"/>
      <c r="E274" s="123"/>
      <c r="F274" s="123"/>
      <c r="G274" s="123"/>
      <c r="H274" s="123"/>
      <c r="I274" s="111"/>
      <c r="J274" s="111"/>
      <c r="K274" s="111"/>
    </row>
    <row r="275" spans="2:11">
      <c r="B275" s="110"/>
      <c r="C275" s="111"/>
      <c r="D275" s="123"/>
      <c r="E275" s="123"/>
      <c r="F275" s="123"/>
      <c r="G275" s="123"/>
      <c r="H275" s="123"/>
      <c r="I275" s="111"/>
      <c r="J275" s="111"/>
      <c r="K275" s="111"/>
    </row>
    <row r="276" spans="2:11">
      <c r="B276" s="110"/>
      <c r="C276" s="111"/>
      <c r="D276" s="123"/>
      <c r="E276" s="123"/>
      <c r="F276" s="123"/>
      <c r="G276" s="123"/>
      <c r="H276" s="123"/>
      <c r="I276" s="111"/>
      <c r="J276" s="111"/>
      <c r="K276" s="111"/>
    </row>
    <row r="277" spans="2:11">
      <c r="B277" s="110"/>
      <c r="C277" s="111"/>
      <c r="D277" s="123"/>
      <c r="E277" s="123"/>
      <c r="F277" s="123"/>
      <c r="G277" s="123"/>
      <c r="H277" s="123"/>
      <c r="I277" s="111"/>
      <c r="J277" s="111"/>
      <c r="K277" s="111"/>
    </row>
    <row r="278" spans="2:11">
      <c r="B278" s="110"/>
      <c r="C278" s="111"/>
      <c r="D278" s="123"/>
      <c r="E278" s="123"/>
      <c r="F278" s="123"/>
      <c r="G278" s="123"/>
      <c r="H278" s="123"/>
      <c r="I278" s="111"/>
      <c r="J278" s="111"/>
      <c r="K278" s="111"/>
    </row>
    <row r="279" spans="2:11">
      <c r="B279" s="110"/>
      <c r="C279" s="111"/>
      <c r="D279" s="123"/>
      <c r="E279" s="123"/>
      <c r="F279" s="123"/>
      <c r="G279" s="123"/>
      <c r="H279" s="123"/>
      <c r="I279" s="111"/>
      <c r="J279" s="111"/>
      <c r="K279" s="111"/>
    </row>
    <row r="280" spans="2:11">
      <c r="B280" s="110"/>
      <c r="C280" s="111"/>
      <c r="D280" s="123"/>
      <c r="E280" s="123"/>
      <c r="F280" s="123"/>
      <c r="G280" s="123"/>
      <c r="H280" s="123"/>
      <c r="I280" s="111"/>
      <c r="J280" s="111"/>
      <c r="K280" s="111"/>
    </row>
    <row r="281" spans="2:11">
      <c r="B281" s="110"/>
      <c r="C281" s="111"/>
      <c r="D281" s="123"/>
      <c r="E281" s="123"/>
      <c r="F281" s="123"/>
      <c r="G281" s="123"/>
      <c r="H281" s="123"/>
      <c r="I281" s="111"/>
      <c r="J281" s="111"/>
      <c r="K281" s="111"/>
    </row>
    <row r="282" spans="2:11">
      <c r="B282" s="110"/>
      <c r="C282" s="111"/>
      <c r="D282" s="123"/>
      <c r="E282" s="123"/>
      <c r="F282" s="123"/>
      <c r="G282" s="123"/>
      <c r="H282" s="123"/>
      <c r="I282" s="111"/>
      <c r="J282" s="111"/>
      <c r="K282" s="111"/>
    </row>
    <row r="283" spans="2:11">
      <c r="B283" s="110"/>
      <c r="C283" s="111"/>
      <c r="D283" s="123"/>
      <c r="E283" s="123"/>
      <c r="F283" s="123"/>
      <c r="G283" s="123"/>
      <c r="H283" s="123"/>
      <c r="I283" s="111"/>
      <c r="J283" s="111"/>
      <c r="K283" s="111"/>
    </row>
    <row r="284" spans="2:11">
      <c r="B284" s="110"/>
      <c r="C284" s="111"/>
      <c r="D284" s="123"/>
      <c r="E284" s="123"/>
      <c r="F284" s="123"/>
      <c r="G284" s="123"/>
      <c r="H284" s="123"/>
      <c r="I284" s="111"/>
      <c r="J284" s="111"/>
      <c r="K284" s="111"/>
    </row>
    <row r="285" spans="2:11">
      <c r="B285" s="110"/>
      <c r="C285" s="111"/>
      <c r="D285" s="123"/>
      <c r="E285" s="123"/>
      <c r="F285" s="123"/>
      <c r="G285" s="123"/>
      <c r="H285" s="123"/>
      <c r="I285" s="111"/>
      <c r="J285" s="111"/>
      <c r="K285" s="111"/>
    </row>
    <row r="286" spans="2:11">
      <c r="B286" s="110"/>
      <c r="C286" s="111"/>
      <c r="D286" s="123"/>
      <c r="E286" s="123"/>
      <c r="F286" s="123"/>
      <c r="G286" s="123"/>
      <c r="H286" s="123"/>
      <c r="I286" s="111"/>
      <c r="J286" s="111"/>
      <c r="K286" s="111"/>
    </row>
    <row r="287" spans="2:11">
      <c r="B287" s="110"/>
      <c r="C287" s="111"/>
      <c r="D287" s="123"/>
      <c r="E287" s="123"/>
      <c r="F287" s="123"/>
      <c r="G287" s="123"/>
      <c r="H287" s="123"/>
      <c r="I287" s="111"/>
      <c r="J287" s="111"/>
      <c r="K287" s="111"/>
    </row>
    <row r="288" spans="2:11">
      <c r="B288" s="110"/>
      <c r="C288" s="111"/>
      <c r="D288" s="123"/>
      <c r="E288" s="123"/>
      <c r="F288" s="123"/>
      <c r="G288" s="123"/>
      <c r="H288" s="123"/>
      <c r="I288" s="111"/>
      <c r="J288" s="111"/>
      <c r="K288" s="111"/>
    </row>
    <row r="289" spans="2:11">
      <c r="B289" s="110"/>
      <c r="C289" s="111"/>
      <c r="D289" s="123"/>
      <c r="E289" s="123"/>
      <c r="F289" s="123"/>
      <c r="G289" s="123"/>
      <c r="H289" s="123"/>
      <c r="I289" s="111"/>
      <c r="J289" s="111"/>
      <c r="K289" s="111"/>
    </row>
    <row r="290" spans="2:11">
      <c r="B290" s="110"/>
      <c r="C290" s="111"/>
      <c r="D290" s="123"/>
      <c r="E290" s="123"/>
      <c r="F290" s="123"/>
      <c r="G290" s="123"/>
      <c r="H290" s="123"/>
      <c r="I290" s="111"/>
      <c r="J290" s="111"/>
      <c r="K290" s="111"/>
    </row>
    <row r="291" spans="2:11">
      <c r="B291" s="110"/>
      <c r="C291" s="111"/>
      <c r="D291" s="123"/>
      <c r="E291" s="123"/>
      <c r="F291" s="123"/>
      <c r="G291" s="123"/>
      <c r="H291" s="123"/>
      <c r="I291" s="111"/>
      <c r="J291" s="111"/>
      <c r="K291" s="111"/>
    </row>
    <row r="292" spans="2:11">
      <c r="B292" s="110"/>
      <c r="C292" s="111"/>
      <c r="D292" s="123"/>
      <c r="E292" s="123"/>
      <c r="F292" s="123"/>
      <c r="G292" s="123"/>
      <c r="H292" s="123"/>
      <c r="I292" s="111"/>
      <c r="J292" s="111"/>
      <c r="K292" s="111"/>
    </row>
    <row r="293" spans="2:11">
      <c r="B293" s="110"/>
      <c r="C293" s="111"/>
      <c r="D293" s="123"/>
      <c r="E293" s="123"/>
      <c r="F293" s="123"/>
      <c r="G293" s="123"/>
      <c r="H293" s="123"/>
      <c r="I293" s="111"/>
      <c r="J293" s="111"/>
      <c r="K293" s="111"/>
    </row>
    <row r="294" spans="2:11">
      <c r="B294" s="110"/>
      <c r="C294" s="111"/>
      <c r="D294" s="123"/>
      <c r="E294" s="123"/>
      <c r="F294" s="123"/>
      <c r="G294" s="123"/>
      <c r="H294" s="123"/>
      <c r="I294" s="111"/>
      <c r="J294" s="111"/>
      <c r="K294" s="111"/>
    </row>
    <row r="295" spans="2:11">
      <c r="B295" s="110"/>
      <c r="C295" s="111"/>
      <c r="D295" s="123"/>
      <c r="E295" s="123"/>
      <c r="F295" s="123"/>
      <c r="G295" s="123"/>
      <c r="H295" s="123"/>
      <c r="I295" s="111"/>
      <c r="J295" s="111"/>
      <c r="K295" s="111"/>
    </row>
    <row r="296" spans="2:11">
      <c r="B296" s="110"/>
      <c r="C296" s="111"/>
      <c r="D296" s="123"/>
      <c r="E296" s="123"/>
      <c r="F296" s="123"/>
      <c r="G296" s="123"/>
      <c r="H296" s="123"/>
      <c r="I296" s="111"/>
      <c r="J296" s="111"/>
      <c r="K296" s="111"/>
    </row>
    <row r="297" spans="2:11">
      <c r="B297" s="110"/>
      <c r="C297" s="111"/>
      <c r="D297" s="123"/>
      <c r="E297" s="123"/>
      <c r="F297" s="123"/>
      <c r="G297" s="123"/>
      <c r="H297" s="123"/>
      <c r="I297" s="111"/>
      <c r="J297" s="111"/>
      <c r="K297" s="111"/>
    </row>
    <row r="298" spans="2:11">
      <c r="B298" s="110"/>
      <c r="C298" s="111"/>
      <c r="D298" s="123"/>
      <c r="E298" s="123"/>
      <c r="F298" s="123"/>
      <c r="G298" s="123"/>
      <c r="H298" s="123"/>
      <c r="I298" s="111"/>
      <c r="J298" s="111"/>
      <c r="K298" s="111"/>
    </row>
    <row r="299" spans="2:11">
      <c r="B299" s="110"/>
      <c r="C299" s="111"/>
      <c r="D299" s="123"/>
      <c r="E299" s="123"/>
      <c r="F299" s="123"/>
      <c r="G299" s="123"/>
      <c r="H299" s="123"/>
      <c r="I299" s="111"/>
      <c r="J299" s="111"/>
      <c r="K299" s="111"/>
    </row>
    <row r="300" spans="2:11">
      <c r="B300" s="110"/>
      <c r="C300" s="111"/>
      <c r="D300" s="123"/>
      <c r="E300" s="123"/>
      <c r="F300" s="123"/>
      <c r="G300" s="123"/>
      <c r="H300" s="123"/>
      <c r="I300" s="111"/>
      <c r="J300" s="111"/>
      <c r="K300" s="111"/>
    </row>
    <row r="301" spans="2:11">
      <c r="B301" s="110"/>
      <c r="C301" s="111"/>
      <c r="D301" s="123"/>
      <c r="E301" s="123"/>
      <c r="F301" s="123"/>
      <c r="G301" s="123"/>
      <c r="H301" s="123"/>
      <c r="I301" s="111"/>
      <c r="J301" s="111"/>
      <c r="K301" s="111"/>
    </row>
    <row r="302" spans="2:11">
      <c r="B302" s="110"/>
      <c r="C302" s="111"/>
      <c r="D302" s="123"/>
      <c r="E302" s="123"/>
      <c r="F302" s="123"/>
      <c r="G302" s="123"/>
      <c r="H302" s="123"/>
      <c r="I302" s="111"/>
      <c r="J302" s="111"/>
      <c r="K302" s="111"/>
    </row>
    <row r="303" spans="2:11">
      <c r="B303" s="110"/>
      <c r="C303" s="111"/>
      <c r="D303" s="123"/>
      <c r="E303" s="123"/>
      <c r="F303" s="123"/>
      <c r="G303" s="123"/>
      <c r="H303" s="123"/>
      <c r="I303" s="111"/>
      <c r="J303" s="111"/>
      <c r="K303" s="111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conditionalFormatting sqref="B12">
    <cfRule type="cellIs" dxfId="1" priority="2" operator="equal">
      <formula>"NR3"</formula>
    </cfRule>
  </conditionalFormatting>
  <conditionalFormatting sqref="B12">
    <cfRule type="containsText" dxfId="0" priority="1" operator="containsText" text="הפרשה ">
      <formula>NOT(ISERROR(SEARCH("הפרשה ",B12)))</formula>
    </cfRule>
  </conditionalFormatting>
  <dataValidations count="3">
    <dataValidation allowBlank="1" showInputMessage="1" showErrorMessage="1" sqref="D14:I27 A1:A1048576 B1:B11 C5:C11 B14:C1048576 D1:I11 J1:XFD27 D28:XFD1048576" xr:uid="{00000000-0002-0000-1900-000000000000}"/>
    <dataValidation type="list" allowBlank="1" showInputMessage="1" showErrorMessage="1" sqref="G12:G13" xr:uid="{00000000-0002-0000-1900-000001000000}">
      <formula1>#REF!</formula1>
    </dataValidation>
    <dataValidation type="list" allowBlank="1" showInputMessage="1" showErrorMessage="1" sqref="E12:E13" xr:uid="{00000000-0002-0000-1900-000002000000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48.42578125" style="1" bestFit="1" customWidth="1"/>
    <col min="4" max="4" width="11.85546875" style="1" customWidth="1"/>
    <col min="5" max="16384" width="9.140625" style="1"/>
  </cols>
  <sheetData>
    <row r="1" spans="2:6">
      <c r="B1" s="46" t="s">
        <v>136</v>
      </c>
      <c r="C1" s="67" t="s" vm="1">
        <v>214</v>
      </c>
    </row>
    <row r="2" spans="2:6">
      <c r="B2" s="46" t="s">
        <v>135</v>
      </c>
      <c r="C2" s="67" t="s">
        <v>215</v>
      </c>
    </row>
    <row r="3" spans="2:6">
      <c r="B3" s="46" t="s">
        <v>137</v>
      </c>
      <c r="C3" s="67" t="s">
        <v>2659</v>
      </c>
    </row>
    <row r="4" spans="2:6">
      <c r="B4" s="46" t="s">
        <v>138</v>
      </c>
      <c r="C4" s="67">
        <v>14242</v>
      </c>
    </row>
    <row r="6" spans="2:6" ht="26.25" customHeight="1">
      <c r="B6" s="135" t="s">
        <v>170</v>
      </c>
      <c r="C6" s="136"/>
      <c r="D6" s="137"/>
    </row>
    <row r="7" spans="2:6" s="3" customFormat="1" ht="31.5">
      <c r="B7" s="47" t="s">
        <v>106</v>
      </c>
      <c r="C7" s="52" t="s">
        <v>98</v>
      </c>
      <c r="D7" s="53" t="s">
        <v>97</v>
      </c>
    </row>
    <row r="8" spans="2:6" s="3" customFormat="1">
      <c r="B8" s="14"/>
      <c r="C8" s="31" t="s">
        <v>193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16" t="s">
        <v>2667</v>
      </c>
      <c r="C10" s="117">
        <v>0</v>
      </c>
      <c r="D10" s="88"/>
    </row>
    <row r="11" spans="2:6">
      <c r="B11" s="114"/>
      <c r="C11" s="88"/>
      <c r="D11" s="88"/>
    </row>
    <row r="12" spans="2:6">
      <c r="B12" s="114"/>
      <c r="C12" s="88"/>
      <c r="D12" s="88"/>
      <c r="E12" s="3"/>
      <c r="F12" s="3"/>
    </row>
    <row r="13" spans="2:6">
      <c r="B13" s="88"/>
      <c r="C13" s="88"/>
      <c r="D13" s="88"/>
      <c r="E13" s="3"/>
      <c r="F13" s="3"/>
    </row>
    <row r="14" spans="2:6">
      <c r="B14" s="88"/>
      <c r="C14" s="88"/>
      <c r="D14" s="88"/>
    </row>
    <row r="15" spans="2:6">
      <c r="B15" s="88"/>
      <c r="C15" s="88"/>
      <c r="D15" s="88"/>
      <c r="E15" s="3"/>
      <c r="F15" s="3"/>
    </row>
    <row r="16" spans="2:6">
      <c r="B16" s="88"/>
      <c r="C16" s="88"/>
      <c r="D16" s="88"/>
      <c r="E16" s="3"/>
      <c r="F16" s="3"/>
    </row>
    <row r="17" spans="2:4">
      <c r="B17" s="88"/>
      <c r="C17" s="88"/>
      <c r="D17" s="88"/>
    </row>
    <row r="18" spans="2:4">
      <c r="B18" s="88"/>
      <c r="C18" s="88"/>
      <c r="D18" s="88"/>
    </row>
    <row r="19" spans="2:4">
      <c r="B19" s="88"/>
      <c r="C19" s="88"/>
      <c r="D19" s="88"/>
    </row>
    <row r="20" spans="2:4">
      <c r="B20" s="88"/>
      <c r="C20" s="88"/>
      <c r="D20" s="88"/>
    </row>
    <row r="21" spans="2:4">
      <c r="B21" s="88"/>
      <c r="C21" s="88"/>
      <c r="D21" s="88"/>
    </row>
    <row r="22" spans="2:4">
      <c r="B22" s="88"/>
      <c r="C22" s="88"/>
      <c r="D22" s="88"/>
    </row>
    <row r="23" spans="2:4">
      <c r="B23" s="88"/>
      <c r="C23" s="88"/>
      <c r="D23" s="88"/>
    </row>
    <row r="24" spans="2:4">
      <c r="B24" s="88"/>
      <c r="C24" s="88"/>
      <c r="D24" s="88"/>
    </row>
    <row r="25" spans="2:4">
      <c r="B25" s="88"/>
      <c r="C25" s="88"/>
      <c r="D25" s="88"/>
    </row>
    <row r="26" spans="2:4">
      <c r="B26" s="88"/>
      <c r="C26" s="88"/>
      <c r="D26" s="88"/>
    </row>
    <row r="27" spans="2:4">
      <c r="B27" s="88"/>
      <c r="C27" s="88"/>
      <c r="D27" s="88"/>
    </row>
    <row r="28" spans="2:4">
      <c r="B28" s="88"/>
      <c r="C28" s="88"/>
      <c r="D28" s="88"/>
    </row>
    <row r="29" spans="2:4">
      <c r="B29" s="88"/>
      <c r="C29" s="88"/>
      <c r="D29" s="88"/>
    </row>
    <row r="30" spans="2:4">
      <c r="B30" s="88"/>
      <c r="C30" s="88"/>
      <c r="D30" s="88"/>
    </row>
    <row r="31" spans="2:4">
      <c r="B31" s="88"/>
      <c r="C31" s="88"/>
      <c r="D31" s="88"/>
    </row>
    <row r="32" spans="2:4">
      <c r="B32" s="88"/>
      <c r="C32" s="88"/>
      <c r="D32" s="88"/>
    </row>
    <row r="33" spans="2:4">
      <c r="B33" s="88"/>
      <c r="C33" s="88"/>
      <c r="D33" s="88"/>
    </row>
    <row r="34" spans="2:4">
      <c r="B34" s="88"/>
      <c r="C34" s="88"/>
      <c r="D34" s="88"/>
    </row>
    <row r="35" spans="2:4">
      <c r="B35" s="88"/>
      <c r="C35" s="88"/>
      <c r="D35" s="88"/>
    </row>
    <row r="36" spans="2:4">
      <c r="B36" s="88"/>
      <c r="C36" s="88"/>
      <c r="D36" s="88"/>
    </row>
    <row r="37" spans="2:4">
      <c r="B37" s="88"/>
      <c r="C37" s="88"/>
      <c r="D37" s="88"/>
    </row>
    <row r="38" spans="2:4">
      <c r="B38" s="88"/>
      <c r="C38" s="88"/>
      <c r="D38" s="88"/>
    </row>
    <row r="39" spans="2:4">
      <c r="B39" s="88"/>
      <c r="C39" s="88"/>
      <c r="D39" s="88"/>
    </row>
    <row r="40" spans="2:4">
      <c r="B40" s="88"/>
      <c r="C40" s="88"/>
      <c r="D40" s="88"/>
    </row>
    <row r="41" spans="2:4">
      <c r="B41" s="88"/>
      <c r="C41" s="88"/>
      <c r="D41" s="88"/>
    </row>
    <row r="42" spans="2:4">
      <c r="B42" s="88"/>
      <c r="C42" s="88"/>
      <c r="D42" s="88"/>
    </row>
    <row r="43" spans="2:4">
      <c r="B43" s="88"/>
      <c r="C43" s="88"/>
      <c r="D43" s="88"/>
    </row>
    <row r="44" spans="2:4">
      <c r="B44" s="88"/>
      <c r="C44" s="88"/>
      <c r="D44" s="88"/>
    </row>
    <row r="45" spans="2:4">
      <c r="B45" s="88"/>
      <c r="C45" s="88"/>
      <c r="D45" s="88"/>
    </row>
    <row r="46" spans="2:4">
      <c r="B46" s="88"/>
      <c r="C46" s="88"/>
      <c r="D46" s="88"/>
    </row>
    <row r="47" spans="2:4">
      <c r="B47" s="88"/>
      <c r="C47" s="88"/>
      <c r="D47" s="88"/>
    </row>
    <row r="48" spans="2:4">
      <c r="B48" s="88"/>
      <c r="C48" s="88"/>
      <c r="D48" s="88"/>
    </row>
    <row r="49" spans="2:4">
      <c r="B49" s="88"/>
      <c r="C49" s="88"/>
      <c r="D49" s="88"/>
    </row>
    <row r="50" spans="2:4">
      <c r="B50" s="88"/>
      <c r="C50" s="88"/>
      <c r="D50" s="88"/>
    </row>
    <row r="51" spans="2:4">
      <c r="B51" s="88"/>
      <c r="C51" s="88"/>
      <c r="D51" s="88"/>
    </row>
    <row r="52" spans="2:4">
      <c r="B52" s="88"/>
      <c r="C52" s="88"/>
      <c r="D52" s="88"/>
    </row>
    <row r="53" spans="2:4">
      <c r="B53" s="88"/>
      <c r="C53" s="88"/>
      <c r="D53" s="88"/>
    </row>
    <row r="54" spans="2:4">
      <c r="B54" s="88"/>
      <c r="C54" s="88"/>
      <c r="D54" s="88"/>
    </row>
    <row r="55" spans="2:4">
      <c r="B55" s="88"/>
      <c r="C55" s="88"/>
      <c r="D55" s="88"/>
    </row>
    <row r="56" spans="2:4">
      <c r="B56" s="88"/>
      <c r="C56" s="88"/>
      <c r="D56" s="88"/>
    </row>
    <row r="57" spans="2:4">
      <c r="B57" s="88"/>
      <c r="C57" s="88"/>
      <c r="D57" s="88"/>
    </row>
    <row r="58" spans="2:4">
      <c r="B58" s="88"/>
      <c r="C58" s="88"/>
      <c r="D58" s="88"/>
    </row>
    <row r="59" spans="2:4">
      <c r="B59" s="88"/>
      <c r="C59" s="88"/>
      <c r="D59" s="88"/>
    </row>
    <row r="60" spans="2:4">
      <c r="B60" s="88"/>
      <c r="C60" s="88"/>
      <c r="D60" s="88"/>
    </row>
    <row r="61" spans="2:4">
      <c r="B61" s="88"/>
      <c r="C61" s="88"/>
      <c r="D61" s="88"/>
    </row>
    <row r="62" spans="2:4">
      <c r="B62" s="88"/>
      <c r="C62" s="88"/>
      <c r="D62" s="88"/>
    </row>
    <row r="63" spans="2:4">
      <c r="B63" s="88"/>
      <c r="C63" s="88"/>
      <c r="D63" s="88"/>
    </row>
    <row r="64" spans="2:4">
      <c r="B64" s="88"/>
      <c r="C64" s="88"/>
      <c r="D64" s="88"/>
    </row>
    <row r="65" spans="2:4">
      <c r="B65" s="88"/>
      <c r="C65" s="88"/>
      <c r="D65" s="88"/>
    </row>
    <row r="66" spans="2:4">
      <c r="B66" s="88"/>
      <c r="C66" s="88"/>
      <c r="D66" s="88"/>
    </row>
    <row r="67" spans="2:4">
      <c r="B67" s="88"/>
      <c r="C67" s="88"/>
      <c r="D67" s="88"/>
    </row>
    <row r="68" spans="2:4">
      <c r="B68" s="88"/>
      <c r="C68" s="88"/>
      <c r="D68" s="88"/>
    </row>
    <row r="69" spans="2:4">
      <c r="B69" s="88"/>
      <c r="C69" s="88"/>
      <c r="D69" s="88"/>
    </row>
    <row r="70" spans="2:4">
      <c r="B70" s="88"/>
      <c r="C70" s="88"/>
      <c r="D70" s="88"/>
    </row>
    <row r="71" spans="2:4">
      <c r="B71" s="88"/>
      <c r="C71" s="88"/>
      <c r="D71" s="88"/>
    </row>
    <row r="72" spans="2:4">
      <c r="B72" s="88"/>
      <c r="C72" s="88"/>
      <c r="D72" s="88"/>
    </row>
    <row r="73" spans="2:4">
      <c r="B73" s="88"/>
      <c r="C73" s="88"/>
      <c r="D73" s="88"/>
    </row>
    <row r="74" spans="2:4">
      <c r="B74" s="88"/>
      <c r="C74" s="88"/>
      <c r="D74" s="88"/>
    </row>
    <row r="75" spans="2:4">
      <c r="B75" s="88"/>
      <c r="C75" s="88"/>
      <c r="D75" s="88"/>
    </row>
    <row r="76" spans="2:4">
      <c r="B76" s="88"/>
      <c r="C76" s="88"/>
      <c r="D76" s="88"/>
    </row>
    <row r="77" spans="2:4">
      <c r="B77" s="88"/>
      <c r="C77" s="88"/>
      <c r="D77" s="88"/>
    </row>
    <row r="78" spans="2:4">
      <c r="B78" s="88"/>
      <c r="C78" s="88"/>
      <c r="D78" s="88"/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88"/>
      <c r="C109" s="88"/>
      <c r="D109" s="88"/>
    </row>
    <row r="110" spans="2:4">
      <c r="B110" s="110"/>
      <c r="C110" s="111"/>
      <c r="D110" s="111"/>
    </row>
    <row r="111" spans="2:4">
      <c r="B111" s="110"/>
      <c r="C111" s="111"/>
      <c r="D111" s="111"/>
    </row>
    <row r="112" spans="2:4">
      <c r="B112" s="110"/>
      <c r="C112" s="111"/>
      <c r="D112" s="111"/>
    </row>
    <row r="113" spans="2:4">
      <c r="B113" s="110"/>
      <c r="C113" s="111"/>
      <c r="D113" s="111"/>
    </row>
    <row r="114" spans="2:4">
      <c r="B114" s="110"/>
      <c r="C114" s="111"/>
      <c r="D114" s="111"/>
    </row>
    <row r="115" spans="2:4">
      <c r="B115" s="110"/>
      <c r="C115" s="111"/>
      <c r="D115" s="111"/>
    </row>
    <row r="116" spans="2:4">
      <c r="B116" s="110"/>
      <c r="C116" s="111"/>
      <c r="D116" s="111"/>
    </row>
    <row r="117" spans="2:4">
      <c r="B117" s="110"/>
      <c r="C117" s="111"/>
      <c r="D117" s="111"/>
    </row>
    <row r="118" spans="2:4">
      <c r="B118" s="110"/>
      <c r="C118" s="111"/>
      <c r="D118" s="111"/>
    </row>
    <row r="119" spans="2:4">
      <c r="B119" s="110"/>
      <c r="C119" s="111"/>
      <c r="D119" s="111"/>
    </row>
    <row r="120" spans="2:4">
      <c r="B120" s="110"/>
      <c r="C120" s="111"/>
      <c r="D120" s="111"/>
    </row>
    <row r="121" spans="2:4">
      <c r="B121" s="110"/>
      <c r="C121" s="111"/>
      <c r="D121" s="111"/>
    </row>
    <row r="122" spans="2:4">
      <c r="B122" s="110"/>
      <c r="C122" s="111"/>
      <c r="D122" s="111"/>
    </row>
    <row r="123" spans="2:4">
      <c r="B123" s="110"/>
      <c r="C123" s="111"/>
      <c r="D123" s="111"/>
    </row>
    <row r="124" spans="2:4">
      <c r="B124" s="110"/>
      <c r="C124" s="111"/>
      <c r="D124" s="111"/>
    </row>
    <row r="125" spans="2:4">
      <c r="B125" s="110"/>
      <c r="C125" s="111"/>
      <c r="D125" s="111"/>
    </row>
    <row r="126" spans="2:4">
      <c r="B126" s="110"/>
      <c r="C126" s="111"/>
      <c r="D126" s="111"/>
    </row>
    <row r="127" spans="2:4">
      <c r="B127" s="110"/>
      <c r="C127" s="111"/>
      <c r="D127" s="111"/>
    </row>
    <row r="128" spans="2:4">
      <c r="B128" s="110"/>
      <c r="C128" s="111"/>
      <c r="D128" s="111"/>
    </row>
    <row r="129" spans="2:4">
      <c r="B129" s="110"/>
      <c r="C129" s="111"/>
      <c r="D129" s="111"/>
    </row>
    <row r="130" spans="2:4">
      <c r="B130" s="110"/>
      <c r="C130" s="111"/>
      <c r="D130" s="111"/>
    </row>
    <row r="131" spans="2:4">
      <c r="B131" s="110"/>
      <c r="C131" s="111"/>
      <c r="D131" s="111"/>
    </row>
    <row r="132" spans="2:4">
      <c r="B132" s="110"/>
      <c r="C132" s="111"/>
      <c r="D132" s="111"/>
    </row>
    <row r="133" spans="2:4">
      <c r="B133" s="110"/>
      <c r="C133" s="111"/>
      <c r="D133" s="111"/>
    </row>
    <row r="134" spans="2:4">
      <c r="B134" s="110"/>
      <c r="C134" s="111"/>
      <c r="D134" s="111"/>
    </row>
    <row r="135" spans="2:4">
      <c r="B135" s="110"/>
      <c r="C135" s="111"/>
      <c r="D135" s="111"/>
    </row>
    <row r="136" spans="2:4">
      <c r="B136" s="110"/>
      <c r="C136" s="111"/>
      <c r="D136" s="111"/>
    </row>
    <row r="137" spans="2:4">
      <c r="B137" s="110"/>
      <c r="C137" s="111"/>
      <c r="D137" s="111"/>
    </row>
    <row r="138" spans="2:4">
      <c r="B138" s="110"/>
      <c r="C138" s="111"/>
      <c r="D138" s="111"/>
    </row>
    <row r="139" spans="2:4">
      <c r="B139" s="110"/>
      <c r="C139" s="111"/>
      <c r="D139" s="111"/>
    </row>
    <row r="140" spans="2:4">
      <c r="B140" s="110"/>
      <c r="C140" s="111"/>
      <c r="D140" s="111"/>
    </row>
    <row r="141" spans="2:4">
      <c r="B141" s="110"/>
      <c r="C141" s="111"/>
      <c r="D141" s="111"/>
    </row>
    <row r="142" spans="2:4">
      <c r="B142" s="110"/>
      <c r="C142" s="111"/>
      <c r="D142" s="111"/>
    </row>
    <row r="143" spans="2:4">
      <c r="B143" s="110"/>
      <c r="C143" s="111"/>
      <c r="D143" s="111"/>
    </row>
    <row r="144" spans="2:4">
      <c r="B144" s="110"/>
      <c r="C144" s="111"/>
      <c r="D144" s="111"/>
    </row>
    <row r="145" spans="2:4">
      <c r="B145" s="110"/>
      <c r="C145" s="111"/>
      <c r="D145" s="111"/>
    </row>
    <row r="146" spans="2:4">
      <c r="B146" s="110"/>
      <c r="C146" s="111"/>
      <c r="D146" s="111"/>
    </row>
    <row r="147" spans="2:4">
      <c r="B147" s="110"/>
      <c r="C147" s="111"/>
      <c r="D147" s="111"/>
    </row>
    <row r="148" spans="2:4">
      <c r="B148" s="110"/>
      <c r="C148" s="111"/>
      <c r="D148" s="111"/>
    </row>
    <row r="149" spans="2:4">
      <c r="B149" s="110"/>
      <c r="C149" s="111"/>
      <c r="D149" s="111"/>
    </row>
    <row r="150" spans="2:4">
      <c r="B150" s="110"/>
      <c r="C150" s="111"/>
      <c r="D150" s="111"/>
    </row>
    <row r="151" spans="2:4">
      <c r="B151" s="110"/>
      <c r="C151" s="111"/>
      <c r="D151" s="111"/>
    </row>
    <row r="152" spans="2:4">
      <c r="B152" s="110"/>
      <c r="C152" s="111"/>
      <c r="D152" s="111"/>
    </row>
    <row r="153" spans="2:4">
      <c r="B153" s="110"/>
      <c r="C153" s="111"/>
      <c r="D153" s="111"/>
    </row>
    <row r="154" spans="2:4">
      <c r="B154" s="110"/>
      <c r="C154" s="111"/>
      <c r="D154" s="111"/>
    </row>
    <row r="155" spans="2:4">
      <c r="B155" s="110"/>
      <c r="C155" s="111"/>
      <c r="D155" s="111"/>
    </row>
    <row r="156" spans="2:4">
      <c r="B156" s="110"/>
      <c r="C156" s="111"/>
      <c r="D156" s="111"/>
    </row>
    <row r="157" spans="2:4">
      <c r="B157" s="110"/>
      <c r="C157" s="111"/>
      <c r="D157" s="111"/>
    </row>
    <row r="158" spans="2:4">
      <c r="B158" s="110"/>
      <c r="C158" s="111"/>
      <c r="D158" s="111"/>
    </row>
    <row r="159" spans="2:4">
      <c r="B159" s="110"/>
      <c r="C159" s="111"/>
      <c r="D159" s="111"/>
    </row>
    <row r="160" spans="2:4">
      <c r="B160" s="110"/>
      <c r="C160" s="111"/>
      <c r="D160" s="111"/>
    </row>
    <row r="161" spans="2:4">
      <c r="B161" s="110"/>
      <c r="C161" s="111"/>
      <c r="D161" s="111"/>
    </row>
    <row r="162" spans="2:4">
      <c r="B162" s="110"/>
      <c r="C162" s="111"/>
      <c r="D162" s="111"/>
    </row>
    <row r="163" spans="2:4">
      <c r="B163" s="110"/>
      <c r="C163" s="111"/>
      <c r="D163" s="111"/>
    </row>
    <row r="164" spans="2:4">
      <c r="B164" s="110"/>
      <c r="C164" s="111"/>
      <c r="D164" s="111"/>
    </row>
    <row r="165" spans="2:4">
      <c r="B165" s="110"/>
      <c r="C165" s="111"/>
      <c r="D165" s="111"/>
    </row>
    <row r="166" spans="2:4">
      <c r="B166" s="110"/>
      <c r="C166" s="111"/>
      <c r="D166" s="111"/>
    </row>
    <row r="167" spans="2:4">
      <c r="B167" s="110"/>
      <c r="C167" s="111"/>
      <c r="D167" s="111"/>
    </row>
    <row r="168" spans="2:4">
      <c r="B168" s="110"/>
      <c r="C168" s="111"/>
      <c r="D168" s="111"/>
    </row>
    <row r="169" spans="2:4">
      <c r="B169" s="110"/>
      <c r="C169" s="111"/>
      <c r="D169" s="111"/>
    </row>
    <row r="170" spans="2:4">
      <c r="B170" s="110"/>
      <c r="C170" s="111"/>
      <c r="D170" s="111"/>
    </row>
    <row r="171" spans="2:4">
      <c r="B171" s="110"/>
      <c r="C171" s="111"/>
      <c r="D171" s="111"/>
    </row>
    <row r="172" spans="2:4">
      <c r="B172" s="110"/>
      <c r="C172" s="111"/>
      <c r="D172" s="111"/>
    </row>
    <row r="173" spans="2:4">
      <c r="B173" s="110"/>
      <c r="C173" s="111"/>
      <c r="D173" s="111"/>
    </row>
    <row r="174" spans="2:4">
      <c r="B174" s="110"/>
      <c r="C174" s="111"/>
      <c r="D174" s="111"/>
    </row>
    <row r="175" spans="2:4">
      <c r="B175" s="110"/>
      <c r="C175" s="111"/>
      <c r="D175" s="111"/>
    </row>
    <row r="176" spans="2:4">
      <c r="B176" s="110"/>
      <c r="C176" s="111"/>
      <c r="D176" s="111"/>
    </row>
    <row r="177" spans="2:4">
      <c r="B177" s="110"/>
      <c r="C177" s="111"/>
      <c r="D177" s="111"/>
    </row>
    <row r="178" spans="2:4">
      <c r="B178" s="110"/>
      <c r="C178" s="111"/>
      <c r="D178" s="111"/>
    </row>
    <row r="179" spans="2:4">
      <c r="B179" s="110"/>
      <c r="C179" s="111"/>
      <c r="D179" s="111"/>
    </row>
    <row r="180" spans="2:4">
      <c r="B180" s="110"/>
      <c r="C180" s="111"/>
      <c r="D180" s="111"/>
    </row>
    <row r="181" spans="2:4">
      <c r="B181" s="110"/>
      <c r="C181" s="111"/>
      <c r="D181" s="111"/>
    </row>
    <row r="182" spans="2:4">
      <c r="B182" s="110"/>
      <c r="C182" s="111"/>
      <c r="D182" s="111"/>
    </row>
    <row r="183" spans="2:4">
      <c r="B183" s="110"/>
      <c r="C183" s="111"/>
      <c r="D183" s="111"/>
    </row>
    <row r="184" spans="2:4">
      <c r="B184" s="110"/>
      <c r="C184" s="111"/>
      <c r="D184" s="111"/>
    </row>
    <row r="185" spans="2:4">
      <c r="B185" s="110"/>
      <c r="C185" s="111"/>
      <c r="D185" s="111"/>
    </row>
    <row r="186" spans="2:4">
      <c r="B186" s="110"/>
      <c r="C186" s="111"/>
      <c r="D186" s="111"/>
    </row>
    <row r="187" spans="2:4">
      <c r="B187" s="110"/>
      <c r="C187" s="111"/>
      <c r="D187" s="111"/>
    </row>
    <row r="188" spans="2:4">
      <c r="B188" s="110"/>
      <c r="C188" s="111"/>
      <c r="D188" s="111"/>
    </row>
    <row r="189" spans="2:4">
      <c r="B189" s="110"/>
      <c r="C189" s="111"/>
      <c r="D189" s="111"/>
    </row>
    <row r="190" spans="2:4">
      <c r="B190" s="110"/>
      <c r="C190" s="111"/>
      <c r="D190" s="111"/>
    </row>
    <row r="191" spans="2:4">
      <c r="B191" s="110"/>
      <c r="C191" s="111"/>
      <c r="D191" s="111"/>
    </row>
    <row r="192" spans="2:4">
      <c r="B192" s="110"/>
      <c r="C192" s="111"/>
      <c r="D192" s="111"/>
    </row>
    <row r="193" spans="2:4">
      <c r="B193" s="110"/>
      <c r="C193" s="111"/>
      <c r="D193" s="111"/>
    </row>
    <row r="194" spans="2:4">
      <c r="B194" s="110"/>
      <c r="C194" s="111"/>
      <c r="D194" s="111"/>
    </row>
    <row r="195" spans="2:4">
      <c r="B195" s="110"/>
      <c r="C195" s="111"/>
      <c r="D195" s="111"/>
    </row>
    <row r="196" spans="2:4">
      <c r="B196" s="110"/>
      <c r="C196" s="111"/>
      <c r="D196" s="111"/>
    </row>
    <row r="197" spans="2:4">
      <c r="B197" s="110"/>
      <c r="C197" s="111"/>
      <c r="D197" s="111"/>
    </row>
    <row r="198" spans="2:4">
      <c r="B198" s="110"/>
      <c r="C198" s="111"/>
      <c r="D198" s="111"/>
    </row>
    <row r="199" spans="2:4">
      <c r="B199" s="110"/>
      <c r="C199" s="111"/>
      <c r="D199" s="111"/>
    </row>
    <row r="200" spans="2:4">
      <c r="B200" s="110"/>
      <c r="C200" s="111"/>
      <c r="D200" s="111"/>
    </row>
    <row r="201" spans="2:4">
      <c r="B201" s="110"/>
      <c r="C201" s="111"/>
      <c r="D201" s="111"/>
    </row>
    <row r="202" spans="2:4">
      <c r="B202" s="110"/>
      <c r="C202" s="111"/>
      <c r="D202" s="111"/>
    </row>
    <row r="203" spans="2:4">
      <c r="B203" s="110"/>
      <c r="C203" s="111"/>
      <c r="D203" s="111"/>
    </row>
    <row r="204" spans="2:4">
      <c r="B204" s="110"/>
      <c r="C204" s="111"/>
      <c r="D204" s="111"/>
    </row>
    <row r="205" spans="2:4">
      <c r="B205" s="110"/>
      <c r="C205" s="111"/>
      <c r="D205" s="111"/>
    </row>
    <row r="206" spans="2:4">
      <c r="B206" s="110"/>
      <c r="C206" s="111"/>
      <c r="D206" s="111"/>
    </row>
    <row r="207" spans="2:4">
      <c r="B207" s="110"/>
      <c r="C207" s="111"/>
      <c r="D207" s="111"/>
    </row>
    <row r="208" spans="2:4">
      <c r="B208" s="110"/>
      <c r="C208" s="111"/>
      <c r="D208" s="111"/>
    </row>
    <row r="209" spans="2:4">
      <c r="B209" s="110"/>
      <c r="C209" s="111"/>
      <c r="D209" s="111"/>
    </row>
    <row r="210" spans="2:4">
      <c r="B210" s="110"/>
      <c r="C210" s="111"/>
      <c r="D210" s="111"/>
    </row>
    <row r="211" spans="2:4">
      <c r="B211" s="110"/>
      <c r="C211" s="111"/>
      <c r="D211" s="111"/>
    </row>
    <row r="212" spans="2:4">
      <c r="B212" s="110"/>
      <c r="C212" s="111"/>
      <c r="D212" s="111"/>
    </row>
    <row r="213" spans="2:4">
      <c r="B213" s="110"/>
      <c r="C213" s="111"/>
      <c r="D213" s="111"/>
    </row>
    <row r="214" spans="2:4">
      <c r="B214" s="110"/>
      <c r="C214" s="111"/>
      <c r="D214" s="111"/>
    </row>
    <row r="215" spans="2:4">
      <c r="B215" s="110"/>
      <c r="C215" s="111"/>
      <c r="D215" s="111"/>
    </row>
    <row r="216" spans="2:4">
      <c r="B216" s="110"/>
      <c r="C216" s="111"/>
      <c r="D216" s="111"/>
    </row>
    <row r="217" spans="2:4">
      <c r="B217" s="110"/>
      <c r="C217" s="111"/>
      <c r="D217" s="111"/>
    </row>
    <row r="218" spans="2:4">
      <c r="B218" s="110"/>
      <c r="C218" s="111"/>
      <c r="D218" s="111"/>
    </row>
    <row r="219" spans="2:4">
      <c r="B219" s="110"/>
      <c r="C219" s="111"/>
      <c r="D219" s="111"/>
    </row>
    <row r="220" spans="2:4">
      <c r="B220" s="110"/>
      <c r="C220" s="111"/>
      <c r="D220" s="111"/>
    </row>
    <row r="221" spans="2:4">
      <c r="B221" s="110"/>
      <c r="C221" s="111"/>
      <c r="D221" s="111"/>
    </row>
    <row r="222" spans="2:4">
      <c r="B222" s="110"/>
      <c r="C222" s="111"/>
      <c r="D222" s="111"/>
    </row>
    <row r="223" spans="2:4">
      <c r="B223" s="110"/>
      <c r="C223" s="111"/>
      <c r="D223" s="111"/>
    </row>
    <row r="224" spans="2:4">
      <c r="B224" s="110"/>
      <c r="C224" s="111"/>
      <c r="D224" s="111"/>
    </row>
    <row r="225" spans="2:4">
      <c r="B225" s="110"/>
      <c r="C225" s="111"/>
      <c r="D225" s="111"/>
    </row>
    <row r="226" spans="2:4">
      <c r="B226" s="110"/>
      <c r="C226" s="111"/>
      <c r="D226" s="111"/>
    </row>
    <row r="227" spans="2:4">
      <c r="B227" s="110"/>
      <c r="C227" s="111"/>
      <c r="D227" s="111"/>
    </row>
    <row r="228" spans="2:4">
      <c r="B228" s="110"/>
      <c r="C228" s="111"/>
      <c r="D228" s="111"/>
    </row>
    <row r="229" spans="2:4">
      <c r="B229" s="110"/>
      <c r="C229" s="111"/>
      <c r="D229" s="111"/>
    </row>
    <row r="230" spans="2:4">
      <c r="B230" s="110"/>
      <c r="C230" s="111"/>
      <c r="D230" s="111"/>
    </row>
    <row r="231" spans="2:4">
      <c r="B231" s="110"/>
      <c r="C231" s="111"/>
      <c r="D231" s="111"/>
    </row>
    <row r="232" spans="2:4">
      <c r="B232" s="110"/>
      <c r="C232" s="111"/>
      <c r="D232" s="111"/>
    </row>
    <row r="233" spans="2:4">
      <c r="B233" s="110"/>
      <c r="C233" s="111"/>
      <c r="D233" s="111"/>
    </row>
    <row r="234" spans="2:4">
      <c r="B234" s="110"/>
      <c r="C234" s="111"/>
      <c r="D234" s="111"/>
    </row>
    <row r="235" spans="2:4">
      <c r="B235" s="110"/>
      <c r="C235" s="111"/>
      <c r="D235" s="111"/>
    </row>
    <row r="236" spans="2:4">
      <c r="B236" s="110"/>
      <c r="C236" s="111"/>
      <c r="D236" s="111"/>
    </row>
    <row r="237" spans="2:4">
      <c r="B237" s="110"/>
      <c r="C237" s="111"/>
      <c r="D237" s="111"/>
    </row>
    <row r="238" spans="2:4">
      <c r="B238" s="110"/>
      <c r="C238" s="111"/>
      <c r="D238" s="111"/>
    </row>
    <row r="239" spans="2:4">
      <c r="B239" s="110"/>
      <c r="C239" s="111"/>
      <c r="D239" s="111"/>
    </row>
    <row r="240" spans="2:4">
      <c r="B240" s="110"/>
      <c r="C240" s="111"/>
      <c r="D240" s="111"/>
    </row>
    <row r="241" spans="2:4">
      <c r="B241" s="110"/>
      <c r="C241" s="111"/>
      <c r="D241" s="111"/>
    </row>
    <row r="242" spans="2:4">
      <c r="B242" s="110"/>
      <c r="C242" s="111"/>
      <c r="D242" s="111"/>
    </row>
    <row r="243" spans="2:4">
      <c r="B243" s="110"/>
      <c r="C243" s="111"/>
      <c r="D243" s="111"/>
    </row>
    <row r="244" spans="2:4">
      <c r="B244" s="110"/>
      <c r="C244" s="111"/>
      <c r="D244" s="111"/>
    </row>
    <row r="245" spans="2:4">
      <c r="B245" s="110"/>
      <c r="C245" s="111"/>
      <c r="D245" s="111"/>
    </row>
    <row r="246" spans="2:4">
      <c r="B246" s="110"/>
      <c r="C246" s="111"/>
      <c r="D246" s="111"/>
    </row>
    <row r="247" spans="2:4">
      <c r="B247" s="110"/>
      <c r="C247" s="111"/>
      <c r="D247" s="111"/>
    </row>
    <row r="248" spans="2:4">
      <c r="B248" s="110"/>
      <c r="C248" s="111"/>
      <c r="D248" s="111"/>
    </row>
    <row r="249" spans="2:4">
      <c r="B249" s="110"/>
      <c r="C249" s="111"/>
      <c r="D249" s="111"/>
    </row>
    <row r="250" spans="2:4">
      <c r="B250" s="110"/>
      <c r="C250" s="111"/>
      <c r="D250" s="111"/>
    </row>
    <row r="251" spans="2:4">
      <c r="B251" s="110"/>
      <c r="C251" s="111"/>
      <c r="D251" s="111"/>
    </row>
    <row r="252" spans="2:4">
      <c r="B252" s="110"/>
      <c r="C252" s="111"/>
      <c r="D252" s="111"/>
    </row>
    <row r="253" spans="2:4">
      <c r="B253" s="110"/>
      <c r="C253" s="111"/>
      <c r="D253" s="111"/>
    </row>
    <row r="254" spans="2:4">
      <c r="B254" s="110"/>
      <c r="C254" s="111"/>
      <c r="D254" s="111"/>
    </row>
    <row r="255" spans="2:4">
      <c r="B255" s="110"/>
      <c r="C255" s="111"/>
      <c r="D255" s="111"/>
    </row>
    <row r="256" spans="2:4">
      <c r="B256" s="110"/>
      <c r="C256" s="111"/>
      <c r="D256" s="111"/>
    </row>
    <row r="257" spans="2:4">
      <c r="B257" s="110"/>
      <c r="C257" s="111"/>
      <c r="D257" s="111"/>
    </row>
    <row r="258" spans="2:4">
      <c r="B258" s="110"/>
      <c r="C258" s="111"/>
      <c r="D258" s="111"/>
    </row>
    <row r="259" spans="2:4">
      <c r="B259" s="110"/>
      <c r="C259" s="111"/>
      <c r="D259" s="111"/>
    </row>
    <row r="260" spans="2:4">
      <c r="B260" s="110"/>
      <c r="C260" s="111"/>
      <c r="D260" s="111"/>
    </row>
    <row r="261" spans="2:4">
      <c r="B261" s="110"/>
      <c r="C261" s="111"/>
      <c r="D261" s="111"/>
    </row>
    <row r="262" spans="2:4">
      <c r="B262" s="110"/>
      <c r="C262" s="111"/>
      <c r="D262" s="111"/>
    </row>
    <row r="263" spans="2:4">
      <c r="B263" s="110"/>
      <c r="C263" s="111"/>
      <c r="D263" s="111"/>
    </row>
    <row r="264" spans="2:4">
      <c r="B264" s="110"/>
      <c r="C264" s="111"/>
      <c r="D264" s="111"/>
    </row>
    <row r="265" spans="2:4">
      <c r="B265" s="110"/>
      <c r="C265" s="111"/>
      <c r="D265" s="111"/>
    </row>
    <row r="266" spans="2:4">
      <c r="B266" s="110"/>
      <c r="C266" s="111"/>
      <c r="D266" s="111"/>
    </row>
    <row r="267" spans="2:4">
      <c r="B267" s="110"/>
      <c r="C267" s="111"/>
      <c r="D267" s="111"/>
    </row>
    <row r="268" spans="2:4">
      <c r="B268" s="110"/>
      <c r="C268" s="111"/>
      <c r="D268" s="111"/>
    </row>
    <row r="269" spans="2:4">
      <c r="B269" s="110"/>
      <c r="C269" s="111"/>
      <c r="D269" s="111"/>
    </row>
    <row r="270" spans="2:4">
      <c r="B270" s="110"/>
      <c r="C270" s="111"/>
      <c r="D270" s="111"/>
    </row>
    <row r="271" spans="2:4">
      <c r="B271" s="110"/>
      <c r="C271" s="111"/>
      <c r="D271" s="111"/>
    </row>
    <row r="272" spans="2:4">
      <c r="B272" s="110"/>
      <c r="C272" s="111"/>
      <c r="D272" s="111"/>
    </row>
    <row r="273" spans="2:4">
      <c r="B273" s="110"/>
      <c r="C273" s="111"/>
      <c r="D273" s="111"/>
    </row>
    <row r="274" spans="2:4">
      <c r="B274" s="110"/>
      <c r="C274" s="111"/>
      <c r="D274" s="111"/>
    </row>
    <row r="275" spans="2:4">
      <c r="B275" s="110"/>
      <c r="C275" s="111"/>
      <c r="D275" s="111"/>
    </row>
    <row r="276" spans="2:4">
      <c r="B276" s="110"/>
      <c r="C276" s="111"/>
      <c r="D276" s="111"/>
    </row>
    <row r="277" spans="2:4">
      <c r="B277" s="110"/>
      <c r="C277" s="111"/>
      <c r="D277" s="111"/>
    </row>
    <row r="278" spans="2:4">
      <c r="B278" s="110"/>
      <c r="C278" s="111"/>
      <c r="D278" s="111"/>
    </row>
    <row r="279" spans="2:4">
      <c r="B279" s="110"/>
      <c r="C279" s="111"/>
      <c r="D279" s="111"/>
    </row>
    <row r="280" spans="2:4">
      <c r="B280" s="110"/>
      <c r="C280" s="111"/>
      <c r="D280" s="111"/>
    </row>
    <row r="281" spans="2:4">
      <c r="B281" s="110"/>
      <c r="C281" s="111"/>
      <c r="D281" s="111"/>
    </row>
    <row r="282" spans="2:4">
      <c r="B282" s="110"/>
      <c r="C282" s="111"/>
      <c r="D282" s="111"/>
    </row>
    <row r="283" spans="2:4">
      <c r="B283" s="110"/>
      <c r="C283" s="111"/>
      <c r="D283" s="111"/>
    </row>
    <row r="284" spans="2:4">
      <c r="B284" s="110"/>
      <c r="C284" s="111"/>
      <c r="D284" s="111"/>
    </row>
    <row r="285" spans="2:4">
      <c r="B285" s="110"/>
      <c r="C285" s="111"/>
      <c r="D285" s="111"/>
    </row>
    <row r="286" spans="2:4">
      <c r="B286" s="110"/>
      <c r="C286" s="111"/>
      <c r="D286" s="111"/>
    </row>
    <row r="287" spans="2:4">
      <c r="B287" s="110"/>
      <c r="C287" s="111"/>
      <c r="D287" s="111"/>
    </row>
    <row r="288" spans="2:4">
      <c r="B288" s="110"/>
      <c r="C288" s="111"/>
      <c r="D288" s="111"/>
    </row>
    <row r="289" spans="2:4">
      <c r="B289" s="110"/>
      <c r="C289" s="111"/>
      <c r="D289" s="111"/>
    </row>
    <row r="290" spans="2:4">
      <c r="B290" s="110"/>
      <c r="C290" s="111"/>
      <c r="D290" s="111"/>
    </row>
    <row r="291" spans="2:4">
      <c r="B291" s="110"/>
      <c r="C291" s="111"/>
      <c r="D291" s="111"/>
    </row>
    <row r="292" spans="2:4">
      <c r="B292" s="110"/>
      <c r="C292" s="111"/>
      <c r="D292" s="111"/>
    </row>
    <row r="293" spans="2:4">
      <c r="B293" s="110"/>
      <c r="C293" s="111"/>
      <c r="D293" s="111"/>
    </row>
    <row r="294" spans="2:4">
      <c r="B294" s="110"/>
      <c r="C294" s="111"/>
      <c r="D294" s="111"/>
    </row>
    <row r="295" spans="2:4">
      <c r="B295" s="110"/>
      <c r="C295" s="111"/>
      <c r="D295" s="111"/>
    </row>
    <row r="296" spans="2:4">
      <c r="B296" s="110"/>
      <c r="C296" s="111"/>
      <c r="D296" s="111"/>
    </row>
    <row r="297" spans="2:4">
      <c r="B297" s="110"/>
      <c r="C297" s="111"/>
      <c r="D297" s="111"/>
    </row>
    <row r="298" spans="2:4">
      <c r="B298" s="110"/>
      <c r="C298" s="111"/>
      <c r="D298" s="111"/>
    </row>
    <row r="299" spans="2:4">
      <c r="B299" s="110"/>
      <c r="C299" s="111"/>
      <c r="D299" s="111"/>
    </row>
    <row r="300" spans="2:4">
      <c r="B300" s="110"/>
      <c r="C300" s="111"/>
      <c r="D300" s="111"/>
    </row>
    <row r="301" spans="2:4">
      <c r="B301" s="110"/>
      <c r="C301" s="111"/>
      <c r="D301" s="111"/>
    </row>
    <row r="302" spans="2:4">
      <c r="B302" s="110"/>
      <c r="C302" s="111"/>
      <c r="D302" s="111"/>
    </row>
    <row r="303" spans="2:4">
      <c r="B303" s="110"/>
      <c r="C303" s="111"/>
      <c r="D303" s="111"/>
    </row>
    <row r="304" spans="2:4">
      <c r="B304" s="110"/>
      <c r="C304" s="111"/>
      <c r="D304" s="111"/>
    </row>
    <row r="305" spans="2:4">
      <c r="B305" s="110"/>
      <c r="C305" s="111"/>
      <c r="D305" s="111"/>
    </row>
    <row r="306" spans="2:4">
      <c r="B306" s="110"/>
      <c r="C306" s="111"/>
      <c r="D306" s="111"/>
    </row>
    <row r="307" spans="2:4">
      <c r="B307" s="110"/>
      <c r="C307" s="111"/>
      <c r="D307" s="111"/>
    </row>
    <row r="308" spans="2:4">
      <c r="B308" s="110"/>
      <c r="C308" s="111"/>
      <c r="D308" s="111"/>
    </row>
    <row r="309" spans="2:4">
      <c r="B309" s="110"/>
      <c r="C309" s="111"/>
      <c r="D309" s="111"/>
    </row>
    <row r="310" spans="2:4">
      <c r="B310" s="110"/>
      <c r="C310" s="111"/>
      <c r="D310" s="111"/>
    </row>
    <row r="311" spans="2:4">
      <c r="B311" s="110"/>
      <c r="C311" s="111"/>
      <c r="D311" s="111"/>
    </row>
    <row r="312" spans="2:4">
      <c r="B312" s="110"/>
      <c r="C312" s="111"/>
      <c r="D312" s="111"/>
    </row>
    <row r="313" spans="2:4">
      <c r="B313" s="110"/>
      <c r="C313" s="111"/>
      <c r="D313" s="111"/>
    </row>
    <row r="314" spans="2:4">
      <c r="B314" s="110"/>
      <c r="C314" s="111"/>
      <c r="D314" s="111"/>
    </row>
    <row r="315" spans="2:4">
      <c r="B315" s="110"/>
      <c r="C315" s="111"/>
      <c r="D315" s="111"/>
    </row>
    <row r="316" spans="2:4">
      <c r="B316" s="110"/>
      <c r="C316" s="111"/>
      <c r="D316" s="111"/>
    </row>
    <row r="317" spans="2:4">
      <c r="B317" s="110"/>
      <c r="C317" s="111"/>
      <c r="D317" s="111"/>
    </row>
    <row r="318" spans="2:4">
      <c r="B318" s="110"/>
      <c r="C318" s="111"/>
      <c r="D318" s="111"/>
    </row>
    <row r="319" spans="2:4">
      <c r="B319" s="110"/>
      <c r="C319" s="111"/>
      <c r="D319" s="111"/>
    </row>
    <row r="320" spans="2:4">
      <c r="B320" s="110"/>
      <c r="C320" s="111"/>
      <c r="D320" s="111"/>
    </row>
    <row r="321" spans="2:4">
      <c r="B321" s="110"/>
      <c r="C321" s="111"/>
      <c r="D321" s="111"/>
    </row>
    <row r="322" spans="2:4">
      <c r="B322" s="110"/>
      <c r="C322" s="111"/>
      <c r="D322" s="111"/>
    </row>
    <row r="323" spans="2:4">
      <c r="B323" s="110"/>
      <c r="C323" s="111"/>
      <c r="D323" s="111"/>
    </row>
    <row r="324" spans="2:4">
      <c r="B324" s="110"/>
      <c r="C324" s="111"/>
      <c r="D324" s="111"/>
    </row>
    <row r="325" spans="2:4">
      <c r="B325" s="110"/>
      <c r="C325" s="111"/>
      <c r="D325" s="111"/>
    </row>
    <row r="326" spans="2:4">
      <c r="B326" s="110"/>
      <c r="C326" s="111"/>
      <c r="D326" s="111"/>
    </row>
    <row r="327" spans="2:4">
      <c r="B327" s="110"/>
      <c r="C327" s="111"/>
      <c r="D327" s="111"/>
    </row>
    <row r="328" spans="2:4">
      <c r="B328" s="110"/>
      <c r="C328" s="111"/>
      <c r="D328" s="111"/>
    </row>
    <row r="329" spans="2:4">
      <c r="B329" s="110"/>
      <c r="C329" s="111"/>
      <c r="D329" s="111"/>
    </row>
    <row r="330" spans="2:4">
      <c r="B330" s="110"/>
      <c r="C330" s="111"/>
      <c r="D330" s="111"/>
    </row>
    <row r="331" spans="2:4">
      <c r="B331" s="110"/>
      <c r="C331" s="111"/>
      <c r="D331" s="111"/>
    </row>
    <row r="332" spans="2:4">
      <c r="B332" s="110"/>
      <c r="C332" s="111"/>
      <c r="D332" s="111"/>
    </row>
    <row r="333" spans="2:4">
      <c r="B333" s="110"/>
      <c r="C333" s="111"/>
      <c r="D333" s="111"/>
    </row>
    <row r="334" spans="2:4">
      <c r="B334" s="110"/>
      <c r="C334" s="111"/>
      <c r="D334" s="111"/>
    </row>
    <row r="335" spans="2:4">
      <c r="B335" s="110"/>
      <c r="C335" s="111"/>
      <c r="D335" s="111"/>
    </row>
    <row r="336" spans="2:4">
      <c r="B336" s="110"/>
      <c r="C336" s="111"/>
      <c r="D336" s="111"/>
    </row>
    <row r="337" spans="2:4">
      <c r="B337" s="110"/>
      <c r="C337" s="111"/>
      <c r="D337" s="111"/>
    </row>
    <row r="338" spans="2:4">
      <c r="B338" s="110"/>
      <c r="C338" s="111"/>
      <c r="D338" s="111"/>
    </row>
    <row r="339" spans="2:4">
      <c r="B339" s="110"/>
      <c r="C339" s="111"/>
      <c r="D339" s="111"/>
    </row>
    <row r="340" spans="2:4">
      <c r="B340" s="110"/>
      <c r="C340" s="111"/>
      <c r="D340" s="111"/>
    </row>
    <row r="341" spans="2:4">
      <c r="B341" s="110"/>
      <c r="C341" s="111"/>
      <c r="D341" s="111"/>
    </row>
    <row r="342" spans="2:4">
      <c r="B342" s="110"/>
      <c r="C342" s="111"/>
      <c r="D342" s="111"/>
    </row>
    <row r="343" spans="2:4">
      <c r="B343" s="110"/>
      <c r="C343" s="111"/>
      <c r="D343" s="111"/>
    </row>
    <row r="344" spans="2:4">
      <c r="B344" s="110"/>
      <c r="C344" s="111"/>
      <c r="D344" s="111"/>
    </row>
    <row r="345" spans="2:4">
      <c r="B345" s="110"/>
      <c r="C345" s="111"/>
      <c r="D345" s="111"/>
    </row>
    <row r="346" spans="2:4">
      <c r="B346" s="110"/>
      <c r="C346" s="111"/>
      <c r="D346" s="111"/>
    </row>
    <row r="347" spans="2:4">
      <c r="B347" s="110"/>
      <c r="C347" s="111"/>
      <c r="D347" s="111"/>
    </row>
    <row r="348" spans="2:4">
      <c r="B348" s="110"/>
      <c r="C348" s="111"/>
      <c r="D348" s="111"/>
    </row>
    <row r="349" spans="2:4">
      <c r="B349" s="110"/>
      <c r="C349" s="111"/>
      <c r="D349" s="111"/>
    </row>
    <row r="350" spans="2:4">
      <c r="B350" s="110"/>
      <c r="C350" s="111"/>
      <c r="D350" s="111"/>
    </row>
    <row r="351" spans="2:4">
      <c r="B351" s="110"/>
      <c r="C351" s="111"/>
      <c r="D351" s="111"/>
    </row>
    <row r="352" spans="2:4">
      <c r="B352" s="110"/>
      <c r="C352" s="111"/>
      <c r="D352" s="111"/>
    </row>
    <row r="353" spans="2:4">
      <c r="B353" s="110"/>
      <c r="C353" s="111"/>
      <c r="D353" s="111"/>
    </row>
    <row r="354" spans="2:4">
      <c r="B354" s="110"/>
      <c r="C354" s="111"/>
      <c r="D354" s="111"/>
    </row>
    <row r="355" spans="2:4">
      <c r="B355" s="110"/>
      <c r="C355" s="111"/>
      <c r="D355" s="111"/>
    </row>
    <row r="356" spans="2:4">
      <c r="B356" s="110"/>
      <c r="C356" s="111"/>
      <c r="D356" s="111"/>
    </row>
    <row r="357" spans="2:4">
      <c r="B357" s="110"/>
      <c r="C357" s="111"/>
      <c r="D357" s="111"/>
    </row>
    <row r="358" spans="2:4">
      <c r="B358" s="110"/>
      <c r="C358" s="111"/>
      <c r="D358" s="111"/>
    </row>
    <row r="359" spans="2:4">
      <c r="B359" s="110"/>
      <c r="C359" s="111"/>
      <c r="D359" s="111"/>
    </row>
    <row r="360" spans="2:4">
      <c r="B360" s="110"/>
      <c r="C360" s="111"/>
      <c r="D360" s="111"/>
    </row>
    <row r="361" spans="2:4">
      <c r="B361" s="110"/>
      <c r="C361" s="111"/>
      <c r="D361" s="111"/>
    </row>
    <row r="362" spans="2:4">
      <c r="B362" s="110"/>
      <c r="C362" s="111"/>
      <c r="D362" s="111"/>
    </row>
    <row r="363" spans="2:4">
      <c r="B363" s="110"/>
      <c r="C363" s="111"/>
      <c r="D363" s="111"/>
    </row>
    <row r="364" spans="2:4">
      <c r="B364" s="110"/>
      <c r="C364" s="111"/>
      <c r="D364" s="111"/>
    </row>
    <row r="365" spans="2:4">
      <c r="B365" s="110"/>
      <c r="C365" s="111"/>
      <c r="D365" s="111"/>
    </row>
    <row r="366" spans="2:4">
      <c r="B366" s="110"/>
      <c r="C366" s="111"/>
      <c r="D366" s="111"/>
    </row>
    <row r="367" spans="2:4">
      <c r="B367" s="110"/>
      <c r="C367" s="111"/>
      <c r="D367" s="111"/>
    </row>
    <row r="368" spans="2:4">
      <c r="B368" s="110"/>
      <c r="C368" s="111"/>
      <c r="D368" s="111"/>
    </row>
    <row r="369" spans="2:4">
      <c r="B369" s="110"/>
      <c r="C369" s="111"/>
      <c r="D369" s="111"/>
    </row>
    <row r="370" spans="2:4">
      <c r="B370" s="110"/>
      <c r="C370" s="111"/>
      <c r="D370" s="111"/>
    </row>
    <row r="371" spans="2:4">
      <c r="B371" s="110"/>
      <c r="C371" s="111"/>
      <c r="D371" s="111"/>
    </row>
    <row r="372" spans="2:4">
      <c r="B372" s="110"/>
      <c r="C372" s="111"/>
      <c r="D372" s="111"/>
    </row>
    <row r="373" spans="2:4">
      <c r="B373" s="110"/>
      <c r="C373" s="111"/>
      <c r="D373" s="111"/>
    </row>
    <row r="374" spans="2:4">
      <c r="B374" s="110"/>
      <c r="C374" s="111"/>
      <c r="D374" s="111"/>
    </row>
    <row r="375" spans="2:4">
      <c r="B375" s="110"/>
      <c r="C375" s="111"/>
      <c r="D375" s="111"/>
    </row>
    <row r="376" spans="2:4">
      <c r="B376" s="110"/>
      <c r="C376" s="111"/>
      <c r="D376" s="111"/>
    </row>
    <row r="377" spans="2:4">
      <c r="B377" s="110"/>
      <c r="C377" s="111"/>
      <c r="D377" s="111"/>
    </row>
    <row r="378" spans="2:4">
      <c r="B378" s="110"/>
      <c r="C378" s="111"/>
      <c r="D378" s="111"/>
    </row>
    <row r="379" spans="2:4">
      <c r="B379" s="110"/>
      <c r="C379" s="111"/>
      <c r="D379" s="111"/>
    </row>
    <row r="380" spans="2:4">
      <c r="B380" s="110"/>
      <c r="C380" s="111"/>
      <c r="D380" s="111"/>
    </row>
    <row r="381" spans="2:4">
      <c r="B381" s="110"/>
      <c r="C381" s="111"/>
      <c r="D381" s="111"/>
    </row>
    <row r="382" spans="2:4">
      <c r="B382" s="110"/>
      <c r="C382" s="111"/>
      <c r="D382" s="111"/>
    </row>
    <row r="383" spans="2:4">
      <c r="B383" s="110"/>
      <c r="C383" s="111"/>
      <c r="D383" s="111"/>
    </row>
    <row r="384" spans="2:4">
      <c r="B384" s="110"/>
      <c r="C384" s="111"/>
      <c r="D384" s="111"/>
    </row>
    <row r="385" spans="2:4">
      <c r="B385" s="110"/>
      <c r="C385" s="111"/>
      <c r="D385" s="111"/>
    </row>
    <row r="386" spans="2:4">
      <c r="B386" s="110"/>
      <c r="C386" s="111"/>
      <c r="D386" s="111"/>
    </row>
    <row r="387" spans="2:4">
      <c r="B387" s="110"/>
      <c r="C387" s="111"/>
      <c r="D387" s="111"/>
    </row>
    <row r="388" spans="2:4">
      <c r="B388" s="110"/>
      <c r="C388" s="111"/>
      <c r="D388" s="111"/>
    </row>
    <row r="389" spans="2:4">
      <c r="B389" s="110"/>
      <c r="C389" s="111"/>
      <c r="D389" s="111"/>
    </row>
    <row r="390" spans="2:4">
      <c r="B390" s="110"/>
      <c r="C390" s="111"/>
      <c r="D390" s="111"/>
    </row>
    <row r="391" spans="2:4">
      <c r="B391" s="110"/>
      <c r="C391" s="111"/>
      <c r="D391" s="111"/>
    </row>
    <row r="392" spans="2:4">
      <c r="B392" s="110"/>
      <c r="C392" s="111"/>
      <c r="D392" s="111"/>
    </row>
    <row r="393" spans="2:4">
      <c r="B393" s="110"/>
      <c r="C393" s="111"/>
      <c r="D393" s="111"/>
    </row>
    <row r="394" spans="2:4">
      <c r="B394" s="110"/>
      <c r="C394" s="111"/>
      <c r="D394" s="111"/>
    </row>
    <row r="395" spans="2:4">
      <c r="B395" s="110"/>
      <c r="C395" s="111"/>
      <c r="D395" s="111"/>
    </row>
    <row r="396" spans="2:4">
      <c r="B396" s="110"/>
      <c r="C396" s="111"/>
      <c r="D396" s="111"/>
    </row>
    <row r="397" spans="2:4">
      <c r="B397" s="110"/>
      <c r="C397" s="111"/>
      <c r="D397" s="111"/>
    </row>
    <row r="398" spans="2:4">
      <c r="B398" s="110"/>
      <c r="C398" s="111"/>
      <c r="D398" s="111"/>
    </row>
    <row r="399" spans="2:4">
      <c r="B399" s="110"/>
      <c r="C399" s="111"/>
      <c r="D399" s="111"/>
    </row>
    <row r="400" spans="2:4">
      <c r="B400" s="110"/>
      <c r="C400" s="111"/>
      <c r="D400" s="111"/>
    </row>
    <row r="401" spans="2:4">
      <c r="B401" s="110"/>
      <c r="C401" s="111"/>
      <c r="D401" s="111"/>
    </row>
    <row r="402" spans="2:4">
      <c r="B402" s="110"/>
      <c r="C402" s="111"/>
      <c r="D402" s="111"/>
    </row>
    <row r="403" spans="2:4">
      <c r="B403" s="110"/>
      <c r="C403" s="111"/>
      <c r="D403" s="111"/>
    </row>
    <row r="404" spans="2:4">
      <c r="B404" s="110"/>
      <c r="C404" s="111"/>
      <c r="D404" s="111"/>
    </row>
    <row r="405" spans="2:4">
      <c r="B405" s="110"/>
      <c r="C405" s="111"/>
      <c r="D405" s="111"/>
    </row>
    <row r="406" spans="2:4">
      <c r="B406" s="110"/>
      <c r="C406" s="111"/>
      <c r="D406" s="111"/>
    </row>
    <row r="407" spans="2:4">
      <c r="B407" s="110"/>
      <c r="C407" s="111"/>
      <c r="D407" s="111"/>
    </row>
    <row r="408" spans="2:4">
      <c r="B408" s="110"/>
      <c r="C408" s="111"/>
      <c r="D408" s="111"/>
    </row>
    <row r="409" spans="2:4">
      <c r="B409" s="110"/>
      <c r="C409" s="111"/>
      <c r="D409" s="111"/>
    </row>
    <row r="410" spans="2:4">
      <c r="B410" s="110"/>
      <c r="C410" s="111"/>
      <c r="D410" s="111"/>
    </row>
    <row r="411" spans="2:4">
      <c r="B411" s="110"/>
      <c r="C411" s="111"/>
      <c r="D411" s="111"/>
    </row>
    <row r="412" spans="2:4">
      <c r="B412" s="110"/>
      <c r="C412" s="111"/>
      <c r="D412" s="111"/>
    </row>
    <row r="413" spans="2:4">
      <c r="B413" s="110"/>
      <c r="C413" s="111"/>
      <c r="D413" s="111"/>
    </row>
    <row r="414" spans="2:4">
      <c r="B414" s="110"/>
      <c r="C414" s="111"/>
      <c r="D414" s="111"/>
    </row>
    <row r="415" spans="2:4">
      <c r="B415" s="110"/>
      <c r="C415" s="111"/>
      <c r="D415" s="111"/>
    </row>
    <row r="416" spans="2:4">
      <c r="B416" s="110"/>
      <c r="C416" s="111"/>
      <c r="D416" s="111"/>
    </row>
    <row r="417" spans="2:4">
      <c r="B417" s="110"/>
      <c r="C417" s="111"/>
      <c r="D417" s="111"/>
    </row>
    <row r="418" spans="2:4">
      <c r="B418" s="110"/>
      <c r="C418" s="111"/>
      <c r="D418" s="111"/>
    </row>
    <row r="419" spans="2:4">
      <c r="B419" s="110"/>
      <c r="C419" s="111"/>
      <c r="D419" s="111"/>
    </row>
    <row r="420" spans="2:4">
      <c r="B420" s="110"/>
      <c r="C420" s="111"/>
      <c r="D420" s="111"/>
    </row>
    <row r="421" spans="2:4">
      <c r="B421" s="110"/>
      <c r="C421" s="111"/>
      <c r="D421" s="111"/>
    </row>
    <row r="422" spans="2:4">
      <c r="B422" s="110"/>
      <c r="C422" s="111"/>
      <c r="D422" s="111"/>
    </row>
    <row r="423" spans="2:4">
      <c r="B423" s="110"/>
      <c r="C423" s="111"/>
      <c r="D423" s="111"/>
    </row>
    <row r="424" spans="2:4">
      <c r="B424" s="110"/>
      <c r="C424" s="111"/>
      <c r="D424" s="111"/>
    </row>
    <row r="425" spans="2:4">
      <c r="B425" s="110"/>
      <c r="C425" s="111"/>
      <c r="D425" s="111"/>
    </row>
    <row r="426" spans="2:4">
      <c r="B426" s="110"/>
      <c r="C426" s="111"/>
      <c r="D426" s="111"/>
    </row>
    <row r="427" spans="2:4">
      <c r="B427" s="110"/>
      <c r="C427" s="111"/>
      <c r="D427" s="111"/>
    </row>
    <row r="428" spans="2:4">
      <c r="B428" s="110"/>
      <c r="C428" s="111"/>
      <c r="D428" s="111"/>
    </row>
    <row r="429" spans="2:4">
      <c r="B429" s="110"/>
      <c r="C429" s="111"/>
      <c r="D429" s="111"/>
    </row>
    <row r="430" spans="2:4">
      <c r="B430" s="110"/>
      <c r="C430" s="111"/>
      <c r="D430" s="111"/>
    </row>
    <row r="431" spans="2:4">
      <c r="B431" s="110"/>
      <c r="C431" s="111"/>
      <c r="D431" s="111"/>
    </row>
    <row r="432" spans="2:4">
      <c r="B432" s="110"/>
      <c r="C432" s="111"/>
      <c r="D432" s="111"/>
    </row>
    <row r="433" spans="2:4">
      <c r="B433" s="110"/>
      <c r="C433" s="111"/>
      <c r="D433" s="111"/>
    </row>
    <row r="434" spans="2:4">
      <c r="B434" s="110"/>
      <c r="C434" s="111"/>
      <c r="D434" s="111"/>
    </row>
    <row r="435" spans="2:4">
      <c r="B435" s="110"/>
      <c r="C435" s="111"/>
      <c r="D435" s="111"/>
    </row>
    <row r="436" spans="2:4">
      <c r="B436" s="110"/>
      <c r="C436" s="111"/>
      <c r="D436" s="111"/>
    </row>
    <row r="437" spans="2:4">
      <c r="B437" s="110"/>
      <c r="C437" s="111"/>
      <c r="D437" s="111"/>
    </row>
    <row r="438" spans="2:4">
      <c r="B438" s="110"/>
      <c r="C438" s="111"/>
      <c r="D438" s="111"/>
    </row>
    <row r="439" spans="2:4">
      <c r="B439" s="110"/>
      <c r="C439" s="111"/>
      <c r="D439" s="111"/>
    </row>
    <row r="440" spans="2:4">
      <c r="B440" s="110"/>
      <c r="C440" s="111"/>
      <c r="D440" s="111"/>
    </row>
    <row r="441" spans="2:4">
      <c r="B441" s="110"/>
      <c r="C441" s="111"/>
      <c r="D441" s="111"/>
    </row>
    <row r="442" spans="2:4">
      <c r="B442" s="110"/>
      <c r="C442" s="111"/>
      <c r="D442" s="111"/>
    </row>
    <row r="443" spans="2:4">
      <c r="B443" s="110"/>
      <c r="C443" s="111"/>
      <c r="D443" s="111"/>
    </row>
    <row r="444" spans="2:4">
      <c r="B444" s="110"/>
      <c r="C444" s="111"/>
      <c r="D444" s="111"/>
    </row>
    <row r="445" spans="2:4">
      <c r="B445" s="110"/>
      <c r="C445" s="111"/>
      <c r="D445" s="111"/>
    </row>
    <row r="446" spans="2:4">
      <c r="B446" s="110"/>
      <c r="C446" s="111"/>
      <c r="D446" s="111"/>
    </row>
    <row r="447" spans="2:4">
      <c r="B447" s="110"/>
      <c r="C447" s="111"/>
      <c r="D447" s="111"/>
    </row>
    <row r="448" spans="2:4">
      <c r="B448" s="110"/>
      <c r="C448" s="111"/>
      <c r="D448" s="111"/>
    </row>
    <row r="449" spans="2:4">
      <c r="B449" s="110"/>
      <c r="C449" s="111"/>
      <c r="D449" s="111"/>
    </row>
    <row r="450" spans="2:4">
      <c r="B450" s="110"/>
      <c r="C450" s="111"/>
      <c r="D450" s="111"/>
    </row>
    <row r="451" spans="2:4">
      <c r="B451" s="110"/>
      <c r="C451" s="111"/>
      <c r="D451" s="111"/>
    </row>
    <row r="452" spans="2:4">
      <c r="B452" s="110"/>
      <c r="C452" s="111"/>
      <c r="D452" s="111"/>
    </row>
    <row r="453" spans="2:4">
      <c r="B453" s="110"/>
      <c r="C453" s="111"/>
      <c r="D453" s="111"/>
    </row>
    <row r="454" spans="2:4">
      <c r="B454" s="110"/>
      <c r="C454" s="111"/>
      <c r="D454" s="111"/>
    </row>
    <row r="455" spans="2:4">
      <c r="B455" s="110"/>
      <c r="C455" s="111"/>
      <c r="D455" s="111"/>
    </row>
    <row r="456" spans="2:4">
      <c r="B456" s="110"/>
      <c r="C456" s="111"/>
      <c r="D456" s="111"/>
    </row>
    <row r="457" spans="2:4">
      <c r="B457" s="110"/>
      <c r="C457" s="111"/>
      <c r="D457" s="111"/>
    </row>
    <row r="458" spans="2:4">
      <c r="B458" s="110"/>
      <c r="C458" s="111"/>
      <c r="D458" s="111"/>
    </row>
    <row r="459" spans="2:4">
      <c r="B459" s="110"/>
      <c r="C459" s="111"/>
      <c r="D459" s="111"/>
    </row>
    <row r="460" spans="2:4">
      <c r="B460" s="110"/>
      <c r="C460" s="111"/>
      <c r="D460" s="111"/>
    </row>
    <row r="461" spans="2:4">
      <c r="B461" s="110"/>
      <c r="C461" s="111"/>
      <c r="D461" s="111"/>
    </row>
    <row r="462" spans="2:4">
      <c r="B462" s="110"/>
      <c r="C462" s="111"/>
      <c r="D462" s="111"/>
    </row>
    <row r="463" spans="2:4">
      <c r="B463" s="110"/>
      <c r="C463" s="111"/>
      <c r="D463" s="111"/>
    </row>
    <row r="464" spans="2:4">
      <c r="B464" s="110"/>
      <c r="C464" s="111"/>
      <c r="D464" s="111"/>
    </row>
    <row r="465" spans="2:4">
      <c r="B465" s="110"/>
      <c r="C465" s="111"/>
      <c r="D465" s="111"/>
    </row>
    <row r="466" spans="2:4">
      <c r="B466" s="110"/>
      <c r="C466" s="111"/>
      <c r="D466" s="111"/>
    </row>
    <row r="467" spans="2:4">
      <c r="B467" s="110"/>
      <c r="C467" s="111"/>
      <c r="D467" s="111"/>
    </row>
    <row r="468" spans="2:4">
      <c r="B468" s="110"/>
      <c r="C468" s="111"/>
      <c r="D468" s="111"/>
    </row>
    <row r="469" spans="2:4">
      <c r="B469" s="110"/>
      <c r="C469" s="111"/>
      <c r="D469" s="111"/>
    </row>
    <row r="470" spans="2:4">
      <c r="B470" s="110"/>
      <c r="C470" s="111"/>
      <c r="D470" s="111"/>
    </row>
    <row r="471" spans="2:4">
      <c r="B471" s="110"/>
      <c r="C471" s="111"/>
      <c r="D471" s="111"/>
    </row>
    <row r="472" spans="2:4">
      <c r="B472" s="110"/>
      <c r="C472" s="111"/>
      <c r="D472" s="111"/>
    </row>
    <row r="473" spans="2:4">
      <c r="B473" s="110"/>
      <c r="C473" s="111"/>
      <c r="D473" s="111"/>
    </row>
    <row r="474" spans="2:4">
      <c r="B474" s="110"/>
      <c r="C474" s="111"/>
      <c r="D474" s="111"/>
    </row>
    <row r="475" spans="2:4">
      <c r="B475" s="110"/>
      <c r="C475" s="111"/>
      <c r="D475" s="111"/>
    </row>
    <row r="476" spans="2:4">
      <c r="B476" s="110"/>
      <c r="C476" s="111"/>
      <c r="D476" s="111"/>
    </row>
    <row r="477" spans="2:4">
      <c r="B477" s="110"/>
      <c r="C477" s="111"/>
      <c r="D477" s="111"/>
    </row>
    <row r="478" spans="2:4">
      <c r="B478" s="110"/>
      <c r="C478" s="111"/>
      <c r="D478" s="111"/>
    </row>
    <row r="479" spans="2:4">
      <c r="B479" s="110"/>
      <c r="C479" s="111"/>
      <c r="D479" s="111"/>
    </row>
    <row r="480" spans="2:4">
      <c r="B480" s="110"/>
      <c r="C480" s="111"/>
      <c r="D480" s="111"/>
    </row>
    <row r="481" spans="2:4">
      <c r="B481" s="110"/>
      <c r="C481" s="111"/>
      <c r="D481" s="111"/>
    </row>
    <row r="482" spans="2:4">
      <c r="B482" s="110"/>
      <c r="C482" s="111"/>
      <c r="D482" s="111"/>
    </row>
    <row r="483" spans="2:4">
      <c r="B483" s="110"/>
      <c r="C483" s="111"/>
      <c r="D483" s="111"/>
    </row>
    <row r="484" spans="2:4">
      <c r="B484" s="110"/>
      <c r="C484" s="111"/>
      <c r="D484" s="111"/>
    </row>
    <row r="485" spans="2:4">
      <c r="B485" s="110"/>
      <c r="C485" s="111"/>
      <c r="D485" s="111"/>
    </row>
    <row r="486" spans="2:4">
      <c r="B486" s="110"/>
      <c r="C486" s="111"/>
      <c r="D486" s="111"/>
    </row>
    <row r="487" spans="2:4">
      <c r="B487" s="110"/>
      <c r="C487" s="111"/>
      <c r="D487" s="111"/>
    </row>
    <row r="488" spans="2:4">
      <c r="B488" s="110"/>
      <c r="C488" s="111"/>
      <c r="D488" s="111"/>
    </row>
    <row r="489" spans="2:4">
      <c r="B489" s="110"/>
      <c r="C489" s="111"/>
      <c r="D489" s="111"/>
    </row>
    <row r="490" spans="2:4">
      <c r="B490" s="110"/>
      <c r="C490" s="111"/>
      <c r="D490" s="111"/>
    </row>
    <row r="491" spans="2:4">
      <c r="B491" s="110"/>
      <c r="C491" s="111"/>
      <c r="D491" s="111"/>
    </row>
    <row r="492" spans="2:4">
      <c r="B492" s="110"/>
      <c r="C492" s="111"/>
      <c r="D492" s="111"/>
    </row>
    <row r="493" spans="2:4">
      <c r="B493" s="110"/>
      <c r="C493" s="111"/>
      <c r="D493" s="111"/>
    </row>
    <row r="494" spans="2:4">
      <c r="B494" s="110"/>
      <c r="C494" s="111"/>
      <c r="D494" s="111"/>
    </row>
    <row r="495" spans="2:4">
      <c r="B495" s="110"/>
      <c r="C495" s="111"/>
      <c r="D495" s="111"/>
    </row>
    <row r="496" spans="2:4">
      <c r="B496" s="110"/>
      <c r="C496" s="111"/>
      <c r="D496" s="111"/>
    </row>
    <row r="497" spans="2:4">
      <c r="B497" s="110"/>
      <c r="C497" s="111"/>
      <c r="D497" s="111"/>
    </row>
    <row r="498" spans="2:4">
      <c r="B498" s="110"/>
      <c r="C498" s="111"/>
      <c r="D498" s="111"/>
    </row>
    <row r="499" spans="2:4">
      <c r="B499" s="110"/>
      <c r="C499" s="111"/>
      <c r="D499" s="111"/>
    </row>
    <row r="500" spans="2:4">
      <c r="B500" s="110"/>
      <c r="C500" s="111"/>
      <c r="D500" s="111"/>
    </row>
    <row r="501" spans="2:4">
      <c r="B501" s="110"/>
      <c r="C501" s="111"/>
      <c r="D501" s="111"/>
    </row>
    <row r="502" spans="2:4">
      <c r="B502" s="110"/>
      <c r="C502" s="111"/>
      <c r="D502" s="111"/>
    </row>
    <row r="503" spans="2:4">
      <c r="B503" s="110"/>
      <c r="C503" s="111"/>
      <c r="D503" s="111"/>
    </row>
    <row r="504" spans="2:4">
      <c r="B504" s="110"/>
      <c r="C504" s="111"/>
      <c r="D504" s="111"/>
    </row>
    <row r="505" spans="2:4">
      <c r="B505" s="110"/>
      <c r="C505" s="111"/>
      <c r="D505" s="111"/>
    </row>
    <row r="506" spans="2:4">
      <c r="B506" s="110"/>
      <c r="C506" s="111"/>
      <c r="D506" s="111"/>
    </row>
    <row r="507" spans="2:4">
      <c r="B507" s="110"/>
      <c r="C507" s="111"/>
      <c r="D507" s="111"/>
    </row>
    <row r="508" spans="2:4">
      <c r="B508" s="110"/>
      <c r="C508" s="111"/>
      <c r="D508" s="111"/>
    </row>
    <row r="509" spans="2:4">
      <c r="B509" s="110"/>
      <c r="C509" s="111"/>
      <c r="D509" s="111"/>
    </row>
    <row r="510" spans="2:4">
      <c r="B510" s="110"/>
      <c r="C510" s="111"/>
      <c r="D510" s="111"/>
    </row>
    <row r="511" spans="2:4">
      <c r="B511" s="110"/>
      <c r="C511" s="111"/>
      <c r="D511" s="111"/>
    </row>
    <row r="512" spans="2:4">
      <c r="B512" s="110"/>
      <c r="C512" s="111"/>
      <c r="D512" s="111"/>
    </row>
    <row r="513" spans="2:4">
      <c r="B513" s="110"/>
      <c r="C513" s="111"/>
      <c r="D513" s="111"/>
    </row>
    <row r="514" spans="2:4">
      <c r="B514" s="110"/>
      <c r="C514" s="111"/>
      <c r="D514" s="111"/>
    </row>
    <row r="515" spans="2:4">
      <c r="B515" s="110"/>
      <c r="C515" s="111"/>
      <c r="D515" s="111"/>
    </row>
    <row r="516" spans="2:4">
      <c r="B516" s="110"/>
      <c r="C516" s="111"/>
      <c r="D516" s="111"/>
    </row>
    <row r="517" spans="2:4">
      <c r="B517" s="110"/>
      <c r="C517" s="111"/>
      <c r="D517" s="111"/>
    </row>
    <row r="518" spans="2:4">
      <c r="B518" s="110"/>
      <c r="C518" s="111"/>
      <c r="D518" s="111"/>
    </row>
    <row r="519" spans="2:4">
      <c r="B519" s="110"/>
      <c r="C519" s="111"/>
      <c r="D519" s="111"/>
    </row>
    <row r="520" spans="2:4">
      <c r="B520" s="110"/>
      <c r="C520" s="111"/>
      <c r="D520" s="111"/>
    </row>
    <row r="521" spans="2:4">
      <c r="B521" s="110"/>
      <c r="C521" s="111"/>
      <c r="D521" s="111"/>
    </row>
    <row r="522" spans="2:4">
      <c r="B522" s="110"/>
      <c r="C522" s="111"/>
      <c r="D522" s="111"/>
    </row>
    <row r="523" spans="2:4">
      <c r="B523" s="110"/>
      <c r="C523" s="111"/>
      <c r="D523" s="111"/>
    </row>
    <row r="524" spans="2:4">
      <c r="B524" s="110"/>
      <c r="C524" s="111"/>
      <c r="D524" s="111"/>
    </row>
    <row r="525" spans="2:4">
      <c r="B525" s="110"/>
      <c r="C525" s="111"/>
      <c r="D525" s="111"/>
    </row>
    <row r="526" spans="2:4">
      <c r="B526" s="110"/>
      <c r="C526" s="111"/>
      <c r="D526" s="111"/>
    </row>
    <row r="527" spans="2:4">
      <c r="B527" s="110"/>
      <c r="C527" s="111"/>
      <c r="D527" s="111"/>
    </row>
    <row r="528" spans="2:4">
      <c r="B528" s="110"/>
      <c r="C528" s="111"/>
      <c r="D528" s="111"/>
    </row>
    <row r="529" spans="2:4">
      <c r="B529" s="110"/>
      <c r="C529" s="111"/>
      <c r="D529" s="111"/>
    </row>
    <row r="530" spans="2:4">
      <c r="B530" s="110"/>
      <c r="C530" s="111"/>
      <c r="D530" s="111"/>
    </row>
    <row r="531" spans="2:4">
      <c r="B531" s="110"/>
      <c r="C531" s="111"/>
      <c r="D531" s="111"/>
    </row>
    <row r="532" spans="2:4">
      <c r="B532" s="110"/>
      <c r="C532" s="111"/>
      <c r="D532" s="111"/>
    </row>
    <row r="533" spans="2:4">
      <c r="B533" s="110"/>
      <c r="C533" s="111"/>
      <c r="D533" s="111"/>
    </row>
    <row r="534" spans="2:4">
      <c r="B534" s="110"/>
      <c r="C534" s="111"/>
      <c r="D534" s="111"/>
    </row>
    <row r="535" spans="2:4">
      <c r="B535" s="110"/>
      <c r="C535" s="111"/>
      <c r="D535" s="111"/>
    </row>
    <row r="536" spans="2:4">
      <c r="B536" s="110"/>
      <c r="C536" s="111"/>
      <c r="D536" s="111"/>
    </row>
    <row r="537" spans="2:4">
      <c r="B537" s="110"/>
      <c r="C537" s="111"/>
      <c r="D537" s="111"/>
    </row>
    <row r="538" spans="2:4">
      <c r="B538" s="110"/>
      <c r="C538" s="111"/>
      <c r="D538" s="111"/>
    </row>
    <row r="539" spans="2:4">
      <c r="B539" s="110"/>
      <c r="C539" s="111"/>
      <c r="D539" s="111"/>
    </row>
    <row r="540" spans="2:4">
      <c r="B540" s="110"/>
      <c r="C540" s="111"/>
      <c r="D540" s="111"/>
    </row>
    <row r="541" spans="2:4">
      <c r="B541" s="110"/>
      <c r="C541" s="111"/>
      <c r="D541" s="111"/>
    </row>
    <row r="542" spans="2:4">
      <c r="B542" s="110"/>
      <c r="C542" s="111"/>
      <c r="D542" s="111"/>
    </row>
    <row r="543" spans="2:4">
      <c r="B543" s="110"/>
      <c r="C543" s="111"/>
      <c r="D543" s="111"/>
    </row>
    <row r="544" spans="2:4">
      <c r="B544" s="110"/>
      <c r="C544" s="111"/>
      <c r="D544" s="111"/>
    </row>
    <row r="545" spans="2:4">
      <c r="B545" s="110"/>
      <c r="C545" s="111"/>
      <c r="D545" s="111"/>
    </row>
    <row r="546" spans="2:4">
      <c r="B546" s="110"/>
      <c r="C546" s="111"/>
      <c r="D546" s="111"/>
    </row>
    <row r="547" spans="2:4">
      <c r="B547" s="110"/>
      <c r="C547" s="111"/>
      <c r="D547" s="111"/>
    </row>
    <row r="548" spans="2:4">
      <c r="B548" s="110"/>
      <c r="C548" s="111"/>
      <c r="D548" s="111"/>
    </row>
    <row r="549" spans="2:4">
      <c r="B549" s="110"/>
      <c r="C549" s="111"/>
      <c r="D549" s="111"/>
    </row>
    <row r="550" spans="2:4">
      <c r="B550" s="110"/>
      <c r="C550" s="111"/>
      <c r="D550" s="111"/>
    </row>
    <row r="551" spans="2:4">
      <c r="B551" s="110"/>
      <c r="C551" s="111"/>
      <c r="D551" s="111"/>
    </row>
    <row r="552" spans="2:4">
      <c r="B552" s="110"/>
      <c r="C552" s="111"/>
      <c r="D552" s="111"/>
    </row>
    <row r="553" spans="2:4">
      <c r="B553" s="110"/>
      <c r="C553" s="111"/>
      <c r="D553" s="111"/>
    </row>
    <row r="554" spans="2:4">
      <c r="B554" s="110"/>
      <c r="C554" s="111"/>
      <c r="D554" s="111"/>
    </row>
    <row r="555" spans="2:4">
      <c r="B555" s="110"/>
      <c r="C555" s="111"/>
      <c r="D555" s="111"/>
    </row>
    <row r="556" spans="2:4">
      <c r="B556" s="110"/>
      <c r="C556" s="111"/>
      <c r="D556" s="111"/>
    </row>
    <row r="557" spans="2:4">
      <c r="B557" s="110"/>
      <c r="C557" s="111"/>
      <c r="D557" s="111"/>
    </row>
    <row r="558" spans="2:4">
      <c r="B558" s="110"/>
      <c r="C558" s="111"/>
      <c r="D558" s="111"/>
    </row>
    <row r="559" spans="2:4">
      <c r="B559" s="110"/>
      <c r="C559" s="111"/>
      <c r="D559" s="111"/>
    </row>
    <row r="560" spans="2:4">
      <c r="B560" s="110"/>
      <c r="C560" s="111"/>
      <c r="D560" s="111"/>
    </row>
    <row r="561" spans="2:4">
      <c r="B561" s="110"/>
      <c r="C561" s="111"/>
      <c r="D561" s="111"/>
    </row>
    <row r="562" spans="2:4">
      <c r="B562" s="110"/>
      <c r="C562" s="111"/>
      <c r="D562" s="111"/>
    </row>
    <row r="563" spans="2:4">
      <c r="B563" s="110"/>
      <c r="C563" s="111"/>
      <c r="D563" s="111"/>
    </row>
    <row r="564" spans="2:4">
      <c r="B564" s="110"/>
      <c r="C564" s="111"/>
      <c r="D564" s="111"/>
    </row>
    <row r="565" spans="2:4">
      <c r="B565" s="110"/>
      <c r="C565" s="111"/>
      <c r="D565" s="111"/>
    </row>
    <row r="566" spans="2:4">
      <c r="B566" s="110"/>
      <c r="C566" s="111"/>
      <c r="D566" s="111"/>
    </row>
    <row r="567" spans="2:4">
      <c r="B567" s="110"/>
      <c r="C567" s="111"/>
      <c r="D567" s="111"/>
    </row>
    <row r="568" spans="2:4">
      <c r="B568" s="110"/>
      <c r="C568" s="111"/>
      <c r="D568" s="111"/>
    </row>
    <row r="569" spans="2:4">
      <c r="B569" s="110"/>
      <c r="C569" s="111"/>
      <c r="D569" s="111"/>
    </row>
    <row r="570" spans="2:4">
      <c r="B570" s="110"/>
      <c r="C570" s="111"/>
      <c r="D570" s="111"/>
    </row>
    <row r="571" spans="2:4">
      <c r="B571" s="110"/>
      <c r="C571" s="111"/>
      <c r="D571" s="111"/>
    </row>
    <row r="572" spans="2:4">
      <c r="B572" s="110"/>
      <c r="C572" s="111"/>
      <c r="D572" s="111"/>
    </row>
    <row r="573" spans="2:4">
      <c r="B573" s="110"/>
      <c r="C573" s="111"/>
      <c r="D573" s="111"/>
    </row>
    <row r="574" spans="2:4">
      <c r="B574" s="110"/>
      <c r="C574" s="111"/>
      <c r="D574" s="111"/>
    </row>
    <row r="575" spans="2:4">
      <c r="B575" s="110"/>
      <c r="C575" s="111"/>
      <c r="D575" s="111"/>
    </row>
    <row r="576" spans="2:4">
      <c r="B576" s="110"/>
      <c r="C576" s="111"/>
      <c r="D576" s="111"/>
    </row>
    <row r="577" spans="2:4">
      <c r="B577" s="110"/>
      <c r="C577" s="111"/>
      <c r="D577" s="111"/>
    </row>
    <row r="578" spans="2:4">
      <c r="B578" s="110"/>
      <c r="C578" s="111"/>
      <c r="D578" s="111"/>
    </row>
    <row r="579" spans="2:4">
      <c r="B579" s="110"/>
      <c r="C579" s="111"/>
      <c r="D579" s="111"/>
    </row>
    <row r="580" spans="2:4">
      <c r="B580" s="110"/>
      <c r="C580" s="111"/>
      <c r="D580" s="111"/>
    </row>
    <row r="581" spans="2:4">
      <c r="B581" s="110"/>
      <c r="C581" s="111"/>
      <c r="D581" s="111"/>
    </row>
    <row r="582" spans="2:4">
      <c r="B582" s="110"/>
      <c r="C582" s="111"/>
      <c r="D582" s="111"/>
    </row>
    <row r="583" spans="2:4">
      <c r="B583" s="110"/>
      <c r="C583" s="111"/>
      <c r="D583" s="111"/>
    </row>
    <row r="584" spans="2:4">
      <c r="B584" s="110"/>
      <c r="C584" s="111"/>
      <c r="D584" s="111"/>
    </row>
    <row r="585" spans="2:4">
      <c r="B585" s="110"/>
      <c r="C585" s="111"/>
      <c r="D585" s="111"/>
    </row>
    <row r="586" spans="2:4">
      <c r="B586" s="110"/>
      <c r="C586" s="111"/>
      <c r="D586" s="111"/>
    </row>
    <row r="587" spans="2:4">
      <c r="B587" s="110"/>
      <c r="C587" s="111"/>
      <c r="D587" s="111"/>
    </row>
    <row r="588" spans="2:4">
      <c r="B588" s="110"/>
      <c r="C588" s="111"/>
      <c r="D588" s="111"/>
    </row>
    <row r="589" spans="2:4">
      <c r="B589" s="110"/>
      <c r="C589" s="111"/>
      <c r="D589" s="111"/>
    </row>
    <row r="590" spans="2:4">
      <c r="B590" s="110"/>
      <c r="C590" s="111"/>
      <c r="D590" s="111"/>
    </row>
    <row r="591" spans="2:4">
      <c r="B591" s="110"/>
      <c r="C591" s="111"/>
      <c r="D591" s="111"/>
    </row>
    <row r="592" spans="2:4">
      <c r="B592" s="110"/>
      <c r="C592" s="111"/>
      <c r="D592" s="111"/>
    </row>
    <row r="593" spans="2:4">
      <c r="B593" s="110"/>
      <c r="C593" s="111"/>
      <c r="D593" s="111"/>
    </row>
    <row r="594" spans="2:4">
      <c r="B594" s="110"/>
      <c r="C594" s="111"/>
      <c r="D594" s="111"/>
    </row>
    <row r="595" spans="2:4">
      <c r="B595" s="110"/>
      <c r="C595" s="111"/>
      <c r="D595" s="111"/>
    </row>
    <row r="596" spans="2:4">
      <c r="B596" s="110"/>
      <c r="C596" s="111"/>
      <c r="D596" s="111"/>
    </row>
    <row r="597" spans="2:4">
      <c r="B597" s="110"/>
      <c r="C597" s="111"/>
      <c r="D597" s="111"/>
    </row>
    <row r="598" spans="2:4">
      <c r="B598" s="110"/>
      <c r="C598" s="111"/>
      <c r="D598" s="111"/>
    </row>
    <row r="599" spans="2:4">
      <c r="B599" s="110"/>
      <c r="C599" s="111"/>
      <c r="D599" s="111"/>
    </row>
    <row r="600" spans="2:4">
      <c r="B600" s="110"/>
      <c r="C600" s="111"/>
      <c r="D600" s="111"/>
    </row>
    <row r="601" spans="2:4">
      <c r="B601" s="110"/>
      <c r="C601" s="111"/>
      <c r="D601" s="111"/>
    </row>
    <row r="602" spans="2:4">
      <c r="B602" s="110"/>
      <c r="C602" s="111"/>
      <c r="D602" s="111"/>
    </row>
    <row r="603" spans="2:4">
      <c r="B603" s="110"/>
      <c r="C603" s="111"/>
      <c r="D603" s="111"/>
    </row>
    <row r="604" spans="2:4">
      <c r="B604" s="110"/>
      <c r="C604" s="111"/>
      <c r="D604" s="111"/>
    </row>
    <row r="605" spans="2:4">
      <c r="B605" s="110"/>
      <c r="C605" s="111"/>
      <c r="D605" s="111"/>
    </row>
    <row r="606" spans="2:4">
      <c r="B606" s="110"/>
      <c r="C606" s="111"/>
      <c r="D606" s="111"/>
    </row>
    <row r="607" spans="2:4">
      <c r="B607" s="110"/>
      <c r="C607" s="111"/>
      <c r="D607" s="111"/>
    </row>
    <row r="608" spans="2:4">
      <c r="B608" s="110"/>
      <c r="C608" s="111"/>
      <c r="D608" s="111"/>
    </row>
    <row r="609" spans="2:4">
      <c r="B609" s="110"/>
      <c r="C609" s="111"/>
      <c r="D609" s="111"/>
    </row>
    <row r="610" spans="2:4">
      <c r="B610" s="110"/>
      <c r="C610" s="111"/>
      <c r="D610" s="111"/>
    </row>
    <row r="611" spans="2:4">
      <c r="B611" s="110"/>
      <c r="C611" s="111"/>
      <c r="D611" s="111"/>
    </row>
    <row r="612" spans="2:4">
      <c r="B612" s="110"/>
      <c r="C612" s="111"/>
      <c r="D612" s="111"/>
    </row>
    <row r="613" spans="2:4">
      <c r="B613" s="110"/>
      <c r="C613" s="111"/>
      <c r="D613" s="111"/>
    </row>
    <row r="614" spans="2:4">
      <c r="B614" s="110"/>
      <c r="C614" s="111"/>
      <c r="D614" s="111"/>
    </row>
    <row r="615" spans="2:4">
      <c r="B615" s="110"/>
      <c r="C615" s="111"/>
      <c r="D615" s="111"/>
    </row>
    <row r="616" spans="2:4">
      <c r="B616" s="110"/>
      <c r="C616" s="111"/>
      <c r="D616" s="111"/>
    </row>
    <row r="617" spans="2:4">
      <c r="B617" s="110"/>
      <c r="C617" s="111"/>
      <c r="D617" s="111"/>
    </row>
    <row r="618" spans="2:4">
      <c r="B618" s="110"/>
      <c r="C618" s="111"/>
      <c r="D618" s="111"/>
    </row>
    <row r="619" spans="2:4">
      <c r="B619" s="110"/>
      <c r="C619" s="111"/>
      <c r="D619" s="111"/>
    </row>
    <row r="620" spans="2:4">
      <c r="B620" s="110"/>
      <c r="C620" s="111"/>
      <c r="D620" s="111"/>
    </row>
    <row r="621" spans="2:4">
      <c r="B621" s="110"/>
      <c r="C621" s="111"/>
      <c r="D621" s="111"/>
    </row>
    <row r="622" spans="2:4">
      <c r="B622" s="110"/>
      <c r="C622" s="111"/>
      <c r="D622" s="111"/>
    </row>
    <row r="623" spans="2:4">
      <c r="B623" s="110"/>
      <c r="C623" s="111"/>
      <c r="D623" s="111"/>
    </row>
    <row r="624" spans="2:4">
      <c r="B624" s="110"/>
      <c r="C624" s="111"/>
      <c r="D624" s="111"/>
    </row>
    <row r="625" spans="2:4">
      <c r="B625" s="110"/>
      <c r="C625" s="111"/>
      <c r="D625" s="111"/>
    </row>
    <row r="626" spans="2:4">
      <c r="B626" s="110"/>
      <c r="C626" s="111"/>
      <c r="D626" s="111"/>
    </row>
    <row r="627" spans="2:4">
      <c r="B627" s="110"/>
      <c r="C627" s="111"/>
      <c r="D627" s="111"/>
    </row>
    <row r="628" spans="2:4">
      <c r="B628" s="110"/>
      <c r="C628" s="111"/>
      <c r="D628" s="111"/>
    </row>
    <row r="629" spans="2:4">
      <c r="B629" s="110"/>
      <c r="C629" s="111"/>
      <c r="D629" s="111"/>
    </row>
    <row r="630" spans="2:4">
      <c r="B630" s="110"/>
      <c r="C630" s="111"/>
      <c r="D630" s="111"/>
    </row>
    <row r="631" spans="2:4">
      <c r="B631" s="110"/>
      <c r="C631" s="111"/>
      <c r="D631" s="111"/>
    </row>
    <row r="632" spans="2:4">
      <c r="B632" s="110"/>
      <c r="C632" s="111"/>
      <c r="D632" s="111"/>
    </row>
    <row r="633" spans="2:4">
      <c r="B633" s="110"/>
      <c r="C633" s="111"/>
      <c r="D633" s="111"/>
    </row>
    <row r="634" spans="2:4">
      <c r="B634" s="110"/>
      <c r="C634" s="111"/>
      <c r="D634" s="111"/>
    </row>
    <row r="635" spans="2:4">
      <c r="B635" s="110"/>
      <c r="C635" s="111"/>
      <c r="D635" s="111"/>
    </row>
    <row r="636" spans="2:4">
      <c r="B636" s="110"/>
      <c r="C636" s="111"/>
      <c r="D636" s="111"/>
    </row>
    <row r="637" spans="2:4">
      <c r="B637" s="110"/>
      <c r="C637" s="111"/>
      <c r="D637" s="111"/>
    </row>
    <row r="638" spans="2:4">
      <c r="B638" s="110"/>
      <c r="C638" s="111"/>
      <c r="D638" s="111"/>
    </row>
    <row r="639" spans="2:4">
      <c r="B639" s="110"/>
      <c r="C639" s="111"/>
      <c r="D639" s="111"/>
    </row>
    <row r="640" spans="2:4">
      <c r="B640" s="110"/>
      <c r="C640" s="111"/>
      <c r="D640" s="111"/>
    </row>
    <row r="641" spans="2:4">
      <c r="B641" s="110"/>
      <c r="C641" s="111"/>
      <c r="D641" s="111"/>
    </row>
    <row r="642" spans="2:4">
      <c r="B642" s="110"/>
      <c r="C642" s="111"/>
      <c r="D642" s="111"/>
    </row>
    <row r="643" spans="2:4">
      <c r="B643" s="110"/>
      <c r="C643" s="111"/>
      <c r="D643" s="111"/>
    </row>
    <row r="644" spans="2:4">
      <c r="B644" s="110"/>
      <c r="C644" s="111"/>
      <c r="D644" s="111"/>
    </row>
    <row r="645" spans="2:4">
      <c r="B645" s="110"/>
      <c r="C645" s="111"/>
      <c r="D645" s="111"/>
    </row>
    <row r="646" spans="2:4">
      <c r="B646" s="110"/>
      <c r="C646" s="111"/>
      <c r="D646" s="111"/>
    </row>
    <row r="647" spans="2:4">
      <c r="B647" s="110"/>
      <c r="C647" s="111"/>
      <c r="D647" s="111"/>
    </row>
    <row r="648" spans="2:4">
      <c r="B648" s="110"/>
      <c r="C648" s="111"/>
      <c r="D648" s="111"/>
    </row>
    <row r="649" spans="2:4">
      <c r="B649" s="110"/>
      <c r="C649" s="111"/>
      <c r="D649" s="111"/>
    </row>
    <row r="650" spans="2:4">
      <c r="B650" s="110"/>
      <c r="C650" s="111"/>
      <c r="D650" s="111"/>
    </row>
    <row r="651" spans="2:4">
      <c r="B651" s="110"/>
      <c r="C651" s="111"/>
      <c r="D651" s="111"/>
    </row>
    <row r="652" spans="2:4">
      <c r="B652" s="110"/>
      <c r="C652" s="111"/>
      <c r="D652" s="111"/>
    </row>
    <row r="653" spans="2:4">
      <c r="B653" s="110"/>
      <c r="C653" s="111"/>
      <c r="D653" s="111"/>
    </row>
    <row r="654" spans="2:4">
      <c r="B654" s="110"/>
      <c r="C654" s="111"/>
      <c r="D654" s="111"/>
    </row>
    <row r="655" spans="2:4">
      <c r="B655" s="110"/>
      <c r="C655" s="111"/>
      <c r="D655" s="111"/>
    </row>
    <row r="656" spans="2:4">
      <c r="B656" s="110"/>
      <c r="C656" s="111"/>
      <c r="D656" s="111"/>
    </row>
    <row r="657" spans="2:4">
      <c r="B657" s="110"/>
      <c r="C657" s="111"/>
      <c r="D657" s="111"/>
    </row>
    <row r="658" spans="2:4">
      <c r="B658" s="110"/>
      <c r="C658" s="111"/>
      <c r="D658" s="111"/>
    </row>
    <row r="659" spans="2:4">
      <c r="B659" s="110"/>
      <c r="C659" s="111"/>
      <c r="D659" s="111"/>
    </row>
    <row r="660" spans="2:4">
      <c r="B660" s="110"/>
      <c r="C660" s="111"/>
      <c r="D660" s="111"/>
    </row>
    <row r="661" spans="2:4">
      <c r="B661" s="110"/>
      <c r="C661" s="111"/>
      <c r="D661" s="111"/>
    </row>
    <row r="662" spans="2:4">
      <c r="B662" s="110"/>
      <c r="C662" s="111"/>
      <c r="D662" s="111"/>
    </row>
    <row r="663" spans="2:4">
      <c r="B663" s="110"/>
      <c r="C663" s="111"/>
      <c r="D663" s="111"/>
    </row>
    <row r="664" spans="2:4">
      <c r="B664" s="110"/>
      <c r="C664" s="111"/>
      <c r="D664" s="111"/>
    </row>
    <row r="665" spans="2:4">
      <c r="B665" s="110"/>
      <c r="C665" s="111"/>
      <c r="D665" s="111"/>
    </row>
    <row r="666" spans="2:4">
      <c r="B666" s="110"/>
      <c r="C666" s="111"/>
      <c r="D666" s="111"/>
    </row>
    <row r="667" spans="2:4">
      <c r="B667" s="110"/>
      <c r="C667" s="111"/>
      <c r="D667" s="111"/>
    </row>
    <row r="668" spans="2:4">
      <c r="B668" s="110"/>
      <c r="C668" s="111"/>
      <c r="D668" s="111"/>
    </row>
    <row r="669" spans="2:4">
      <c r="B669" s="110"/>
      <c r="C669" s="111"/>
      <c r="D669" s="111"/>
    </row>
    <row r="670" spans="2:4">
      <c r="B670" s="110"/>
      <c r="C670" s="111"/>
      <c r="D670" s="111"/>
    </row>
    <row r="671" spans="2:4">
      <c r="B671" s="110"/>
      <c r="C671" s="111"/>
      <c r="D671" s="111"/>
    </row>
    <row r="672" spans="2:4">
      <c r="B672" s="110"/>
      <c r="C672" s="111"/>
      <c r="D672" s="111"/>
    </row>
    <row r="673" spans="2:4">
      <c r="B673" s="110"/>
      <c r="C673" s="111"/>
      <c r="D673" s="111"/>
    </row>
    <row r="674" spans="2:4">
      <c r="B674" s="110"/>
      <c r="C674" s="111"/>
      <c r="D674" s="111"/>
    </row>
    <row r="675" spans="2:4">
      <c r="B675" s="110"/>
      <c r="C675" s="111"/>
      <c r="D675" s="111"/>
    </row>
    <row r="676" spans="2:4">
      <c r="B676" s="110"/>
      <c r="C676" s="111"/>
      <c r="D676" s="111"/>
    </row>
    <row r="677" spans="2:4">
      <c r="B677" s="110"/>
      <c r="C677" s="111"/>
      <c r="D677" s="111"/>
    </row>
    <row r="678" spans="2:4">
      <c r="B678" s="110"/>
      <c r="C678" s="111"/>
      <c r="D678" s="111"/>
    </row>
    <row r="679" spans="2:4">
      <c r="B679" s="110"/>
      <c r="C679" s="111"/>
      <c r="D679" s="111"/>
    </row>
    <row r="680" spans="2:4">
      <c r="B680" s="110"/>
      <c r="C680" s="111"/>
      <c r="D680" s="111"/>
    </row>
    <row r="681" spans="2:4">
      <c r="B681" s="110"/>
      <c r="C681" s="111"/>
      <c r="D681" s="111"/>
    </row>
    <row r="682" spans="2:4">
      <c r="B682" s="110"/>
      <c r="C682" s="111"/>
      <c r="D682" s="111"/>
    </row>
    <row r="683" spans="2:4">
      <c r="B683" s="110"/>
      <c r="C683" s="111"/>
      <c r="D683" s="111"/>
    </row>
    <row r="684" spans="2:4">
      <c r="B684" s="110"/>
      <c r="C684" s="111"/>
      <c r="D684" s="111"/>
    </row>
    <row r="685" spans="2:4">
      <c r="B685" s="110"/>
      <c r="C685" s="111"/>
      <c r="D685" s="111"/>
    </row>
    <row r="686" spans="2:4">
      <c r="B686" s="110"/>
      <c r="C686" s="111"/>
      <c r="D686" s="111"/>
    </row>
    <row r="687" spans="2:4">
      <c r="B687" s="110"/>
      <c r="C687" s="111"/>
      <c r="D687" s="111"/>
    </row>
    <row r="688" spans="2:4">
      <c r="B688" s="110"/>
      <c r="C688" s="111"/>
      <c r="D688" s="111"/>
    </row>
    <row r="689" spans="2:4">
      <c r="B689" s="110"/>
      <c r="C689" s="111"/>
      <c r="D689" s="111"/>
    </row>
    <row r="690" spans="2:4">
      <c r="B690" s="110"/>
      <c r="C690" s="111"/>
      <c r="D690" s="111"/>
    </row>
    <row r="691" spans="2:4">
      <c r="B691" s="110"/>
      <c r="C691" s="111"/>
      <c r="D691" s="111"/>
    </row>
    <row r="692" spans="2:4">
      <c r="B692" s="110"/>
      <c r="C692" s="111"/>
      <c r="D692" s="111"/>
    </row>
    <row r="693" spans="2:4">
      <c r="B693" s="110"/>
      <c r="C693" s="111"/>
      <c r="D693" s="111"/>
    </row>
    <row r="694" spans="2:4">
      <c r="B694" s="110"/>
      <c r="C694" s="111"/>
      <c r="D694" s="111"/>
    </row>
    <row r="695" spans="2:4">
      <c r="B695" s="110"/>
      <c r="C695" s="111"/>
      <c r="D695" s="111"/>
    </row>
    <row r="696" spans="2:4">
      <c r="B696" s="110"/>
      <c r="C696" s="111"/>
      <c r="D696" s="111"/>
    </row>
    <row r="697" spans="2:4">
      <c r="B697" s="110"/>
      <c r="C697" s="111"/>
      <c r="D697" s="111"/>
    </row>
    <row r="698" spans="2:4">
      <c r="B698" s="110"/>
      <c r="C698" s="111"/>
      <c r="D698" s="111"/>
    </row>
    <row r="699" spans="2:4">
      <c r="B699" s="110"/>
      <c r="C699" s="111"/>
      <c r="D699" s="111"/>
    </row>
    <row r="700" spans="2:4">
      <c r="B700" s="110"/>
      <c r="C700" s="111"/>
      <c r="D700" s="111"/>
    </row>
    <row r="701" spans="2:4">
      <c r="B701" s="110"/>
      <c r="C701" s="111"/>
      <c r="D701" s="111"/>
    </row>
    <row r="702" spans="2:4">
      <c r="B702" s="110"/>
      <c r="C702" s="111"/>
      <c r="D702" s="111"/>
    </row>
    <row r="703" spans="2:4">
      <c r="B703" s="110"/>
      <c r="C703" s="111"/>
      <c r="D703" s="111"/>
    </row>
    <row r="704" spans="2:4">
      <c r="B704" s="110"/>
      <c r="C704" s="111"/>
      <c r="D704" s="111"/>
    </row>
    <row r="705" spans="2:4">
      <c r="B705" s="110"/>
      <c r="C705" s="111"/>
      <c r="D705" s="111"/>
    </row>
    <row r="706" spans="2:4">
      <c r="B706" s="110"/>
      <c r="C706" s="111"/>
      <c r="D706" s="111"/>
    </row>
    <row r="707" spans="2:4">
      <c r="B707" s="110"/>
      <c r="C707" s="111"/>
      <c r="D707" s="111"/>
    </row>
    <row r="708" spans="2:4">
      <c r="B708" s="110"/>
      <c r="C708" s="111"/>
      <c r="D708" s="111"/>
    </row>
    <row r="709" spans="2:4">
      <c r="B709" s="110"/>
      <c r="C709" s="111"/>
      <c r="D709" s="111"/>
    </row>
    <row r="710" spans="2:4">
      <c r="B710" s="110"/>
      <c r="C710" s="111"/>
      <c r="D710" s="111"/>
    </row>
    <row r="711" spans="2:4">
      <c r="B711" s="110"/>
      <c r="C711" s="111"/>
      <c r="D711" s="111"/>
    </row>
    <row r="712" spans="2:4">
      <c r="B712" s="110"/>
      <c r="C712" s="111"/>
      <c r="D712" s="111"/>
    </row>
    <row r="713" spans="2:4">
      <c r="B713" s="110"/>
      <c r="C713" s="111"/>
      <c r="D713" s="111"/>
    </row>
    <row r="714" spans="2:4">
      <c r="B714" s="110"/>
      <c r="C714" s="111"/>
      <c r="D714" s="111"/>
    </row>
    <row r="715" spans="2:4">
      <c r="B715" s="110"/>
      <c r="C715" s="111"/>
      <c r="D715" s="111"/>
    </row>
    <row r="716" spans="2:4">
      <c r="B716" s="110"/>
      <c r="C716" s="111"/>
      <c r="D716" s="111"/>
    </row>
    <row r="717" spans="2:4">
      <c r="B717" s="110"/>
      <c r="C717" s="111"/>
      <c r="D717" s="111"/>
    </row>
    <row r="718" spans="2:4">
      <c r="B718" s="110"/>
      <c r="C718" s="111"/>
      <c r="D718" s="111"/>
    </row>
    <row r="719" spans="2:4">
      <c r="B719" s="110"/>
      <c r="C719" s="111"/>
      <c r="D719" s="111"/>
    </row>
    <row r="720" spans="2:4">
      <c r="B720" s="110"/>
      <c r="C720" s="111"/>
      <c r="D720" s="111"/>
    </row>
    <row r="721" spans="2:4">
      <c r="B721" s="110"/>
      <c r="C721" s="111"/>
      <c r="D721" s="111"/>
    </row>
    <row r="722" spans="2:4">
      <c r="B722" s="110"/>
      <c r="C722" s="111"/>
      <c r="D722" s="111"/>
    </row>
    <row r="723" spans="2:4">
      <c r="B723" s="110"/>
      <c r="C723" s="111"/>
      <c r="D723" s="111"/>
    </row>
    <row r="724" spans="2:4">
      <c r="B724" s="110"/>
      <c r="C724" s="111"/>
      <c r="D724" s="111"/>
    </row>
    <row r="725" spans="2:4">
      <c r="B725" s="110"/>
      <c r="C725" s="111"/>
      <c r="D725" s="111"/>
    </row>
    <row r="726" spans="2:4">
      <c r="B726" s="110"/>
      <c r="C726" s="111"/>
      <c r="D726" s="111"/>
    </row>
    <row r="727" spans="2:4">
      <c r="B727" s="110"/>
      <c r="C727" s="111"/>
      <c r="D727" s="111"/>
    </row>
    <row r="728" spans="2:4">
      <c r="B728" s="110"/>
      <c r="C728" s="111"/>
      <c r="D728" s="111"/>
    </row>
    <row r="729" spans="2:4">
      <c r="B729" s="110"/>
      <c r="C729" s="111"/>
      <c r="D729" s="111"/>
    </row>
    <row r="730" spans="2:4">
      <c r="B730" s="110"/>
      <c r="C730" s="111"/>
      <c r="D730" s="111"/>
    </row>
    <row r="731" spans="2:4">
      <c r="B731" s="110"/>
      <c r="C731" s="111"/>
      <c r="D731" s="111"/>
    </row>
    <row r="732" spans="2:4">
      <c r="B732" s="110"/>
      <c r="C732" s="111"/>
      <c r="D732" s="111"/>
    </row>
    <row r="733" spans="2:4">
      <c r="B733" s="110"/>
      <c r="C733" s="111"/>
      <c r="D733" s="111"/>
    </row>
    <row r="734" spans="2:4">
      <c r="B734" s="110"/>
      <c r="C734" s="111"/>
      <c r="D734" s="111"/>
    </row>
    <row r="735" spans="2:4">
      <c r="B735" s="110"/>
      <c r="C735" s="111"/>
      <c r="D735" s="111"/>
    </row>
    <row r="736" spans="2:4">
      <c r="B736" s="110"/>
      <c r="C736" s="111"/>
      <c r="D736" s="111"/>
    </row>
    <row r="737" spans="2:4">
      <c r="B737" s="110"/>
      <c r="C737" s="111"/>
      <c r="D737" s="111"/>
    </row>
    <row r="738" spans="2:4">
      <c r="B738" s="110"/>
      <c r="C738" s="111"/>
      <c r="D738" s="111"/>
    </row>
    <row r="739" spans="2:4">
      <c r="B739" s="110"/>
      <c r="C739" s="111"/>
      <c r="D739" s="111"/>
    </row>
    <row r="740" spans="2:4">
      <c r="B740" s="110"/>
      <c r="C740" s="111"/>
      <c r="D740" s="111"/>
    </row>
    <row r="741" spans="2:4">
      <c r="B741" s="110"/>
      <c r="C741" s="111"/>
      <c r="D741" s="111"/>
    </row>
    <row r="742" spans="2:4">
      <c r="B742" s="110"/>
      <c r="C742" s="111"/>
      <c r="D742" s="111"/>
    </row>
    <row r="743" spans="2:4">
      <c r="B743" s="110"/>
      <c r="C743" s="111"/>
      <c r="D743" s="111"/>
    </row>
    <row r="744" spans="2:4">
      <c r="B744" s="110"/>
      <c r="C744" s="111"/>
      <c r="D744" s="111"/>
    </row>
    <row r="745" spans="2:4">
      <c r="B745" s="110"/>
      <c r="C745" s="111"/>
      <c r="D745" s="111"/>
    </row>
    <row r="746" spans="2:4">
      <c r="B746" s="110"/>
      <c r="C746" s="111"/>
      <c r="D746" s="111"/>
    </row>
    <row r="747" spans="2:4">
      <c r="B747" s="110"/>
      <c r="C747" s="111"/>
      <c r="D747" s="111"/>
    </row>
    <row r="748" spans="2:4">
      <c r="B748" s="110"/>
      <c r="C748" s="111"/>
      <c r="D748" s="111"/>
    </row>
    <row r="749" spans="2:4">
      <c r="B749" s="110"/>
      <c r="C749" s="111"/>
      <c r="D749" s="111"/>
    </row>
    <row r="750" spans="2:4">
      <c r="B750" s="110"/>
      <c r="C750" s="111"/>
      <c r="D750" s="111"/>
    </row>
    <row r="751" spans="2:4">
      <c r="B751" s="110"/>
      <c r="C751" s="111"/>
      <c r="D751" s="111"/>
    </row>
    <row r="752" spans="2:4">
      <c r="B752" s="110"/>
      <c r="C752" s="111"/>
      <c r="D752" s="111"/>
    </row>
    <row r="753" spans="2:4">
      <c r="B753" s="110"/>
      <c r="C753" s="111"/>
      <c r="D753" s="111"/>
    </row>
    <row r="754" spans="2:4">
      <c r="B754" s="110"/>
      <c r="C754" s="111"/>
      <c r="D754" s="111"/>
    </row>
    <row r="755" spans="2:4">
      <c r="B755" s="110"/>
      <c r="C755" s="111"/>
      <c r="D755" s="111"/>
    </row>
    <row r="756" spans="2:4">
      <c r="B756" s="110"/>
      <c r="C756" s="111"/>
      <c r="D756" s="111"/>
    </row>
    <row r="757" spans="2:4">
      <c r="B757" s="110"/>
      <c r="C757" s="111"/>
      <c r="D757" s="111"/>
    </row>
    <row r="758" spans="2:4">
      <c r="B758" s="110"/>
      <c r="C758" s="111"/>
      <c r="D758" s="111"/>
    </row>
    <row r="759" spans="2:4">
      <c r="B759" s="110"/>
      <c r="C759" s="111"/>
      <c r="D759" s="111"/>
    </row>
    <row r="760" spans="2:4">
      <c r="B760" s="110"/>
      <c r="C760" s="111"/>
      <c r="D760" s="111"/>
    </row>
    <row r="761" spans="2:4">
      <c r="B761" s="110"/>
      <c r="C761" s="111"/>
      <c r="D761" s="111"/>
    </row>
    <row r="762" spans="2:4">
      <c r="B762" s="110"/>
      <c r="C762" s="111"/>
      <c r="D762" s="111"/>
    </row>
    <row r="763" spans="2:4">
      <c r="B763" s="110"/>
      <c r="C763" s="111"/>
      <c r="D763" s="111"/>
    </row>
    <row r="764" spans="2:4">
      <c r="B764" s="110"/>
      <c r="C764" s="111"/>
      <c r="D764" s="111"/>
    </row>
    <row r="765" spans="2:4">
      <c r="B765" s="110"/>
      <c r="C765" s="111"/>
      <c r="D765" s="111"/>
    </row>
    <row r="766" spans="2:4">
      <c r="B766" s="110"/>
      <c r="C766" s="111"/>
      <c r="D766" s="111"/>
    </row>
    <row r="767" spans="2:4">
      <c r="B767" s="110"/>
      <c r="C767" s="111"/>
      <c r="D767" s="111"/>
    </row>
    <row r="768" spans="2:4">
      <c r="B768" s="110"/>
      <c r="C768" s="111"/>
      <c r="D768" s="111"/>
    </row>
    <row r="769" spans="2:4">
      <c r="B769" s="110"/>
      <c r="C769" s="111"/>
      <c r="D769" s="111"/>
    </row>
    <row r="770" spans="2:4">
      <c r="B770" s="110"/>
      <c r="C770" s="111"/>
      <c r="D770" s="111"/>
    </row>
    <row r="771" spans="2:4">
      <c r="B771" s="110"/>
      <c r="C771" s="111"/>
      <c r="D771" s="111"/>
    </row>
    <row r="772" spans="2:4">
      <c r="B772" s="110"/>
      <c r="C772" s="111"/>
      <c r="D772" s="111"/>
    </row>
    <row r="773" spans="2:4">
      <c r="B773" s="110"/>
      <c r="C773" s="111"/>
      <c r="D773" s="111"/>
    </row>
    <row r="774" spans="2:4">
      <c r="B774" s="110"/>
      <c r="C774" s="111"/>
      <c r="D774" s="111"/>
    </row>
    <row r="775" spans="2:4">
      <c r="B775" s="110"/>
      <c r="C775" s="111"/>
      <c r="D775" s="111"/>
    </row>
    <row r="776" spans="2:4">
      <c r="B776" s="110"/>
      <c r="C776" s="111"/>
      <c r="D776" s="111"/>
    </row>
    <row r="777" spans="2:4">
      <c r="B777" s="110"/>
      <c r="C777" s="111"/>
      <c r="D777" s="111"/>
    </row>
    <row r="778" spans="2:4">
      <c r="B778" s="110"/>
      <c r="C778" s="111"/>
      <c r="D778" s="111"/>
    </row>
    <row r="779" spans="2:4">
      <c r="B779" s="110"/>
      <c r="C779" s="111"/>
      <c r="D779" s="111"/>
    </row>
    <row r="780" spans="2:4">
      <c r="B780" s="110"/>
      <c r="C780" s="111"/>
      <c r="D780" s="111"/>
    </row>
    <row r="781" spans="2:4">
      <c r="B781" s="110"/>
      <c r="C781" s="111"/>
      <c r="D781" s="111"/>
    </row>
    <row r="782" spans="2:4">
      <c r="B782" s="110"/>
      <c r="C782" s="111"/>
      <c r="D782" s="111"/>
    </row>
    <row r="783" spans="2:4">
      <c r="B783" s="110"/>
      <c r="C783" s="111"/>
      <c r="D783" s="111"/>
    </row>
    <row r="784" spans="2:4">
      <c r="B784" s="110"/>
      <c r="C784" s="111"/>
      <c r="D784" s="111"/>
    </row>
    <row r="785" spans="2:4">
      <c r="B785" s="110"/>
      <c r="C785" s="111"/>
      <c r="D785" s="111"/>
    </row>
    <row r="786" spans="2:4">
      <c r="B786" s="110"/>
      <c r="C786" s="111"/>
      <c r="D786" s="111"/>
    </row>
    <row r="787" spans="2:4">
      <c r="B787" s="110"/>
      <c r="C787" s="111"/>
      <c r="D787" s="111"/>
    </row>
    <row r="788" spans="2:4">
      <c r="B788" s="110"/>
      <c r="C788" s="111"/>
      <c r="D788" s="111"/>
    </row>
    <row r="789" spans="2:4">
      <c r="B789" s="110"/>
      <c r="C789" s="111"/>
      <c r="D789" s="111"/>
    </row>
    <row r="790" spans="2:4">
      <c r="B790" s="110"/>
      <c r="C790" s="111"/>
      <c r="D790" s="111"/>
    </row>
    <row r="791" spans="2:4">
      <c r="B791" s="110"/>
      <c r="C791" s="111"/>
      <c r="D791" s="111"/>
    </row>
    <row r="792" spans="2:4">
      <c r="B792" s="110"/>
      <c r="C792" s="111"/>
      <c r="D792" s="111"/>
    </row>
    <row r="793" spans="2:4">
      <c r="B793" s="110"/>
      <c r="C793" s="111"/>
      <c r="D793" s="111"/>
    </row>
    <row r="794" spans="2:4">
      <c r="B794" s="110"/>
      <c r="C794" s="111"/>
      <c r="D794" s="111"/>
    </row>
    <row r="795" spans="2:4">
      <c r="B795" s="110"/>
      <c r="C795" s="111"/>
      <c r="D795" s="111"/>
    </row>
    <row r="796" spans="2:4">
      <c r="B796" s="110"/>
      <c r="C796" s="111"/>
      <c r="D796" s="111"/>
    </row>
    <row r="797" spans="2:4">
      <c r="B797" s="110"/>
      <c r="C797" s="111"/>
      <c r="D797" s="111"/>
    </row>
    <row r="798" spans="2:4">
      <c r="B798" s="110"/>
      <c r="C798" s="111"/>
      <c r="D798" s="111"/>
    </row>
    <row r="799" spans="2:4">
      <c r="B799" s="110"/>
      <c r="C799" s="111"/>
      <c r="D799" s="111"/>
    </row>
    <row r="800" spans="2:4">
      <c r="B800" s="110"/>
      <c r="C800" s="111"/>
      <c r="D800" s="111"/>
    </row>
    <row r="801" spans="2:4">
      <c r="B801" s="110"/>
      <c r="C801" s="111"/>
      <c r="D801" s="111"/>
    </row>
    <row r="802" spans="2:4">
      <c r="B802" s="110"/>
      <c r="C802" s="111"/>
      <c r="D802" s="111"/>
    </row>
    <row r="803" spans="2:4">
      <c r="B803" s="110"/>
      <c r="C803" s="111"/>
      <c r="D803" s="111"/>
    </row>
    <row r="804" spans="2:4">
      <c r="B804" s="110"/>
      <c r="C804" s="111"/>
      <c r="D804" s="111"/>
    </row>
    <row r="805" spans="2:4">
      <c r="B805" s="110"/>
      <c r="C805" s="111"/>
      <c r="D805" s="111"/>
    </row>
    <row r="806" spans="2:4">
      <c r="B806" s="110"/>
      <c r="C806" s="111"/>
      <c r="D806" s="111"/>
    </row>
    <row r="807" spans="2:4">
      <c r="B807" s="110"/>
      <c r="C807" s="111"/>
      <c r="D807" s="111"/>
    </row>
    <row r="808" spans="2:4">
      <c r="B808" s="110"/>
      <c r="C808" s="111"/>
      <c r="D808" s="111"/>
    </row>
    <row r="809" spans="2:4">
      <c r="B809" s="110"/>
      <c r="C809" s="111"/>
      <c r="D809" s="111"/>
    </row>
    <row r="810" spans="2:4">
      <c r="B810" s="110"/>
      <c r="C810" s="111"/>
      <c r="D810" s="111"/>
    </row>
    <row r="811" spans="2:4">
      <c r="B811" s="110"/>
      <c r="C811" s="111"/>
      <c r="D811" s="111"/>
    </row>
    <row r="812" spans="2:4">
      <c r="B812" s="110"/>
      <c r="C812" s="111"/>
      <c r="D812" s="111"/>
    </row>
    <row r="813" spans="2:4">
      <c r="B813" s="110"/>
      <c r="C813" s="111"/>
      <c r="D813" s="111"/>
    </row>
    <row r="814" spans="2:4">
      <c r="B814" s="110"/>
      <c r="C814" s="111"/>
      <c r="D814" s="111"/>
    </row>
    <row r="815" spans="2:4">
      <c r="B815" s="110"/>
      <c r="C815" s="111"/>
      <c r="D815" s="111"/>
    </row>
    <row r="816" spans="2:4">
      <c r="B816" s="110"/>
      <c r="C816" s="111"/>
      <c r="D816" s="111"/>
    </row>
    <row r="817" spans="2:4">
      <c r="B817" s="110"/>
      <c r="C817" s="111"/>
      <c r="D817" s="111"/>
    </row>
    <row r="818" spans="2:4">
      <c r="B818" s="110"/>
      <c r="C818" s="111"/>
      <c r="D818" s="111"/>
    </row>
    <row r="819" spans="2:4">
      <c r="B819" s="110"/>
      <c r="C819" s="111"/>
      <c r="D819" s="111"/>
    </row>
    <row r="820" spans="2:4">
      <c r="B820" s="110"/>
      <c r="C820" s="111"/>
      <c r="D820" s="111"/>
    </row>
    <row r="821" spans="2:4">
      <c r="B821" s="110"/>
      <c r="C821" s="111"/>
      <c r="D821" s="111"/>
    </row>
    <row r="822" spans="2:4">
      <c r="B822" s="110"/>
      <c r="C822" s="111"/>
      <c r="D822" s="111"/>
    </row>
    <row r="823" spans="2:4">
      <c r="B823" s="110"/>
      <c r="C823" s="111"/>
      <c r="D823" s="111"/>
    </row>
    <row r="824" spans="2:4">
      <c r="B824" s="110"/>
      <c r="C824" s="111"/>
      <c r="D824" s="111"/>
    </row>
    <row r="825" spans="2:4">
      <c r="B825" s="110"/>
      <c r="C825" s="111"/>
      <c r="D825" s="111"/>
    </row>
    <row r="826" spans="2:4">
      <c r="B826" s="110"/>
      <c r="C826" s="111"/>
      <c r="D826" s="111"/>
    </row>
    <row r="827" spans="2:4">
      <c r="B827" s="110"/>
      <c r="C827" s="111"/>
      <c r="D827" s="111"/>
    </row>
    <row r="828" spans="2:4">
      <c r="B828" s="110"/>
      <c r="C828" s="111"/>
      <c r="D828" s="111"/>
    </row>
    <row r="829" spans="2:4">
      <c r="B829" s="110"/>
      <c r="C829" s="111"/>
      <c r="D829" s="111"/>
    </row>
    <row r="830" spans="2:4">
      <c r="B830" s="110"/>
      <c r="C830" s="111"/>
      <c r="D830" s="111"/>
    </row>
    <row r="831" spans="2:4">
      <c r="B831" s="110"/>
      <c r="C831" s="111"/>
      <c r="D831" s="111"/>
    </row>
    <row r="832" spans="2:4">
      <c r="B832" s="110"/>
      <c r="C832" s="111"/>
      <c r="D832" s="111"/>
    </row>
    <row r="833" spans="2:4">
      <c r="B833" s="110"/>
      <c r="C833" s="111"/>
      <c r="D833" s="111"/>
    </row>
    <row r="834" spans="2:4">
      <c r="B834" s="110"/>
      <c r="C834" s="111"/>
      <c r="D834" s="111"/>
    </row>
    <row r="835" spans="2:4">
      <c r="B835" s="110"/>
      <c r="C835" s="111"/>
      <c r="D835" s="111"/>
    </row>
    <row r="836" spans="2:4">
      <c r="B836" s="110"/>
      <c r="C836" s="111"/>
      <c r="D836" s="111"/>
    </row>
    <row r="837" spans="2:4">
      <c r="B837" s="110"/>
      <c r="C837" s="111"/>
      <c r="D837" s="111"/>
    </row>
    <row r="838" spans="2:4">
      <c r="B838" s="110"/>
      <c r="C838" s="111"/>
      <c r="D838" s="111"/>
    </row>
    <row r="839" spans="2:4">
      <c r="B839" s="110"/>
      <c r="C839" s="111"/>
      <c r="D839" s="111"/>
    </row>
    <row r="840" spans="2:4">
      <c r="B840" s="110"/>
      <c r="C840" s="111"/>
      <c r="D840" s="111"/>
    </row>
    <row r="841" spans="2:4">
      <c r="B841" s="110"/>
      <c r="C841" s="111"/>
      <c r="D841" s="111"/>
    </row>
    <row r="842" spans="2:4">
      <c r="B842" s="110"/>
      <c r="C842" s="111"/>
      <c r="D842" s="111"/>
    </row>
    <row r="843" spans="2:4">
      <c r="B843" s="110"/>
      <c r="C843" s="111"/>
      <c r="D843" s="111"/>
    </row>
    <row r="844" spans="2:4">
      <c r="B844" s="110"/>
      <c r="C844" s="111"/>
      <c r="D844" s="111"/>
    </row>
    <row r="845" spans="2:4">
      <c r="B845" s="110"/>
      <c r="C845" s="111"/>
      <c r="D845" s="111"/>
    </row>
    <row r="846" spans="2:4">
      <c r="B846" s="110"/>
      <c r="C846" s="111"/>
      <c r="D846" s="111"/>
    </row>
    <row r="847" spans="2:4">
      <c r="B847" s="110"/>
      <c r="C847" s="111"/>
      <c r="D847" s="111"/>
    </row>
    <row r="848" spans="2:4">
      <c r="B848" s="110"/>
      <c r="C848" s="111"/>
      <c r="D848" s="111"/>
    </row>
    <row r="849" spans="2:4">
      <c r="B849" s="110"/>
      <c r="C849" s="111"/>
      <c r="D849" s="111"/>
    </row>
    <row r="850" spans="2:4">
      <c r="B850" s="110"/>
      <c r="C850" s="111"/>
      <c r="D850" s="111"/>
    </row>
    <row r="851" spans="2:4">
      <c r="B851" s="110"/>
      <c r="C851" s="111"/>
      <c r="D851" s="111"/>
    </row>
    <row r="852" spans="2:4">
      <c r="B852" s="110"/>
      <c r="C852" s="111"/>
      <c r="D852" s="111"/>
    </row>
    <row r="853" spans="2:4">
      <c r="B853" s="110"/>
      <c r="C853" s="111"/>
      <c r="D853" s="111"/>
    </row>
    <row r="854" spans="2:4">
      <c r="B854" s="110"/>
      <c r="C854" s="111"/>
      <c r="D854" s="111"/>
    </row>
    <row r="855" spans="2:4">
      <c r="B855" s="110"/>
      <c r="C855" s="111"/>
      <c r="D855" s="111"/>
    </row>
    <row r="856" spans="2:4">
      <c r="B856" s="110"/>
      <c r="C856" s="111"/>
      <c r="D856" s="111"/>
    </row>
    <row r="857" spans="2:4">
      <c r="B857" s="110"/>
      <c r="C857" s="111"/>
      <c r="D857" s="111"/>
    </row>
    <row r="858" spans="2:4">
      <c r="B858" s="110"/>
      <c r="C858" s="111"/>
      <c r="D858" s="111"/>
    </row>
    <row r="859" spans="2:4">
      <c r="B859" s="110"/>
      <c r="C859" s="111"/>
      <c r="D859" s="111"/>
    </row>
    <row r="860" spans="2:4">
      <c r="B860" s="110"/>
      <c r="C860" s="111"/>
      <c r="D860" s="111"/>
    </row>
    <row r="861" spans="2:4">
      <c r="B861" s="110"/>
      <c r="C861" s="111"/>
      <c r="D861" s="111"/>
    </row>
    <row r="862" spans="2:4">
      <c r="B862" s="110"/>
      <c r="C862" s="111"/>
      <c r="D862" s="111"/>
    </row>
    <row r="863" spans="2:4">
      <c r="B863" s="110"/>
      <c r="C863" s="111"/>
      <c r="D863" s="111"/>
    </row>
    <row r="864" spans="2:4">
      <c r="B864" s="110"/>
      <c r="C864" s="111"/>
      <c r="D864" s="111"/>
    </row>
    <row r="865" spans="2:4">
      <c r="B865" s="110"/>
      <c r="C865" s="111"/>
      <c r="D865" s="111"/>
    </row>
    <row r="866" spans="2:4">
      <c r="B866" s="110"/>
      <c r="C866" s="111"/>
      <c r="D866" s="111"/>
    </row>
    <row r="867" spans="2:4">
      <c r="B867" s="110"/>
      <c r="C867" s="111"/>
      <c r="D867" s="111"/>
    </row>
    <row r="868" spans="2:4">
      <c r="B868" s="110"/>
      <c r="C868" s="111"/>
      <c r="D868" s="111"/>
    </row>
    <row r="869" spans="2:4">
      <c r="B869" s="110"/>
      <c r="C869" s="111"/>
      <c r="D869" s="111"/>
    </row>
    <row r="870" spans="2:4">
      <c r="B870" s="110"/>
      <c r="C870" s="111"/>
      <c r="D870" s="111"/>
    </row>
    <row r="871" spans="2:4">
      <c r="B871" s="110"/>
      <c r="C871" s="111"/>
      <c r="D871" s="111"/>
    </row>
    <row r="872" spans="2:4">
      <c r="B872" s="110"/>
      <c r="C872" s="111"/>
      <c r="D872" s="111"/>
    </row>
    <row r="873" spans="2:4">
      <c r="B873" s="110"/>
      <c r="C873" s="111"/>
      <c r="D873" s="111"/>
    </row>
    <row r="874" spans="2:4">
      <c r="B874" s="110"/>
      <c r="C874" s="111"/>
      <c r="D874" s="111"/>
    </row>
    <row r="875" spans="2:4">
      <c r="B875" s="110"/>
      <c r="C875" s="111"/>
      <c r="D875" s="111"/>
    </row>
    <row r="876" spans="2:4">
      <c r="B876" s="110"/>
      <c r="C876" s="111"/>
      <c r="D876" s="111"/>
    </row>
    <row r="877" spans="2:4">
      <c r="B877" s="110"/>
      <c r="C877" s="111"/>
      <c r="D877" s="111"/>
    </row>
    <row r="878" spans="2:4">
      <c r="B878" s="110"/>
      <c r="C878" s="111"/>
      <c r="D878" s="111"/>
    </row>
    <row r="879" spans="2:4">
      <c r="B879" s="110"/>
      <c r="C879" s="111"/>
      <c r="D879" s="111"/>
    </row>
    <row r="880" spans="2:4">
      <c r="B880" s="110"/>
      <c r="C880" s="111"/>
      <c r="D880" s="111"/>
    </row>
    <row r="881" spans="2:4">
      <c r="B881" s="110"/>
      <c r="C881" s="111"/>
      <c r="D881" s="111"/>
    </row>
    <row r="882" spans="2:4">
      <c r="B882" s="110"/>
      <c r="C882" s="111"/>
      <c r="D882" s="111"/>
    </row>
    <row r="883" spans="2:4">
      <c r="B883" s="110"/>
      <c r="C883" s="111"/>
      <c r="D883" s="111"/>
    </row>
    <row r="884" spans="2:4">
      <c r="B884" s="110"/>
      <c r="C884" s="111"/>
      <c r="D884" s="111"/>
    </row>
    <row r="885" spans="2:4">
      <c r="B885" s="110"/>
      <c r="C885" s="111"/>
      <c r="D885" s="111"/>
    </row>
    <row r="886" spans="2:4">
      <c r="B886" s="110"/>
      <c r="C886" s="111"/>
      <c r="D886" s="111"/>
    </row>
    <row r="887" spans="2:4">
      <c r="B887" s="110"/>
      <c r="C887" s="111"/>
      <c r="D887" s="111"/>
    </row>
    <row r="888" spans="2:4">
      <c r="B888" s="110"/>
      <c r="C888" s="111"/>
      <c r="D888" s="111"/>
    </row>
    <row r="889" spans="2:4">
      <c r="B889" s="110"/>
      <c r="C889" s="111"/>
      <c r="D889" s="111"/>
    </row>
    <row r="890" spans="2:4">
      <c r="B890" s="110"/>
      <c r="C890" s="111"/>
      <c r="D890" s="111"/>
    </row>
    <row r="891" spans="2:4">
      <c r="B891" s="110"/>
      <c r="C891" s="111"/>
      <c r="D891" s="111"/>
    </row>
    <row r="892" spans="2:4">
      <c r="B892" s="110"/>
      <c r="C892" s="111"/>
      <c r="D892" s="111"/>
    </row>
    <row r="893" spans="2:4">
      <c r="B893" s="110"/>
      <c r="C893" s="111"/>
      <c r="D893" s="111"/>
    </row>
    <row r="894" spans="2:4">
      <c r="B894" s="110"/>
      <c r="C894" s="111"/>
      <c r="D894" s="111"/>
    </row>
    <row r="895" spans="2:4">
      <c r="B895" s="110"/>
      <c r="C895" s="111"/>
      <c r="D895" s="111"/>
    </row>
    <row r="896" spans="2:4">
      <c r="B896" s="110"/>
      <c r="C896" s="111"/>
      <c r="D896" s="111"/>
    </row>
    <row r="897" spans="2:4">
      <c r="B897" s="110"/>
      <c r="C897" s="111"/>
      <c r="D897" s="111"/>
    </row>
    <row r="898" spans="2:4">
      <c r="B898" s="110"/>
      <c r="C898" s="111"/>
      <c r="D898" s="111"/>
    </row>
    <row r="899" spans="2:4">
      <c r="B899" s="110"/>
      <c r="C899" s="111"/>
      <c r="D899" s="111"/>
    </row>
    <row r="900" spans="2:4">
      <c r="B900" s="110"/>
      <c r="C900" s="111"/>
      <c r="D900" s="111"/>
    </row>
    <row r="901" spans="2:4">
      <c r="B901" s="110"/>
      <c r="C901" s="111"/>
      <c r="D901" s="111"/>
    </row>
    <row r="902" spans="2:4">
      <c r="B902" s="110"/>
      <c r="C902" s="111"/>
      <c r="D902" s="111"/>
    </row>
    <row r="903" spans="2:4">
      <c r="B903" s="110"/>
      <c r="C903" s="111"/>
      <c r="D903" s="111"/>
    </row>
    <row r="904" spans="2:4">
      <c r="B904" s="110"/>
      <c r="C904" s="111"/>
      <c r="D904" s="111"/>
    </row>
    <row r="905" spans="2:4">
      <c r="B905" s="110"/>
      <c r="C905" s="111"/>
      <c r="D905" s="111"/>
    </row>
    <row r="906" spans="2:4">
      <c r="B906" s="110"/>
      <c r="C906" s="111"/>
      <c r="D906" s="111"/>
    </row>
    <row r="907" spans="2:4">
      <c r="B907" s="110"/>
      <c r="C907" s="111"/>
      <c r="D907" s="111"/>
    </row>
    <row r="908" spans="2:4">
      <c r="B908" s="110"/>
      <c r="C908" s="111"/>
      <c r="D908" s="111"/>
    </row>
    <row r="909" spans="2:4">
      <c r="B909" s="110"/>
      <c r="C909" s="111"/>
      <c r="D909" s="111"/>
    </row>
    <row r="910" spans="2:4">
      <c r="B910" s="110"/>
      <c r="C910" s="111"/>
      <c r="D910" s="111"/>
    </row>
    <row r="911" spans="2:4">
      <c r="B911" s="110"/>
      <c r="C911" s="111"/>
      <c r="D911" s="111"/>
    </row>
    <row r="912" spans="2:4">
      <c r="B912" s="110"/>
      <c r="C912" s="111"/>
      <c r="D912" s="111"/>
    </row>
    <row r="913" spans="2:4">
      <c r="B913" s="110"/>
      <c r="C913" s="111"/>
      <c r="D913" s="111"/>
    </row>
    <row r="914" spans="2:4">
      <c r="B914" s="110"/>
      <c r="C914" s="111"/>
      <c r="D914" s="111"/>
    </row>
    <row r="915" spans="2:4">
      <c r="B915" s="110"/>
      <c r="C915" s="111"/>
      <c r="D915" s="111"/>
    </row>
    <row r="916" spans="2:4">
      <c r="B916" s="110"/>
      <c r="C916" s="111"/>
      <c r="D916" s="111"/>
    </row>
    <row r="917" spans="2:4">
      <c r="B917" s="110"/>
      <c r="C917" s="111"/>
      <c r="D917" s="111"/>
    </row>
    <row r="918" spans="2:4">
      <c r="B918" s="110"/>
      <c r="C918" s="111"/>
      <c r="D918" s="111"/>
    </row>
    <row r="919" spans="2:4">
      <c r="B919" s="110"/>
      <c r="C919" s="111"/>
      <c r="D919" s="111"/>
    </row>
    <row r="920" spans="2:4">
      <c r="B920" s="110"/>
      <c r="C920" s="111"/>
      <c r="D920" s="111"/>
    </row>
    <row r="921" spans="2:4">
      <c r="B921" s="110"/>
      <c r="C921" s="111"/>
      <c r="D921" s="111"/>
    </row>
    <row r="922" spans="2:4">
      <c r="B922" s="110"/>
      <c r="C922" s="111"/>
      <c r="D922" s="111"/>
    </row>
    <row r="923" spans="2:4">
      <c r="B923" s="110"/>
      <c r="C923" s="111"/>
      <c r="D923" s="111"/>
    </row>
    <row r="924" spans="2:4">
      <c r="B924" s="110"/>
      <c r="C924" s="111"/>
      <c r="D924" s="111"/>
    </row>
    <row r="925" spans="2:4">
      <c r="B925" s="110"/>
      <c r="C925" s="111"/>
      <c r="D925" s="111"/>
    </row>
    <row r="926" spans="2:4">
      <c r="B926" s="110"/>
      <c r="C926" s="111"/>
      <c r="D926" s="111"/>
    </row>
    <row r="927" spans="2:4">
      <c r="B927" s="110"/>
      <c r="C927" s="111"/>
      <c r="D927" s="111"/>
    </row>
    <row r="928" spans="2:4">
      <c r="B928" s="110"/>
      <c r="C928" s="111"/>
      <c r="D928" s="111"/>
    </row>
    <row r="929" spans="2:4">
      <c r="B929" s="110"/>
      <c r="C929" s="111"/>
      <c r="D929" s="111"/>
    </row>
    <row r="930" spans="2:4">
      <c r="B930" s="110"/>
      <c r="C930" s="111"/>
      <c r="D930" s="111"/>
    </row>
    <row r="931" spans="2:4">
      <c r="B931" s="110"/>
      <c r="C931" s="111"/>
      <c r="D931" s="111"/>
    </row>
    <row r="932" spans="2:4">
      <c r="B932" s="110"/>
      <c r="C932" s="111"/>
      <c r="D932" s="111"/>
    </row>
    <row r="933" spans="2:4">
      <c r="B933" s="110"/>
      <c r="C933" s="111"/>
      <c r="D933" s="111"/>
    </row>
    <row r="934" spans="2:4">
      <c r="B934" s="110"/>
      <c r="C934" s="111"/>
      <c r="D934" s="111"/>
    </row>
    <row r="935" spans="2:4">
      <c r="B935" s="110"/>
      <c r="C935" s="111"/>
      <c r="D935" s="111"/>
    </row>
    <row r="936" spans="2:4">
      <c r="B936" s="110"/>
      <c r="C936" s="111"/>
      <c r="D936" s="111"/>
    </row>
    <row r="937" spans="2:4">
      <c r="B937" s="110"/>
      <c r="C937" s="111"/>
      <c r="D937" s="111"/>
    </row>
    <row r="938" spans="2:4">
      <c r="B938" s="110"/>
      <c r="C938" s="111"/>
      <c r="D938" s="111"/>
    </row>
    <row r="939" spans="2:4">
      <c r="B939" s="110"/>
      <c r="C939" s="111"/>
      <c r="D939" s="111"/>
    </row>
    <row r="940" spans="2:4">
      <c r="B940" s="110"/>
      <c r="C940" s="111"/>
      <c r="D940" s="111"/>
    </row>
    <row r="941" spans="2:4">
      <c r="B941" s="110"/>
      <c r="C941" s="111"/>
      <c r="D941" s="111"/>
    </row>
    <row r="942" spans="2:4">
      <c r="B942" s="110"/>
      <c r="C942" s="111"/>
      <c r="D942" s="111"/>
    </row>
    <row r="943" spans="2:4">
      <c r="B943" s="110"/>
      <c r="C943" s="111"/>
      <c r="D943" s="111"/>
    </row>
    <row r="944" spans="2:4">
      <c r="B944" s="110"/>
      <c r="C944" s="111"/>
      <c r="D944" s="111"/>
    </row>
    <row r="945" spans="2:4">
      <c r="B945" s="110"/>
      <c r="C945" s="111"/>
      <c r="D945" s="111"/>
    </row>
    <row r="946" spans="2:4">
      <c r="B946" s="110"/>
      <c r="C946" s="111"/>
      <c r="D946" s="111"/>
    </row>
    <row r="947" spans="2:4">
      <c r="B947" s="110"/>
      <c r="C947" s="111"/>
      <c r="D947" s="111"/>
    </row>
    <row r="948" spans="2:4">
      <c r="B948" s="110"/>
      <c r="C948" s="111"/>
      <c r="D948" s="111"/>
    </row>
    <row r="949" spans="2:4">
      <c r="B949" s="110"/>
      <c r="C949" s="111"/>
      <c r="D949" s="111"/>
    </row>
    <row r="950" spans="2:4">
      <c r="B950" s="110"/>
      <c r="C950" s="111"/>
      <c r="D950" s="111"/>
    </row>
    <row r="951" spans="2:4">
      <c r="B951" s="110"/>
      <c r="C951" s="111"/>
      <c r="D951" s="111"/>
    </row>
    <row r="952" spans="2:4">
      <c r="B952" s="110"/>
      <c r="C952" s="111"/>
      <c r="D952" s="111"/>
    </row>
    <row r="953" spans="2:4">
      <c r="B953" s="110"/>
      <c r="C953" s="111"/>
      <c r="D953" s="111"/>
    </row>
    <row r="954" spans="2:4">
      <c r="B954" s="110"/>
      <c r="C954" s="111"/>
      <c r="D954" s="111"/>
    </row>
    <row r="955" spans="2:4">
      <c r="B955" s="110"/>
      <c r="C955" s="111"/>
      <c r="D955" s="111"/>
    </row>
    <row r="956" spans="2:4">
      <c r="B956" s="110"/>
      <c r="C956" s="111"/>
      <c r="D956" s="111"/>
    </row>
    <row r="957" spans="2:4">
      <c r="B957" s="110"/>
      <c r="C957" s="111"/>
      <c r="D957" s="111"/>
    </row>
    <row r="958" spans="2:4">
      <c r="B958" s="110"/>
      <c r="C958" s="111"/>
      <c r="D958" s="111"/>
    </row>
    <row r="959" spans="2:4">
      <c r="B959" s="110"/>
      <c r="C959" s="111"/>
      <c r="D959" s="111"/>
    </row>
    <row r="960" spans="2:4">
      <c r="B960" s="110"/>
      <c r="C960" s="111"/>
      <c r="D960" s="111"/>
    </row>
    <row r="961" spans="2:4">
      <c r="B961" s="110"/>
      <c r="C961" s="111"/>
      <c r="D961" s="111"/>
    </row>
    <row r="962" spans="2:4">
      <c r="B962" s="110"/>
      <c r="C962" s="111"/>
      <c r="D962" s="111"/>
    </row>
    <row r="963" spans="2:4">
      <c r="B963" s="110"/>
      <c r="C963" s="111"/>
      <c r="D963" s="111"/>
    </row>
    <row r="964" spans="2:4">
      <c r="B964" s="110"/>
      <c r="C964" s="111"/>
      <c r="D964" s="111"/>
    </row>
    <row r="965" spans="2:4">
      <c r="B965" s="110"/>
      <c r="C965" s="111"/>
      <c r="D965" s="111"/>
    </row>
    <row r="966" spans="2:4">
      <c r="B966" s="110"/>
      <c r="C966" s="111"/>
      <c r="D966" s="111"/>
    </row>
    <row r="967" spans="2:4">
      <c r="B967" s="110"/>
      <c r="C967" s="111"/>
      <c r="D967" s="11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136</v>
      </c>
      <c r="C1" s="67" t="s" vm="1">
        <v>214</v>
      </c>
    </row>
    <row r="2" spans="2:16">
      <c r="B2" s="46" t="s">
        <v>135</v>
      </c>
      <c r="C2" s="67" t="s">
        <v>215</v>
      </c>
    </row>
    <row r="3" spans="2:16">
      <c r="B3" s="46" t="s">
        <v>137</v>
      </c>
      <c r="C3" s="67" t="s">
        <v>2659</v>
      </c>
    </row>
    <row r="4" spans="2:16">
      <c r="B4" s="46" t="s">
        <v>138</v>
      </c>
      <c r="C4" s="67">
        <v>14242</v>
      </c>
    </row>
    <row r="6" spans="2:16" ht="26.25" customHeight="1">
      <c r="B6" s="135" t="s">
        <v>173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16" s="3" customFormat="1" ht="78.75">
      <c r="B7" s="21" t="s">
        <v>106</v>
      </c>
      <c r="C7" s="29" t="s">
        <v>41</v>
      </c>
      <c r="D7" s="29" t="s">
        <v>59</v>
      </c>
      <c r="E7" s="29" t="s">
        <v>14</v>
      </c>
      <c r="F7" s="29" t="s">
        <v>60</v>
      </c>
      <c r="G7" s="29" t="s">
        <v>94</v>
      </c>
      <c r="H7" s="29" t="s">
        <v>17</v>
      </c>
      <c r="I7" s="29" t="s">
        <v>93</v>
      </c>
      <c r="J7" s="29" t="s">
        <v>16</v>
      </c>
      <c r="K7" s="29" t="s">
        <v>171</v>
      </c>
      <c r="L7" s="29" t="s">
        <v>195</v>
      </c>
      <c r="M7" s="29" t="s">
        <v>172</v>
      </c>
      <c r="N7" s="29" t="s">
        <v>54</v>
      </c>
      <c r="O7" s="29" t="s">
        <v>139</v>
      </c>
      <c r="P7" s="30" t="s">
        <v>141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197</v>
      </c>
      <c r="M8" s="31" t="s">
        <v>193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6" t="s">
        <v>2668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7">
        <v>0</v>
      </c>
      <c r="N10" s="88"/>
      <c r="O10" s="118">
        <v>0</v>
      </c>
      <c r="P10" s="118">
        <v>0</v>
      </c>
    </row>
    <row r="11" spans="2:16" ht="20.25" customHeight="1">
      <c r="B11" s="119" t="s">
        <v>205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9" t="s">
        <v>102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9" t="s">
        <v>196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0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</row>
    <row r="111" spans="2:16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</row>
    <row r="112" spans="2:16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</row>
    <row r="113" spans="2:16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</row>
    <row r="114" spans="2:16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</row>
    <row r="115" spans="2:16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</row>
    <row r="116" spans="2:16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</row>
    <row r="117" spans="2:16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</row>
    <row r="118" spans="2:16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</row>
    <row r="119" spans="2:16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</row>
    <row r="120" spans="2:16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</row>
    <row r="121" spans="2:16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</row>
    <row r="122" spans="2:16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</row>
    <row r="123" spans="2:16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</row>
    <row r="124" spans="2:16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</row>
    <row r="125" spans="2:16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</row>
    <row r="126" spans="2:16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</row>
    <row r="127" spans="2:16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</row>
    <row r="128" spans="2:16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</row>
    <row r="129" spans="2:16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</row>
    <row r="130" spans="2:16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</row>
    <row r="131" spans="2:16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</row>
    <row r="132" spans="2:16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</row>
    <row r="133" spans="2:16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</row>
    <row r="134" spans="2:16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</row>
    <row r="135" spans="2:16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</row>
    <row r="136" spans="2:16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</row>
    <row r="137" spans="2:16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</row>
    <row r="138" spans="2:16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</row>
    <row r="139" spans="2:16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</row>
    <row r="140" spans="2:16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</row>
    <row r="141" spans="2:16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</row>
    <row r="142" spans="2:16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</row>
    <row r="143" spans="2:16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</row>
    <row r="144" spans="2:16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</row>
    <row r="145" spans="2:16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</row>
    <row r="146" spans="2:16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</row>
    <row r="147" spans="2:16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</row>
    <row r="148" spans="2:16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</row>
    <row r="149" spans="2:16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</row>
    <row r="150" spans="2:16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</row>
    <row r="151" spans="2:16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</row>
    <row r="152" spans="2:16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</row>
    <row r="153" spans="2:16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</row>
    <row r="154" spans="2:16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</row>
    <row r="155" spans="2:16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</row>
    <row r="156" spans="2:16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</row>
    <row r="157" spans="2:16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</row>
    <row r="158" spans="2:16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</row>
    <row r="159" spans="2:16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</row>
    <row r="160" spans="2:16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</row>
    <row r="161" spans="2:16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</row>
    <row r="162" spans="2:16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</row>
    <row r="163" spans="2:16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</row>
    <row r="164" spans="2:16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</row>
    <row r="165" spans="2:16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</row>
    <row r="166" spans="2:16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</row>
    <row r="167" spans="2:16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</row>
    <row r="168" spans="2:16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</row>
    <row r="169" spans="2:16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</row>
    <row r="170" spans="2:16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</row>
    <row r="171" spans="2:16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</row>
    <row r="172" spans="2:16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</row>
    <row r="173" spans="2:16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</row>
    <row r="174" spans="2:16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</row>
    <row r="175" spans="2:16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</row>
    <row r="176" spans="2:16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</row>
    <row r="177" spans="2:16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</row>
    <row r="178" spans="2:16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</row>
    <row r="179" spans="2:16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</row>
    <row r="180" spans="2:16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</row>
    <row r="181" spans="2:16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</row>
    <row r="182" spans="2:16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</row>
    <row r="183" spans="2:16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</row>
    <row r="184" spans="2:16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</row>
    <row r="185" spans="2:16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</row>
    <row r="186" spans="2:16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</row>
    <row r="187" spans="2:16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</row>
    <row r="188" spans="2:16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</row>
    <row r="189" spans="2:16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</row>
    <row r="190" spans="2:16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</row>
    <row r="191" spans="2:16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</row>
    <row r="192" spans="2:16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</row>
    <row r="193" spans="2:16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</row>
    <row r="194" spans="2:16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</row>
    <row r="195" spans="2:16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</row>
    <row r="196" spans="2:16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</row>
    <row r="197" spans="2:16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</row>
    <row r="198" spans="2:16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</row>
    <row r="199" spans="2:16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</row>
    <row r="200" spans="2:16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</row>
    <row r="201" spans="2:16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</row>
    <row r="202" spans="2:16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</row>
    <row r="203" spans="2:16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</row>
    <row r="204" spans="2:16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</row>
    <row r="205" spans="2:16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</row>
    <row r="206" spans="2:16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</row>
    <row r="207" spans="2:16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</row>
    <row r="208" spans="2:16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</row>
    <row r="209" spans="2:16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</row>
    <row r="210" spans="2:16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</row>
    <row r="211" spans="2:16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</row>
    <row r="212" spans="2:16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</row>
    <row r="213" spans="2:16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</row>
    <row r="214" spans="2:16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</row>
    <row r="215" spans="2:16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</row>
    <row r="216" spans="2:16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</row>
    <row r="217" spans="2:16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136</v>
      </c>
      <c r="C1" s="67" t="s" vm="1">
        <v>214</v>
      </c>
    </row>
    <row r="2" spans="2:16">
      <c r="B2" s="46" t="s">
        <v>135</v>
      </c>
      <c r="C2" s="67" t="s">
        <v>215</v>
      </c>
    </row>
    <row r="3" spans="2:16">
      <c r="B3" s="46" t="s">
        <v>137</v>
      </c>
      <c r="C3" s="67" t="s">
        <v>2659</v>
      </c>
    </row>
    <row r="4" spans="2:16">
      <c r="B4" s="46" t="s">
        <v>138</v>
      </c>
      <c r="C4" s="67">
        <v>14242</v>
      </c>
    </row>
    <row r="6" spans="2:16" ht="26.25" customHeight="1">
      <c r="B6" s="135" t="s">
        <v>174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16" s="3" customFormat="1" ht="78.75">
      <c r="B7" s="21" t="s">
        <v>106</v>
      </c>
      <c r="C7" s="29" t="s">
        <v>41</v>
      </c>
      <c r="D7" s="29" t="s">
        <v>59</v>
      </c>
      <c r="E7" s="29" t="s">
        <v>14</v>
      </c>
      <c r="F7" s="29" t="s">
        <v>60</v>
      </c>
      <c r="G7" s="29" t="s">
        <v>94</v>
      </c>
      <c r="H7" s="29" t="s">
        <v>17</v>
      </c>
      <c r="I7" s="29" t="s">
        <v>93</v>
      </c>
      <c r="J7" s="29" t="s">
        <v>16</v>
      </c>
      <c r="K7" s="29" t="s">
        <v>171</v>
      </c>
      <c r="L7" s="29" t="s">
        <v>190</v>
      </c>
      <c r="M7" s="29" t="s">
        <v>172</v>
      </c>
      <c r="N7" s="29" t="s">
        <v>54</v>
      </c>
      <c r="O7" s="29" t="s">
        <v>139</v>
      </c>
      <c r="P7" s="30" t="s">
        <v>141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197</v>
      </c>
      <c r="M8" s="31" t="s">
        <v>193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6" t="s">
        <v>2669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7">
        <v>0</v>
      </c>
      <c r="N10" s="88"/>
      <c r="O10" s="118">
        <v>0</v>
      </c>
      <c r="P10" s="118">
        <v>0</v>
      </c>
    </row>
    <row r="11" spans="2:16" ht="20.25" customHeight="1">
      <c r="B11" s="119" t="s">
        <v>205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9" t="s">
        <v>102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9" t="s">
        <v>196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0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</row>
    <row r="111" spans="2:16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</row>
    <row r="112" spans="2:16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</row>
    <row r="113" spans="2:16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</row>
    <row r="114" spans="2:16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</row>
    <row r="115" spans="2:16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</row>
    <row r="116" spans="2:16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</row>
    <row r="117" spans="2:16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</row>
    <row r="118" spans="2:16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</row>
    <row r="119" spans="2:16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</row>
    <row r="120" spans="2:16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</row>
    <row r="121" spans="2:16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</row>
    <row r="122" spans="2:16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</row>
    <row r="123" spans="2:16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</row>
    <row r="124" spans="2:16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</row>
    <row r="125" spans="2:16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</row>
    <row r="126" spans="2:16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</row>
    <row r="127" spans="2:16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</row>
    <row r="128" spans="2:16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</row>
    <row r="129" spans="2:16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</row>
    <row r="130" spans="2:16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</row>
    <row r="131" spans="2:16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</row>
    <row r="132" spans="2:16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</row>
    <row r="133" spans="2:16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</row>
    <row r="134" spans="2:16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</row>
    <row r="135" spans="2:16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</row>
    <row r="136" spans="2:16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</row>
    <row r="137" spans="2:16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</row>
    <row r="138" spans="2:16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</row>
    <row r="139" spans="2:16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</row>
    <row r="140" spans="2:16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</row>
    <row r="141" spans="2:16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</row>
    <row r="142" spans="2:16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</row>
    <row r="143" spans="2:16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</row>
    <row r="144" spans="2:16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</row>
    <row r="145" spans="2:16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</row>
    <row r="146" spans="2:16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</row>
    <row r="147" spans="2:16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</row>
    <row r="148" spans="2:16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</row>
    <row r="149" spans="2:16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</row>
    <row r="150" spans="2:16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</row>
    <row r="151" spans="2:16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</row>
    <row r="152" spans="2:16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</row>
    <row r="153" spans="2:16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</row>
    <row r="154" spans="2:16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</row>
    <row r="155" spans="2:16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</row>
    <row r="156" spans="2:16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</row>
    <row r="157" spans="2:16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</row>
    <row r="158" spans="2:16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</row>
    <row r="159" spans="2:16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</row>
    <row r="160" spans="2:16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</row>
    <row r="161" spans="2:16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</row>
    <row r="162" spans="2:16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</row>
    <row r="163" spans="2:16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</row>
    <row r="164" spans="2:16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</row>
    <row r="165" spans="2:16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</row>
    <row r="166" spans="2:16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</row>
    <row r="167" spans="2:16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</row>
    <row r="168" spans="2:16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</row>
    <row r="169" spans="2:16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</row>
    <row r="170" spans="2:16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</row>
    <row r="171" spans="2:16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</row>
    <row r="172" spans="2:16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</row>
    <row r="173" spans="2:16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</row>
    <row r="174" spans="2:16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</row>
    <row r="175" spans="2:16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</row>
    <row r="176" spans="2:16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</row>
    <row r="177" spans="2:16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</row>
    <row r="178" spans="2:16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</row>
    <row r="179" spans="2:16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</row>
    <row r="180" spans="2:16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</row>
    <row r="181" spans="2:16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</row>
    <row r="182" spans="2:16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</row>
    <row r="183" spans="2:16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</row>
    <row r="184" spans="2:16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</row>
    <row r="185" spans="2:16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</row>
    <row r="186" spans="2:16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</row>
    <row r="187" spans="2:16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</row>
    <row r="188" spans="2:16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</row>
    <row r="189" spans="2:16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</row>
    <row r="190" spans="2:16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</row>
    <row r="191" spans="2:16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</row>
    <row r="192" spans="2:16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</row>
    <row r="193" spans="2:16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</row>
    <row r="194" spans="2:16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</row>
    <row r="195" spans="2:16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</row>
    <row r="196" spans="2:16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</row>
    <row r="197" spans="2:16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</row>
    <row r="198" spans="2:16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</row>
    <row r="199" spans="2:16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</row>
    <row r="200" spans="2:16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</row>
    <row r="201" spans="2:16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</row>
    <row r="202" spans="2:16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</row>
    <row r="203" spans="2:16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</row>
    <row r="204" spans="2:16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</row>
    <row r="205" spans="2:16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</row>
    <row r="206" spans="2:16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</row>
    <row r="207" spans="2:16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</row>
    <row r="208" spans="2:16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</row>
    <row r="209" spans="2:16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</row>
    <row r="210" spans="2:16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</row>
    <row r="211" spans="2:16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</row>
    <row r="212" spans="2:16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</row>
    <row r="213" spans="2:16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</row>
    <row r="214" spans="2:16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</row>
    <row r="215" spans="2:16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</row>
    <row r="216" spans="2:16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</row>
    <row r="217" spans="2:16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</row>
    <row r="218" spans="2:16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</row>
    <row r="219" spans="2:16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</row>
    <row r="220" spans="2:16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</row>
    <row r="221" spans="2:16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</row>
    <row r="222" spans="2:16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</row>
    <row r="223" spans="2:16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</row>
    <row r="224" spans="2:16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</row>
    <row r="225" spans="2:16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</row>
    <row r="226" spans="2:16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</row>
    <row r="227" spans="2:16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</row>
    <row r="228" spans="2:16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</row>
    <row r="229" spans="2:16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</row>
    <row r="230" spans="2:16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</row>
    <row r="231" spans="2:16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</row>
    <row r="232" spans="2:16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</row>
    <row r="233" spans="2:16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</row>
    <row r="234" spans="2:16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</row>
    <row r="235" spans="2:16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</row>
    <row r="236" spans="2:16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</row>
    <row r="237" spans="2:16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</row>
    <row r="238" spans="2:16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</row>
    <row r="239" spans="2:16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</row>
    <row r="240" spans="2:16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</row>
    <row r="241" spans="2:16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</row>
    <row r="242" spans="2:16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</row>
    <row r="243" spans="2:16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</row>
    <row r="244" spans="2:16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</row>
    <row r="245" spans="2:16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</row>
    <row r="246" spans="2:16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</row>
    <row r="247" spans="2:16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</row>
    <row r="248" spans="2:16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</row>
    <row r="249" spans="2:16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</row>
    <row r="250" spans="2:16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</row>
    <row r="251" spans="2:16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</row>
    <row r="252" spans="2:16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</row>
    <row r="253" spans="2:16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</row>
    <row r="254" spans="2:16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</row>
    <row r="255" spans="2:16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</row>
    <row r="256" spans="2:16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</row>
    <row r="257" spans="2:16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</row>
    <row r="258" spans="2:16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</row>
    <row r="259" spans="2:16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</row>
    <row r="260" spans="2:16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</row>
    <row r="261" spans="2:16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</row>
    <row r="262" spans="2:16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</row>
    <row r="263" spans="2:16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</row>
    <row r="264" spans="2:16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</row>
    <row r="265" spans="2:16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</row>
    <row r="266" spans="2:16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</row>
    <row r="267" spans="2:16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</row>
    <row r="268" spans="2:16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</row>
    <row r="269" spans="2:16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</row>
    <row r="270" spans="2:16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</row>
    <row r="271" spans="2:16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</row>
    <row r="272" spans="2:16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</row>
    <row r="273" spans="2:16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</row>
    <row r="274" spans="2:16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</row>
    <row r="275" spans="2:16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</row>
    <row r="276" spans="2:16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</row>
    <row r="277" spans="2:16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</row>
    <row r="278" spans="2:16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</row>
    <row r="279" spans="2:16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</row>
    <row r="280" spans="2:16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</row>
    <row r="281" spans="2:16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</row>
    <row r="282" spans="2:16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</row>
    <row r="283" spans="2:16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</row>
    <row r="284" spans="2:16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</row>
    <row r="285" spans="2:16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</row>
    <row r="286" spans="2:16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</row>
    <row r="287" spans="2:16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</row>
    <row r="288" spans="2:16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</row>
    <row r="289" spans="2:16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</row>
    <row r="290" spans="2:16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</row>
    <row r="291" spans="2:16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</row>
    <row r="292" spans="2:16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</row>
    <row r="293" spans="2:16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</row>
    <row r="294" spans="2:16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</row>
    <row r="295" spans="2:16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</row>
    <row r="296" spans="2:16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</row>
    <row r="297" spans="2:16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</row>
    <row r="298" spans="2:16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</row>
    <row r="299" spans="2:16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</row>
    <row r="300" spans="2:16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</row>
    <row r="301" spans="2:16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</row>
    <row r="302" spans="2:16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</row>
    <row r="303" spans="2:16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</row>
    <row r="304" spans="2:16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</row>
    <row r="305" spans="2:16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</row>
    <row r="306" spans="2:16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</row>
    <row r="307" spans="2:16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</row>
    <row r="308" spans="2:16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</row>
    <row r="309" spans="2:16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</row>
    <row r="310" spans="2:16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</row>
    <row r="311" spans="2:16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</row>
    <row r="312" spans="2:16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</row>
    <row r="313" spans="2:16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</row>
    <row r="314" spans="2:16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</row>
    <row r="315" spans="2:16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</row>
    <row r="316" spans="2:16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</row>
    <row r="317" spans="2:16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</row>
    <row r="318" spans="2:16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</row>
    <row r="319" spans="2:16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</row>
    <row r="320" spans="2:16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</row>
    <row r="321" spans="2:16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</row>
    <row r="322" spans="2:16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</row>
    <row r="323" spans="2:16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</row>
    <row r="324" spans="2:16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</row>
    <row r="325" spans="2:16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</row>
    <row r="326" spans="2:16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</row>
    <row r="327" spans="2:16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</row>
    <row r="328" spans="2:16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</row>
    <row r="329" spans="2:16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</row>
    <row r="330" spans="2:16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</row>
    <row r="331" spans="2:16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</row>
    <row r="332" spans="2:16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</row>
    <row r="333" spans="2:16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</row>
    <row r="334" spans="2:16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</row>
    <row r="335" spans="2:16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</row>
    <row r="336" spans="2:16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</row>
    <row r="337" spans="2:16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</row>
    <row r="338" spans="2:16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</row>
    <row r="339" spans="2:16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</row>
    <row r="340" spans="2:16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</row>
    <row r="341" spans="2:16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</row>
    <row r="342" spans="2:16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</row>
    <row r="343" spans="2:16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</row>
    <row r="344" spans="2:16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</row>
    <row r="345" spans="2:16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</row>
    <row r="346" spans="2:16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</row>
    <row r="347" spans="2:16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</row>
    <row r="348" spans="2:16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</row>
    <row r="349" spans="2:16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</row>
    <row r="350" spans="2:16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</row>
    <row r="351" spans="2:16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</row>
    <row r="352" spans="2:16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</row>
    <row r="353" spans="2:16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</row>
    <row r="354" spans="2:16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</row>
    <row r="355" spans="2:16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</row>
    <row r="356" spans="2:16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</row>
    <row r="357" spans="2:16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</row>
    <row r="358" spans="2:16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</row>
    <row r="359" spans="2:16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</row>
    <row r="360" spans="2:16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</row>
    <row r="361" spans="2:16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</row>
    <row r="362" spans="2:16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</row>
    <row r="363" spans="2:16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</row>
    <row r="364" spans="2:16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</row>
    <row r="365" spans="2:16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</row>
    <row r="366" spans="2:16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</row>
    <row r="367" spans="2:16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</row>
    <row r="368" spans="2:16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</row>
    <row r="369" spans="2:16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</row>
    <row r="370" spans="2:16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</row>
    <row r="371" spans="2:16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</row>
    <row r="372" spans="2:16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</row>
    <row r="373" spans="2:16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</row>
    <row r="374" spans="2:16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</row>
    <row r="375" spans="2:16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</row>
    <row r="376" spans="2:16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</row>
    <row r="377" spans="2:16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</row>
    <row r="378" spans="2:16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</row>
    <row r="379" spans="2:16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</row>
    <row r="380" spans="2:16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</row>
    <row r="381" spans="2:16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</row>
    <row r="382" spans="2:16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</row>
    <row r="383" spans="2:16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</row>
    <row r="384" spans="2:16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</row>
    <row r="385" spans="2:16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</row>
    <row r="386" spans="2:16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</row>
    <row r="387" spans="2:16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</row>
    <row r="388" spans="2:16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</row>
    <row r="389" spans="2:16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</row>
    <row r="390" spans="2:16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</row>
    <row r="391" spans="2:16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</row>
    <row r="392" spans="2:16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</row>
    <row r="393" spans="2:16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</row>
    <row r="394" spans="2:16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</row>
    <row r="395" spans="2:16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</row>
    <row r="396" spans="2:16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</row>
    <row r="397" spans="2:16">
      <c r="B397" s="122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</row>
    <row r="398" spans="2:16">
      <c r="B398" s="122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</row>
    <row r="399" spans="2:16">
      <c r="B399" s="123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</row>
    <row r="400" spans="2:16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</row>
    <row r="401" spans="2:16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</row>
    <row r="402" spans="2:16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</row>
    <row r="403" spans="2:16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</row>
    <row r="404" spans="2:16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</row>
    <row r="405" spans="2:16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</row>
    <row r="406" spans="2:16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</row>
    <row r="407" spans="2:16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</row>
    <row r="408" spans="2:16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</row>
    <row r="409" spans="2:16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</row>
    <row r="410" spans="2:16">
      <c r="B410" s="110"/>
      <c r="C410" s="110"/>
      <c r="D410" s="110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</row>
    <row r="411" spans="2:16">
      <c r="B411" s="110"/>
      <c r="C411" s="110"/>
      <c r="D411" s="110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4.8554687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0.57031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136</v>
      </c>
      <c r="C1" s="67" t="s" vm="1">
        <v>214</v>
      </c>
    </row>
    <row r="2" spans="2:18">
      <c r="B2" s="46" t="s">
        <v>135</v>
      </c>
      <c r="C2" s="67" t="s">
        <v>215</v>
      </c>
    </row>
    <row r="3" spans="2:18">
      <c r="B3" s="46" t="s">
        <v>137</v>
      </c>
      <c r="C3" s="67" t="s">
        <v>2659</v>
      </c>
    </row>
    <row r="4" spans="2:18">
      <c r="B4" s="46" t="s">
        <v>138</v>
      </c>
      <c r="C4" s="67">
        <v>14242</v>
      </c>
    </row>
    <row r="6" spans="2:18" ht="21.75" customHeight="1">
      <c r="B6" s="138" t="s">
        <v>163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40"/>
    </row>
    <row r="7" spans="2:18" ht="27.75" customHeight="1">
      <c r="B7" s="141" t="s">
        <v>79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3"/>
    </row>
    <row r="8" spans="2:18" s="3" customFormat="1" ht="66" customHeight="1">
      <c r="B8" s="21" t="s">
        <v>105</v>
      </c>
      <c r="C8" s="29" t="s">
        <v>41</v>
      </c>
      <c r="D8" s="29" t="s">
        <v>109</v>
      </c>
      <c r="E8" s="29" t="s">
        <v>14</v>
      </c>
      <c r="F8" s="29" t="s">
        <v>60</v>
      </c>
      <c r="G8" s="29" t="s">
        <v>94</v>
      </c>
      <c r="H8" s="29" t="s">
        <v>17</v>
      </c>
      <c r="I8" s="29" t="s">
        <v>93</v>
      </c>
      <c r="J8" s="29" t="s">
        <v>16</v>
      </c>
      <c r="K8" s="29" t="s">
        <v>18</v>
      </c>
      <c r="L8" s="29" t="s">
        <v>190</v>
      </c>
      <c r="M8" s="29" t="s">
        <v>189</v>
      </c>
      <c r="N8" s="29" t="s">
        <v>204</v>
      </c>
      <c r="O8" s="29" t="s">
        <v>55</v>
      </c>
      <c r="P8" s="29" t="s">
        <v>192</v>
      </c>
      <c r="Q8" s="29" t="s">
        <v>139</v>
      </c>
      <c r="R8" s="59" t="s">
        <v>141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197</v>
      </c>
      <c r="M9" s="31"/>
      <c r="N9" s="15" t="s">
        <v>193</v>
      </c>
      <c r="O9" s="31" t="s">
        <v>198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103</v>
      </c>
      <c r="R10" s="19" t="s">
        <v>104</v>
      </c>
    </row>
    <row r="11" spans="2:18" s="4" customFormat="1" ht="18" customHeight="1">
      <c r="B11" s="68" t="s">
        <v>28</v>
      </c>
      <c r="C11" s="69"/>
      <c r="D11" s="69"/>
      <c r="E11" s="69"/>
      <c r="F11" s="69"/>
      <c r="G11" s="69"/>
      <c r="H11" s="77">
        <v>7.8225541320627405</v>
      </c>
      <c r="I11" s="69"/>
      <c r="J11" s="69"/>
      <c r="K11" s="78">
        <v>3.2331229202370595E-2</v>
      </c>
      <c r="L11" s="77"/>
      <c r="M11" s="79"/>
      <c r="N11" s="69"/>
      <c r="O11" s="77">
        <v>45.756899185000009</v>
      </c>
      <c r="P11" s="69"/>
      <c r="Q11" s="78">
        <f>IFERROR(O11/$O$11,0)</f>
        <v>1</v>
      </c>
      <c r="R11" s="78">
        <f>O11/'סכום נכסי הקרן'!$C$42</f>
        <v>3.758616749752431E-2</v>
      </c>
    </row>
    <row r="12" spans="2:18" ht="22.5" customHeight="1">
      <c r="B12" s="70" t="s">
        <v>185</v>
      </c>
      <c r="C12" s="71"/>
      <c r="D12" s="71"/>
      <c r="E12" s="71"/>
      <c r="F12" s="71"/>
      <c r="G12" s="71"/>
      <c r="H12" s="80">
        <v>7.7740432858936259</v>
      </c>
      <c r="I12" s="71"/>
      <c r="J12" s="71"/>
      <c r="K12" s="81">
        <v>3.2240571961896482E-2</v>
      </c>
      <c r="L12" s="80"/>
      <c r="M12" s="82"/>
      <c r="N12" s="71"/>
      <c r="O12" s="80">
        <v>45.561776615999996</v>
      </c>
      <c r="P12" s="71"/>
      <c r="Q12" s="81">
        <f t="shared" ref="Q12:Q62" si="0">IFERROR(O12/$O$11,0)</f>
        <v>0.99573566888326259</v>
      </c>
      <c r="R12" s="81">
        <f>O12/'סכום נכסי הקרן'!$C$42</f>
        <v>3.7425887633905711E-2</v>
      </c>
    </row>
    <row r="13" spans="2:18">
      <c r="B13" s="72" t="s">
        <v>26</v>
      </c>
      <c r="C13" s="73"/>
      <c r="D13" s="73"/>
      <c r="E13" s="73"/>
      <c r="F13" s="73"/>
      <c r="G13" s="73"/>
      <c r="H13" s="83">
        <v>5.2578587930883689</v>
      </c>
      <c r="I13" s="73"/>
      <c r="J13" s="73"/>
      <c r="K13" s="84">
        <v>1.0156160499627566E-2</v>
      </c>
      <c r="L13" s="83"/>
      <c r="M13" s="85"/>
      <c r="N13" s="73"/>
      <c r="O13" s="83">
        <v>11.895460276000001</v>
      </c>
      <c r="P13" s="73"/>
      <c r="Q13" s="84">
        <f t="shared" si="0"/>
        <v>0.25997085658941599</v>
      </c>
      <c r="R13" s="84">
        <f>O13/'סכום נכסי הקרן'!$C$42</f>
        <v>9.7713081602446589E-3</v>
      </c>
    </row>
    <row r="14" spans="2:18">
      <c r="B14" s="74" t="s">
        <v>25</v>
      </c>
      <c r="C14" s="71"/>
      <c r="D14" s="71"/>
      <c r="E14" s="71"/>
      <c r="F14" s="71"/>
      <c r="G14" s="71"/>
      <c r="H14" s="80">
        <v>5.2578587930883689</v>
      </c>
      <c r="I14" s="71"/>
      <c r="J14" s="71"/>
      <c r="K14" s="81">
        <v>1.0156160499627566E-2</v>
      </c>
      <c r="L14" s="80"/>
      <c r="M14" s="82"/>
      <c r="N14" s="71"/>
      <c r="O14" s="80">
        <v>11.895460276000001</v>
      </c>
      <c r="P14" s="71"/>
      <c r="Q14" s="81">
        <f t="shared" si="0"/>
        <v>0.25997085658941599</v>
      </c>
      <c r="R14" s="81">
        <f>O14/'סכום נכסי הקרן'!$C$42</f>
        <v>9.7713081602446589E-3</v>
      </c>
    </row>
    <row r="15" spans="2:18">
      <c r="B15" s="75" t="s">
        <v>216</v>
      </c>
      <c r="C15" s="73" t="s">
        <v>217</v>
      </c>
      <c r="D15" s="86" t="s">
        <v>110</v>
      </c>
      <c r="E15" s="73" t="s">
        <v>218</v>
      </c>
      <c r="F15" s="73"/>
      <c r="G15" s="73"/>
      <c r="H15" s="83">
        <v>1.3000000001459378</v>
      </c>
      <c r="I15" s="86" t="s">
        <v>123</v>
      </c>
      <c r="J15" s="87">
        <v>0.04</v>
      </c>
      <c r="K15" s="84">
        <v>1.0899999999708126E-2</v>
      </c>
      <c r="L15" s="83">
        <v>955.54925100000003</v>
      </c>
      <c r="M15" s="85">
        <v>143.41999999999999</v>
      </c>
      <c r="N15" s="73"/>
      <c r="O15" s="83">
        <v>1.370448756</v>
      </c>
      <c r="P15" s="84">
        <v>6.7762486748702214E-8</v>
      </c>
      <c r="Q15" s="84">
        <f t="shared" si="0"/>
        <v>2.9950647452291947E-2</v>
      </c>
      <c r="R15" s="84">
        <f>O15/'סכום נכסי הקרן'!$C$42</f>
        <v>1.1257300518011449E-3</v>
      </c>
    </row>
    <row r="16" spans="2:18">
      <c r="B16" s="75" t="s">
        <v>219</v>
      </c>
      <c r="C16" s="73" t="s">
        <v>220</v>
      </c>
      <c r="D16" s="86" t="s">
        <v>110</v>
      </c>
      <c r="E16" s="73" t="s">
        <v>218</v>
      </c>
      <c r="F16" s="73"/>
      <c r="G16" s="73"/>
      <c r="H16" s="83">
        <v>4.1000000009953865</v>
      </c>
      <c r="I16" s="86" t="s">
        <v>123</v>
      </c>
      <c r="J16" s="87">
        <v>7.4999999999999997E-3</v>
      </c>
      <c r="K16" s="84">
        <v>9.7000000069677062E-3</v>
      </c>
      <c r="L16" s="83">
        <v>731.37468599999988</v>
      </c>
      <c r="M16" s="85">
        <v>109.89</v>
      </c>
      <c r="N16" s="73"/>
      <c r="O16" s="83">
        <v>0.80370765200000005</v>
      </c>
      <c r="P16" s="84">
        <v>3.652479021089117E-8</v>
      </c>
      <c r="Q16" s="84">
        <f t="shared" si="0"/>
        <v>1.7564731577428893E-2</v>
      </c>
      <c r="R16" s="84">
        <f>O16/'סכום נכסי הקרן'!$C$42</f>
        <v>6.6019094311829674E-4</v>
      </c>
    </row>
    <row r="17" spans="2:18">
      <c r="B17" s="75" t="s">
        <v>221</v>
      </c>
      <c r="C17" s="73" t="s">
        <v>222</v>
      </c>
      <c r="D17" s="86" t="s">
        <v>110</v>
      </c>
      <c r="E17" s="73" t="s">
        <v>218</v>
      </c>
      <c r="F17" s="73"/>
      <c r="G17" s="73"/>
      <c r="H17" s="83">
        <v>6.0700000014443605</v>
      </c>
      <c r="I17" s="86" t="s">
        <v>123</v>
      </c>
      <c r="J17" s="87">
        <v>5.0000000000000001E-3</v>
      </c>
      <c r="K17" s="84">
        <v>9.4000000005664153E-3</v>
      </c>
      <c r="L17" s="83">
        <v>1655.0928059999999</v>
      </c>
      <c r="M17" s="85">
        <v>106.67</v>
      </c>
      <c r="N17" s="73"/>
      <c r="O17" s="83">
        <v>1.7654875349999999</v>
      </c>
      <c r="P17" s="84">
        <v>8.1863976607307803E-8</v>
      </c>
      <c r="Q17" s="84">
        <f t="shared" si="0"/>
        <v>3.8584072925526403E-2</v>
      </c>
      <c r="R17" s="84">
        <f>O17/'סכום נכסי הקרן'!$C$42</f>
        <v>1.450227427715528E-3</v>
      </c>
    </row>
    <row r="18" spans="2:18">
      <c r="B18" s="75" t="s">
        <v>223</v>
      </c>
      <c r="C18" s="73" t="s">
        <v>224</v>
      </c>
      <c r="D18" s="86" t="s">
        <v>110</v>
      </c>
      <c r="E18" s="73" t="s">
        <v>218</v>
      </c>
      <c r="F18" s="73"/>
      <c r="G18" s="73"/>
      <c r="H18" s="83">
        <v>10.670000008577261</v>
      </c>
      <c r="I18" s="86" t="s">
        <v>123</v>
      </c>
      <c r="J18" s="87">
        <v>0.04</v>
      </c>
      <c r="K18" s="84">
        <v>1.0399999991258844E-2</v>
      </c>
      <c r="L18" s="83">
        <v>101.122665</v>
      </c>
      <c r="M18" s="85">
        <v>181.01</v>
      </c>
      <c r="N18" s="73"/>
      <c r="O18" s="83">
        <v>0.183042129</v>
      </c>
      <c r="P18" s="84">
        <v>6.347021205911035E-9</v>
      </c>
      <c r="Q18" s="84">
        <f t="shared" si="0"/>
        <v>4.0003175971330841E-3</v>
      </c>
      <c r="R18" s="84">
        <f>O18/'סכום נכסי הקרן'!$C$42</f>
        <v>1.5035660724913805E-4</v>
      </c>
    </row>
    <row r="19" spans="2:18">
      <c r="B19" s="75" t="s">
        <v>225</v>
      </c>
      <c r="C19" s="73" t="s">
        <v>226</v>
      </c>
      <c r="D19" s="86" t="s">
        <v>110</v>
      </c>
      <c r="E19" s="73" t="s">
        <v>218</v>
      </c>
      <c r="F19" s="73"/>
      <c r="G19" s="73"/>
      <c r="H19" s="83">
        <v>19.810000015400355</v>
      </c>
      <c r="I19" s="86" t="s">
        <v>123</v>
      </c>
      <c r="J19" s="87">
        <v>0.01</v>
      </c>
      <c r="K19" s="84">
        <v>1.0900000053518958E-2</v>
      </c>
      <c r="L19" s="83">
        <v>84.135588000000013</v>
      </c>
      <c r="M19" s="85">
        <v>108.82</v>
      </c>
      <c r="N19" s="73"/>
      <c r="O19" s="83">
        <v>9.1556339E-2</v>
      </c>
      <c r="P19" s="84">
        <v>4.647064606753986E-9</v>
      </c>
      <c r="Q19" s="84">
        <f t="shared" si="0"/>
        <v>2.0009297096341251E-3</v>
      </c>
      <c r="R19" s="84">
        <f>O19/'סכום נכסי הקרן'!$C$42</f>
        <v>7.5207279217080907E-5</v>
      </c>
    </row>
    <row r="20" spans="2:18">
      <c r="B20" s="75" t="s">
        <v>227</v>
      </c>
      <c r="C20" s="73" t="s">
        <v>228</v>
      </c>
      <c r="D20" s="86" t="s">
        <v>110</v>
      </c>
      <c r="E20" s="73" t="s">
        <v>218</v>
      </c>
      <c r="F20" s="73"/>
      <c r="G20" s="73"/>
      <c r="H20" s="83">
        <v>3.3299999996198455</v>
      </c>
      <c r="I20" s="86" t="s">
        <v>123</v>
      </c>
      <c r="J20" s="87">
        <v>1E-3</v>
      </c>
      <c r="K20" s="84">
        <v>1.0099999998626333E-2</v>
      </c>
      <c r="L20" s="83">
        <v>2955.0747459999998</v>
      </c>
      <c r="M20" s="85">
        <v>105.93</v>
      </c>
      <c r="N20" s="73"/>
      <c r="O20" s="83">
        <v>3.1303104430000004</v>
      </c>
      <c r="P20" s="84">
        <v>1.8396519864906348E-7</v>
      </c>
      <c r="Q20" s="84">
        <f t="shared" si="0"/>
        <v>6.8411769563838279E-2</v>
      </c>
      <c r="R20" s="84">
        <f>O20/'סכום נכסי הקרן'!$C$42</f>
        <v>2.5713362296284612E-3</v>
      </c>
    </row>
    <row r="21" spans="2:18">
      <c r="B21" s="75" t="s">
        <v>229</v>
      </c>
      <c r="C21" s="73" t="s">
        <v>230</v>
      </c>
      <c r="D21" s="86" t="s">
        <v>110</v>
      </c>
      <c r="E21" s="73" t="s">
        <v>218</v>
      </c>
      <c r="F21" s="73"/>
      <c r="G21" s="73"/>
      <c r="H21" s="83">
        <v>15.020000028115923</v>
      </c>
      <c r="I21" s="86" t="s">
        <v>123</v>
      </c>
      <c r="J21" s="87">
        <v>2.75E-2</v>
      </c>
      <c r="K21" s="84">
        <v>1.0700000039538016E-2</v>
      </c>
      <c r="L21" s="83">
        <v>150.62798799999999</v>
      </c>
      <c r="M21" s="85">
        <v>151.12</v>
      </c>
      <c r="N21" s="73"/>
      <c r="O21" s="83">
        <v>0.22762902999999998</v>
      </c>
      <c r="P21" s="84">
        <v>8.2988491701067518E-9</v>
      </c>
      <c r="Q21" s="84">
        <f t="shared" si="0"/>
        <v>4.9747477222980433E-3</v>
      </c>
      <c r="R21" s="84">
        <f>O21/'סכום נכסי הקרן'!$C$42</f>
        <v>1.869817011482218E-4</v>
      </c>
    </row>
    <row r="22" spans="2:18">
      <c r="B22" s="75" t="s">
        <v>231</v>
      </c>
      <c r="C22" s="73" t="s">
        <v>232</v>
      </c>
      <c r="D22" s="86" t="s">
        <v>110</v>
      </c>
      <c r="E22" s="73" t="s">
        <v>218</v>
      </c>
      <c r="F22" s="73"/>
      <c r="G22" s="73"/>
      <c r="H22" s="83">
        <v>0.49999999525305655</v>
      </c>
      <c r="I22" s="86" t="s">
        <v>123</v>
      </c>
      <c r="J22" s="87">
        <v>1.7500000000000002E-2</v>
      </c>
      <c r="K22" s="84">
        <v>3.7000000294310493E-3</v>
      </c>
      <c r="L22" s="83">
        <v>93.502836000000002</v>
      </c>
      <c r="M22" s="85">
        <v>112.65</v>
      </c>
      <c r="N22" s="73"/>
      <c r="O22" s="83">
        <v>0.105330937</v>
      </c>
      <c r="P22" s="84">
        <v>6.0657486450761111E-9</v>
      </c>
      <c r="Q22" s="84">
        <f t="shared" si="0"/>
        <v>2.301968421726652E-3</v>
      </c>
      <c r="R22" s="84">
        <f>O22/'סכום נכסי הקרן'!$C$42</f>
        <v>8.6522170673029619E-5</v>
      </c>
    </row>
    <row r="23" spans="2:18">
      <c r="B23" s="75" t="s">
        <v>233</v>
      </c>
      <c r="C23" s="73" t="s">
        <v>234</v>
      </c>
      <c r="D23" s="86" t="s">
        <v>110</v>
      </c>
      <c r="E23" s="73" t="s">
        <v>218</v>
      </c>
      <c r="F23" s="73"/>
      <c r="G23" s="73"/>
      <c r="H23" s="83">
        <v>2.5700000003723797</v>
      </c>
      <c r="I23" s="86" t="s">
        <v>123</v>
      </c>
      <c r="J23" s="87">
        <v>7.4999999999999997E-3</v>
      </c>
      <c r="K23" s="84">
        <v>1.090000000191222E-2</v>
      </c>
      <c r="L23" s="83">
        <v>1824.6432759999998</v>
      </c>
      <c r="M23" s="85">
        <v>108.91</v>
      </c>
      <c r="N23" s="73"/>
      <c r="O23" s="83">
        <v>1.9872191180000001</v>
      </c>
      <c r="P23" s="84">
        <v>8.3270562329948057E-8</v>
      </c>
      <c r="Q23" s="84">
        <f t="shared" si="0"/>
        <v>4.3429934138794278E-2</v>
      </c>
      <c r="R23" s="84">
        <f>O23/'סכום נכסי הקרן'!$C$42</f>
        <v>1.632364778947171E-3</v>
      </c>
    </row>
    <row r="24" spans="2:18">
      <c r="B24" s="75" t="s">
        <v>235</v>
      </c>
      <c r="C24" s="73" t="s">
        <v>236</v>
      </c>
      <c r="D24" s="86" t="s">
        <v>110</v>
      </c>
      <c r="E24" s="73" t="s">
        <v>218</v>
      </c>
      <c r="F24" s="73"/>
      <c r="G24" s="73"/>
      <c r="H24" s="83">
        <v>8.6399999998170323</v>
      </c>
      <c r="I24" s="86" t="s">
        <v>123</v>
      </c>
      <c r="J24" s="87">
        <v>1E-3</v>
      </c>
      <c r="K24" s="84">
        <v>9.8999999986785561E-3</v>
      </c>
      <c r="L24" s="83">
        <v>1947.101386</v>
      </c>
      <c r="M24" s="85">
        <v>101.05</v>
      </c>
      <c r="N24" s="73"/>
      <c r="O24" s="83">
        <v>1.9675459739999999</v>
      </c>
      <c r="P24" s="84">
        <v>1.1969500485332746E-7</v>
      </c>
      <c r="Q24" s="84">
        <f t="shared" si="0"/>
        <v>4.2999984899435649E-2</v>
      </c>
      <c r="R24" s="84">
        <f>O24/'סכום נכסי הקרן'!$C$42</f>
        <v>1.6162046348212045E-3</v>
      </c>
    </row>
    <row r="25" spans="2:18">
      <c r="B25" s="75" t="s">
        <v>237</v>
      </c>
      <c r="C25" s="73" t="s">
        <v>238</v>
      </c>
      <c r="D25" s="86" t="s">
        <v>110</v>
      </c>
      <c r="E25" s="73" t="s">
        <v>218</v>
      </c>
      <c r="F25" s="73"/>
      <c r="G25" s="73"/>
      <c r="H25" s="83">
        <v>26.529999998518139</v>
      </c>
      <c r="I25" s="86" t="s">
        <v>123</v>
      </c>
      <c r="J25" s="87">
        <v>5.0000000000000001E-3</v>
      </c>
      <c r="K25" s="84">
        <v>1.1400000006839363E-2</v>
      </c>
      <c r="L25" s="83">
        <v>285.85028999999997</v>
      </c>
      <c r="M25" s="85">
        <v>92.07</v>
      </c>
      <c r="N25" s="73"/>
      <c r="O25" s="83">
        <v>0.26318236300000003</v>
      </c>
      <c r="P25" s="84">
        <v>2.5069995074586337E-8</v>
      </c>
      <c r="Q25" s="84">
        <f t="shared" si="0"/>
        <v>5.7517525813085748E-3</v>
      </c>
      <c r="R25" s="84">
        <f>O25/'סכום נכסי הקרן'!$C$42</f>
        <v>2.1618633592538191E-4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42</v>
      </c>
      <c r="C27" s="73"/>
      <c r="D27" s="73"/>
      <c r="E27" s="73"/>
      <c r="F27" s="73"/>
      <c r="G27" s="73"/>
      <c r="H27" s="83">
        <v>8.6630972702670235</v>
      </c>
      <c r="I27" s="73"/>
      <c r="J27" s="73"/>
      <c r="K27" s="84">
        <v>4.00437493756408E-2</v>
      </c>
      <c r="L27" s="83"/>
      <c r="M27" s="85"/>
      <c r="N27" s="73"/>
      <c r="O27" s="83">
        <v>33.666316339999987</v>
      </c>
      <c r="P27" s="73"/>
      <c r="Q27" s="84">
        <f t="shared" si="0"/>
        <v>0.73576481229384649</v>
      </c>
      <c r="R27" s="84">
        <f>O27/'סכום נכסי הקרן'!$C$42</f>
        <v>2.7654579473661046E-2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0.74365229365020635</v>
      </c>
      <c r="I28" s="71"/>
      <c r="J28" s="71"/>
      <c r="K28" s="81">
        <v>4.5643696443369228E-2</v>
      </c>
      <c r="L28" s="80"/>
      <c r="M28" s="82"/>
      <c r="N28" s="71"/>
      <c r="O28" s="80">
        <v>6.3720088439999998</v>
      </c>
      <c r="P28" s="71"/>
      <c r="Q28" s="81">
        <f t="shared" si="0"/>
        <v>0.13925788148880655</v>
      </c>
      <c r="R28" s="81">
        <f>O28/'סכום נכסי הקרן'!$C$42</f>
        <v>5.2341700589886722E-3</v>
      </c>
    </row>
    <row r="29" spans="2:18">
      <c r="B29" s="75" t="s">
        <v>239</v>
      </c>
      <c r="C29" s="73" t="s">
        <v>240</v>
      </c>
      <c r="D29" s="86" t="s">
        <v>110</v>
      </c>
      <c r="E29" s="73" t="s">
        <v>218</v>
      </c>
      <c r="F29" s="73"/>
      <c r="G29" s="73"/>
      <c r="H29" s="83">
        <v>0.61000000007644484</v>
      </c>
      <c r="I29" s="86" t="s">
        <v>123</v>
      </c>
      <c r="J29" s="87">
        <v>0</v>
      </c>
      <c r="K29" s="84">
        <v>4.5899999985857712E-2</v>
      </c>
      <c r="L29" s="83">
        <v>1075.4359999999999</v>
      </c>
      <c r="M29" s="85">
        <v>97.31</v>
      </c>
      <c r="N29" s="73"/>
      <c r="O29" s="83">
        <v>1.0465067719999999</v>
      </c>
      <c r="P29" s="84">
        <v>4.8883454545454543E-8</v>
      </c>
      <c r="Q29" s="84">
        <f t="shared" si="0"/>
        <v>2.2871015970047745E-2</v>
      </c>
      <c r="R29" s="84">
        <f>O29/'סכום נכסי הקרן'!$C$42</f>
        <v>8.5963383708876793E-4</v>
      </c>
    </row>
    <row r="30" spans="2:18">
      <c r="B30" s="75" t="s">
        <v>241</v>
      </c>
      <c r="C30" s="73" t="s">
        <v>242</v>
      </c>
      <c r="D30" s="86" t="s">
        <v>110</v>
      </c>
      <c r="E30" s="73" t="s">
        <v>218</v>
      </c>
      <c r="F30" s="73"/>
      <c r="G30" s="73"/>
      <c r="H30" s="83">
        <v>0.34000019287846772</v>
      </c>
      <c r="I30" s="86" t="s">
        <v>123</v>
      </c>
      <c r="J30" s="87">
        <v>0</v>
      </c>
      <c r="K30" s="84">
        <v>4.4199997520133982E-2</v>
      </c>
      <c r="L30" s="83">
        <v>2.2098</v>
      </c>
      <c r="M30" s="85">
        <v>98.54</v>
      </c>
      <c r="N30" s="73"/>
      <c r="O30" s="83">
        <v>2.1775370000000002E-3</v>
      </c>
      <c r="P30" s="84">
        <v>1.8415000000000001E-10</v>
      </c>
      <c r="Q30" s="84">
        <f t="shared" si="0"/>
        <v>4.7589260609552813E-5</v>
      </c>
      <c r="R30" s="84">
        <f>O30/'סכום נכסי הקרן'!$C$42</f>
        <v>1.788697920353988E-6</v>
      </c>
    </row>
    <row r="31" spans="2:18">
      <c r="B31" s="75" t="s">
        <v>243</v>
      </c>
      <c r="C31" s="73" t="s">
        <v>244</v>
      </c>
      <c r="D31" s="86" t="s">
        <v>110</v>
      </c>
      <c r="E31" s="73" t="s">
        <v>218</v>
      </c>
      <c r="F31" s="73"/>
      <c r="G31" s="73"/>
      <c r="H31" s="83">
        <v>0.52999999913265539</v>
      </c>
      <c r="I31" s="86" t="s">
        <v>123</v>
      </c>
      <c r="J31" s="87">
        <v>0</v>
      </c>
      <c r="K31" s="84">
        <v>4.5399999955076001E-2</v>
      </c>
      <c r="L31" s="83">
        <v>460.375</v>
      </c>
      <c r="M31" s="85">
        <v>97.67</v>
      </c>
      <c r="N31" s="73"/>
      <c r="O31" s="83">
        <v>0.44964826299999999</v>
      </c>
      <c r="P31" s="84">
        <v>3.0691666666666665E-8</v>
      </c>
      <c r="Q31" s="84">
        <f t="shared" si="0"/>
        <v>9.8268954192464886E-3</v>
      </c>
      <c r="R31" s="84">
        <f>O31/'סכום נכסי הקרן'!$C$42</f>
        <v>3.6935533720845292E-4</v>
      </c>
    </row>
    <row r="32" spans="2:18">
      <c r="B32" s="75" t="s">
        <v>245</v>
      </c>
      <c r="C32" s="73" t="s">
        <v>246</v>
      </c>
      <c r="D32" s="86" t="s">
        <v>110</v>
      </c>
      <c r="E32" s="73" t="s">
        <v>218</v>
      </c>
      <c r="F32" s="73"/>
      <c r="G32" s="73"/>
      <c r="H32" s="83">
        <v>0.44000000162997388</v>
      </c>
      <c r="I32" s="86" t="s">
        <v>123</v>
      </c>
      <c r="J32" s="87">
        <v>0</v>
      </c>
      <c r="K32" s="84">
        <v>4.4999999999999998E-2</v>
      </c>
      <c r="L32" s="83">
        <v>275.17122699999999</v>
      </c>
      <c r="M32" s="85">
        <v>98.1</v>
      </c>
      <c r="N32" s="73"/>
      <c r="O32" s="83">
        <v>0.269942974</v>
      </c>
      <c r="P32" s="84">
        <v>2.1167017461538461E-8</v>
      </c>
      <c r="Q32" s="84">
        <f t="shared" si="0"/>
        <v>5.8995032182707977E-3</v>
      </c>
      <c r="R32" s="84">
        <f>O32/'סכום נכסי הקרן'!$C$42</f>
        <v>2.2173971611410992E-4</v>
      </c>
    </row>
    <row r="33" spans="2:18">
      <c r="B33" s="75" t="s">
        <v>247</v>
      </c>
      <c r="C33" s="73" t="s">
        <v>248</v>
      </c>
      <c r="D33" s="86" t="s">
        <v>110</v>
      </c>
      <c r="E33" s="73" t="s">
        <v>218</v>
      </c>
      <c r="F33" s="73"/>
      <c r="G33" s="73"/>
      <c r="H33" s="83">
        <v>0.76000000016051406</v>
      </c>
      <c r="I33" s="86" t="s">
        <v>123</v>
      </c>
      <c r="J33" s="87">
        <v>0</v>
      </c>
      <c r="K33" s="84">
        <v>4.5599999999598718E-2</v>
      </c>
      <c r="L33" s="83">
        <v>1031.24</v>
      </c>
      <c r="M33" s="85">
        <v>96.66</v>
      </c>
      <c r="N33" s="73"/>
      <c r="O33" s="83">
        <v>0.99679658400000004</v>
      </c>
      <c r="P33" s="84">
        <v>3.0330588235294116E-8</v>
      </c>
      <c r="Q33" s="84">
        <f t="shared" si="0"/>
        <v>2.1784618314493853E-2</v>
      </c>
      <c r="R33" s="84">
        <f>O33/'סכום נכסי הקרן'!$C$42</f>
        <v>8.1880031283820169E-4</v>
      </c>
    </row>
    <row r="34" spans="2:18">
      <c r="B34" s="75" t="s">
        <v>249</v>
      </c>
      <c r="C34" s="73" t="s">
        <v>250</v>
      </c>
      <c r="D34" s="86" t="s">
        <v>110</v>
      </c>
      <c r="E34" s="73" t="s">
        <v>218</v>
      </c>
      <c r="F34" s="73"/>
      <c r="G34" s="73"/>
      <c r="H34" s="83">
        <v>0.67999999990117577</v>
      </c>
      <c r="I34" s="86" t="s">
        <v>123</v>
      </c>
      <c r="J34" s="87">
        <v>0</v>
      </c>
      <c r="K34" s="84">
        <v>4.5899999999505878E-2</v>
      </c>
      <c r="L34" s="83">
        <v>1252.22</v>
      </c>
      <c r="M34" s="85">
        <v>96.97</v>
      </c>
      <c r="N34" s="73"/>
      <c r="O34" s="83">
        <v>1.2142777339999999</v>
      </c>
      <c r="P34" s="84">
        <v>3.683E-8</v>
      </c>
      <c r="Q34" s="84">
        <f t="shared" si="0"/>
        <v>2.6537587896648021E-2</v>
      </c>
      <c r="R34" s="84">
        <f>O34/'סכום נכסי הקרן'!$C$42</f>
        <v>9.9744622366368645E-4</v>
      </c>
    </row>
    <row r="35" spans="2:18">
      <c r="B35" s="75" t="s">
        <v>251</v>
      </c>
      <c r="C35" s="73" t="s">
        <v>252</v>
      </c>
      <c r="D35" s="86" t="s">
        <v>110</v>
      </c>
      <c r="E35" s="73" t="s">
        <v>218</v>
      </c>
      <c r="F35" s="73"/>
      <c r="G35" s="73"/>
      <c r="H35" s="83">
        <v>0.86000000014829137</v>
      </c>
      <c r="I35" s="86" t="s">
        <v>123</v>
      </c>
      <c r="J35" s="87">
        <v>0</v>
      </c>
      <c r="K35" s="84">
        <v>4.5599999983476094E-2</v>
      </c>
      <c r="L35" s="83">
        <v>980.86981900000001</v>
      </c>
      <c r="M35" s="85">
        <v>96.25</v>
      </c>
      <c r="N35" s="73"/>
      <c r="O35" s="83">
        <v>0.9440872010000001</v>
      </c>
      <c r="P35" s="84">
        <v>3.0652181843750003E-8</v>
      </c>
      <c r="Q35" s="84">
        <f t="shared" si="0"/>
        <v>2.0632674368578935E-2</v>
      </c>
      <c r="R35" s="84">
        <f>O35/'סכום נכסי הקרן'!$C$42</f>
        <v>7.7550315473928451E-4</v>
      </c>
    </row>
    <row r="36" spans="2:18">
      <c r="B36" s="75" t="s">
        <v>253</v>
      </c>
      <c r="C36" s="73" t="s">
        <v>254</v>
      </c>
      <c r="D36" s="86" t="s">
        <v>110</v>
      </c>
      <c r="E36" s="73" t="s">
        <v>218</v>
      </c>
      <c r="F36" s="73"/>
      <c r="G36" s="73"/>
      <c r="H36" s="83">
        <v>0.92999999967554237</v>
      </c>
      <c r="I36" s="86" t="s">
        <v>123</v>
      </c>
      <c r="J36" s="87">
        <v>0</v>
      </c>
      <c r="K36" s="84">
        <v>4.5499999996893491E-2</v>
      </c>
      <c r="L36" s="83">
        <v>1510.03</v>
      </c>
      <c r="M36" s="85">
        <v>95.93</v>
      </c>
      <c r="N36" s="73"/>
      <c r="O36" s="83">
        <v>1.4485717790000001</v>
      </c>
      <c r="P36" s="84">
        <v>4.8710645161290321E-8</v>
      </c>
      <c r="Q36" s="84">
        <f t="shared" si="0"/>
        <v>3.165799704091115E-2</v>
      </c>
      <c r="R36" s="84">
        <f>O36/'סכום נכסי הקרן'!$C$42</f>
        <v>1.1899027794158154E-3</v>
      </c>
    </row>
    <row r="37" spans="2:18">
      <c r="B37" s="76"/>
      <c r="C37" s="73"/>
      <c r="D37" s="73"/>
      <c r="E37" s="73"/>
      <c r="F37" s="73"/>
      <c r="G37" s="73"/>
      <c r="H37" s="73"/>
      <c r="I37" s="73"/>
      <c r="J37" s="73"/>
      <c r="K37" s="84"/>
      <c r="L37" s="83"/>
      <c r="M37" s="85"/>
      <c r="N37" s="73"/>
      <c r="O37" s="73"/>
      <c r="P37" s="73"/>
      <c r="Q37" s="84"/>
      <c r="R37" s="73"/>
    </row>
    <row r="38" spans="2:18">
      <c r="B38" s="74" t="s">
        <v>23</v>
      </c>
      <c r="C38" s="71"/>
      <c r="D38" s="71"/>
      <c r="E38" s="71"/>
      <c r="F38" s="71"/>
      <c r="G38" s="71"/>
      <c r="H38" s="80">
        <v>10.536822184585098</v>
      </c>
      <c r="I38" s="71"/>
      <c r="J38" s="71"/>
      <c r="K38" s="81">
        <v>3.8702294879969228E-2</v>
      </c>
      <c r="L38" s="80"/>
      <c r="M38" s="82"/>
      <c r="N38" s="71"/>
      <c r="O38" s="80">
        <v>27.203184147999995</v>
      </c>
      <c r="P38" s="71"/>
      <c r="Q38" s="81">
        <f t="shared" si="0"/>
        <v>0.59451546395254251</v>
      </c>
      <c r="R38" s="81">
        <f>O38/'סכום נכסי הקרן'!$C$42</f>
        <v>2.234555780798864E-2</v>
      </c>
    </row>
    <row r="39" spans="2:18">
      <c r="B39" s="75" t="s">
        <v>255</v>
      </c>
      <c r="C39" s="73" t="s">
        <v>256</v>
      </c>
      <c r="D39" s="86" t="s">
        <v>110</v>
      </c>
      <c r="E39" s="73" t="s">
        <v>218</v>
      </c>
      <c r="F39" s="73"/>
      <c r="G39" s="73"/>
      <c r="H39" s="83">
        <v>12.720000003249485</v>
      </c>
      <c r="I39" s="86" t="s">
        <v>123</v>
      </c>
      <c r="J39" s="87">
        <v>5.5E-2</v>
      </c>
      <c r="K39" s="84">
        <v>3.9700000010734898E-2</v>
      </c>
      <c r="L39" s="83">
        <v>285.06317200000001</v>
      </c>
      <c r="M39" s="85">
        <v>120.91</v>
      </c>
      <c r="N39" s="73"/>
      <c r="O39" s="83">
        <v>0.34466987900000007</v>
      </c>
      <c r="P39" s="84">
        <v>1.5029394434180412E-8</v>
      </c>
      <c r="Q39" s="84">
        <f t="shared" si="0"/>
        <v>7.532631912107136E-3</v>
      </c>
      <c r="R39" s="84">
        <f>O39/'סכום נכסי הקרן'!$C$42</f>
        <v>2.831227647456556E-4</v>
      </c>
    </row>
    <row r="40" spans="2:18">
      <c r="B40" s="75" t="s">
        <v>257</v>
      </c>
      <c r="C40" s="73" t="s">
        <v>258</v>
      </c>
      <c r="D40" s="86" t="s">
        <v>110</v>
      </c>
      <c r="E40" s="73" t="s">
        <v>218</v>
      </c>
      <c r="F40" s="73"/>
      <c r="G40" s="73"/>
      <c r="H40" s="83">
        <v>2.8999999950008402</v>
      </c>
      <c r="I40" s="86" t="s">
        <v>123</v>
      </c>
      <c r="J40" s="87">
        <v>5.0000000000000001E-3</v>
      </c>
      <c r="K40" s="84">
        <v>3.9499999925012602E-2</v>
      </c>
      <c r="L40" s="83">
        <v>110.247806</v>
      </c>
      <c r="M40" s="85">
        <v>90.72</v>
      </c>
      <c r="N40" s="73"/>
      <c r="O40" s="83">
        <v>0.100016805</v>
      </c>
      <c r="P40" s="84">
        <v>6.8420979922123269E-9</v>
      </c>
      <c r="Q40" s="84">
        <f t="shared" si="0"/>
        <v>2.1858300448992715E-3</v>
      </c>
      <c r="R40" s="84">
        <f>O40/'סכום נכסי הקרן'!$C$42</f>
        <v>8.2156974188705092E-5</v>
      </c>
    </row>
    <row r="41" spans="2:18">
      <c r="B41" s="75" t="s">
        <v>259</v>
      </c>
      <c r="C41" s="73" t="s">
        <v>260</v>
      </c>
      <c r="D41" s="86" t="s">
        <v>110</v>
      </c>
      <c r="E41" s="73" t="s">
        <v>218</v>
      </c>
      <c r="F41" s="73"/>
      <c r="G41" s="73"/>
      <c r="H41" s="83">
        <v>1</v>
      </c>
      <c r="I41" s="86" t="s">
        <v>123</v>
      </c>
      <c r="J41" s="87">
        <v>3.7499999999999999E-2</v>
      </c>
      <c r="K41" s="84">
        <v>4.2699999948108094E-2</v>
      </c>
      <c r="L41" s="83">
        <v>118.142757</v>
      </c>
      <c r="M41" s="85">
        <v>99.5</v>
      </c>
      <c r="N41" s="73"/>
      <c r="O41" s="83">
        <v>0.11755204299999999</v>
      </c>
      <c r="P41" s="84">
        <v>5.4708954828193392E-9</v>
      </c>
      <c r="Q41" s="84">
        <f t="shared" si="0"/>
        <v>2.5690561444018439E-3</v>
      </c>
      <c r="R41" s="84">
        <f>O41/'סכום נכסי הקרן'!$C$42</f>
        <v>9.6560974554031696E-5</v>
      </c>
    </row>
    <row r="42" spans="2:18">
      <c r="B42" s="75" t="s">
        <v>261</v>
      </c>
      <c r="C42" s="73" t="s">
        <v>262</v>
      </c>
      <c r="D42" s="86" t="s">
        <v>110</v>
      </c>
      <c r="E42" s="73" t="s">
        <v>218</v>
      </c>
      <c r="F42" s="73"/>
      <c r="G42" s="73"/>
      <c r="H42" s="83">
        <v>3.879999996689719</v>
      </c>
      <c r="I42" s="86" t="s">
        <v>123</v>
      </c>
      <c r="J42" s="87">
        <v>0.02</v>
      </c>
      <c r="K42" s="84">
        <v>3.8099999988338781E-2</v>
      </c>
      <c r="L42" s="83">
        <v>284.62360900000004</v>
      </c>
      <c r="M42" s="85">
        <v>93.4</v>
      </c>
      <c r="N42" s="73"/>
      <c r="O42" s="83">
        <v>0.26583845100000003</v>
      </c>
      <c r="P42" s="84">
        <v>1.3948702390508421E-8</v>
      </c>
      <c r="Q42" s="84">
        <f t="shared" si="0"/>
        <v>5.8098003958962979E-3</v>
      </c>
      <c r="R42" s="84">
        <f>O42/'סכום נכסי הקרן'!$C$42</f>
        <v>2.1836813080734128E-4</v>
      </c>
    </row>
    <row r="43" spans="2:18">
      <c r="B43" s="75" t="s">
        <v>263</v>
      </c>
      <c r="C43" s="73" t="s">
        <v>264</v>
      </c>
      <c r="D43" s="86" t="s">
        <v>110</v>
      </c>
      <c r="E43" s="73" t="s">
        <v>218</v>
      </c>
      <c r="F43" s="73"/>
      <c r="G43" s="73"/>
      <c r="H43" s="83">
        <v>6.7799999988868542</v>
      </c>
      <c r="I43" s="86" t="s">
        <v>123</v>
      </c>
      <c r="J43" s="87">
        <v>0.01</v>
      </c>
      <c r="K43" s="84">
        <v>3.7399999994147379E-2</v>
      </c>
      <c r="L43" s="83">
        <v>4178.8980419999998</v>
      </c>
      <c r="M43" s="85">
        <v>83.41</v>
      </c>
      <c r="N43" s="73"/>
      <c r="O43" s="83">
        <v>3.4856188459999999</v>
      </c>
      <c r="P43" s="84">
        <v>1.658941579873478E-7</v>
      </c>
      <c r="Q43" s="84">
        <f t="shared" si="0"/>
        <v>7.6176902458081175E-2</v>
      </c>
      <c r="R43" s="84">
        <f>O43/'סכום נכסי הקרן'!$C$42</f>
        <v>2.8631978152320104E-3</v>
      </c>
    </row>
    <row r="44" spans="2:18">
      <c r="B44" s="75" t="s">
        <v>265</v>
      </c>
      <c r="C44" s="73" t="s">
        <v>266</v>
      </c>
      <c r="D44" s="86" t="s">
        <v>110</v>
      </c>
      <c r="E44" s="73" t="s">
        <v>218</v>
      </c>
      <c r="F44" s="73"/>
      <c r="G44" s="73"/>
      <c r="H44" s="83">
        <v>16.050000001000889</v>
      </c>
      <c r="I44" s="86" t="s">
        <v>123</v>
      </c>
      <c r="J44" s="87">
        <v>3.7499999999999999E-2</v>
      </c>
      <c r="K44" s="84">
        <v>4.030000000442497E-2</v>
      </c>
      <c r="L44" s="83">
        <v>3964.3261400000001</v>
      </c>
      <c r="M44" s="85">
        <v>95.77</v>
      </c>
      <c r="N44" s="73"/>
      <c r="O44" s="83">
        <v>3.7966351439999997</v>
      </c>
      <c r="P44" s="84">
        <v>1.5718544761511982E-7</v>
      </c>
      <c r="Q44" s="84">
        <f t="shared" si="0"/>
        <v>8.2974047884009805E-2</v>
      </c>
      <c r="R44" s="84">
        <f>O44/'סכום נכסי הקרן'!$C$42</f>
        <v>3.1186764617159948E-3</v>
      </c>
    </row>
    <row r="45" spans="2:18">
      <c r="B45" s="75" t="s">
        <v>267</v>
      </c>
      <c r="C45" s="73" t="s">
        <v>268</v>
      </c>
      <c r="D45" s="86" t="s">
        <v>110</v>
      </c>
      <c r="E45" s="73" t="s">
        <v>218</v>
      </c>
      <c r="F45" s="73"/>
      <c r="G45" s="73"/>
      <c r="H45" s="83">
        <v>2.0700000026552843</v>
      </c>
      <c r="I45" s="86" t="s">
        <v>123</v>
      </c>
      <c r="J45" s="87">
        <v>5.0000000000000001E-3</v>
      </c>
      <c r="K45" s="84">
        <v>4.0700000107016E-2</v>
      </c>
      <c r="L45" s="83">
        <v>132.99141399999999</v>
      </c>
      <c r="M45" s="85">
        <v>93.45</v>
      </c>
      <c r="N45" s="73"/>
      <c r="O45" s="83">
        <v>0.124280481</v>
      </c>
      <c r="P45" s="84">
        <v>5.6664979105889905E-9</v>
      </c>
      <c r="Q45" s="84">
        <f t="shared" si="0"/>
        <v>2.7161036524245403E-3</v>
      </c>
      <c r="R45" s="84">
        <f>O45/'סכום נכסי הקרן'!$C$42</f>
        <v>1.0208792682066632E-4</v>
      </c>
    </row>
    <row r="46" spans="2:18">
      <c r="B46" s="75" t="s">
        <v>269</v>
      </c>
      <c r="C46" s="73" t="s">
        <v>270</v>
      </c>
      <c r="D46" s="86" t="s">
        <v>110</v>
      </c>
      <c r="E46" s="73" t="s">
        <v>218</v>
      </c>
      <c r="F46" s="73"/>
      <c r="G46" s="73"/>
      <c r="H46" s="83">
        <v>8.4500000003603919</v>
      </c>
      <c r="I46" s="86" t="s">
        <v>123</v>
      </c>
      <c r="J46" s="87">
        <v>1.3000000000000001E-2</v>
      </c>
      <c r="K46" s="84">
        <v>3.7500000001386119E-2</v>
      </c>
      <c r="L46" s="83">
        <v>8731.9839329999995</v>
      </c>
      <c r="M46" s="85">
        <v>82.62</v>
      </c>
      <c r="N46" s="73"/>
      <c r="O46" s="83">
        <v>7.2143654720000008</v>
      </c>
      <c r="P46" s="84">
        <v>7.7892918921190009E-7</v>
      </c>
      <c r="Q46" s="84">
        <f t="shared" si="0"/>
        <v>0.15766727205074701</v>
      </c>
      <c r="R46" s="84">
        <f>O46/'סכום נכסי הקרן'!$C$42</f>
        <v>5.9261084961771101E-3</v>
      </c>
    </row>
    <row r="47" spans="2:18">
      <c r="B47" s="75" t="s">
        <v>271</v>
      </c>
      <c r="C47" s="73" t="s">
        <v>272</v>
      </c>
      <c r="D47" s="86" t="s">
        <v>110</v>
      </c>
      <c r="E47" s="73" t="s">
        <v>218</v>
      </c>
      <c r="F47" s="73"/>
      <c r="G47" s="73"/>
      <c r="H47" s="83">
        <v>12.400000001255293</v>
      </c>
      <c r="I47" s="86" t="s">
        <v>123</v>
      </c>
      <c r="J47" s="87">
        <v>1.4999999999999999E-2</v>
      </c>
      <c r="K47" s="84">
        <v>3.9100000004124544E-2</v>
      </c>
      <c r="L47" s="83">
        <v>7395.7467189999998</v>
      </c>
      <c r="M47" s="85">
        <v>75.400000000000006</v>
      </c>
      <c r="N47" s="73"/>
      <c r="O47" s="83">
        <v>5.5763933699999999</v>
      </c>
      <c r="P47" s="84">
        <v>4.1574235227950806E-7</v>
      </c>
      <c r="Q47" s="84">
        <f t="shared" si="0"/>
        <v>0.1218700014494874</v>
      </c>
      <c r="R47" s="84">
        <f>O47/'סכום נכסי הקרן'!$C$42</f>
        <v>4.5806262874039634E-3</v>
      </c>
    </row>
    <row r="48" spans="2:18">
      <c r="B48" s="75" t="s">
        <v>273</v>
      </c>
      <c r="C48" s="73" t="s">
        <v>274</v>
      </c>
      <c r="D48" s="86" t="s">
        <v>110</v>
      </c>
      <c r="E48" s="73" t="s">
        <v>218</v>
      </c>
      <c r="F48" s="73"/>
      <c r="G48" s="73"/>
      <c r="H48" s="83">
        <v>0.3299999976723364</v>
      </c>
      <c r="I48" s="86" t="s">
        <v>123</v>
      </c>
      <c r="J48" s="87">
        <v>1.5E-3</v>
      </c>
      <c r="K48" s="84">
        <v>4.4000000161924423E-2</v>
      </c>
      <c r="L48" s="83">
        <v>100.092714</v>
      </c>
      <c r="M48" s="85">
        <v>98.72</v>
      </c>
      <c r="N48" s="73"/>
      <c r="O48" s="83">
        <v>9.8811531000000008E-2</v>
      </c>
      <c r="P48" s="84">
        <v>6.4068554467052786E-9</v>
      </c>
      <c r="Q48" s="84">
        <f t="shared" si="0"/>
        <v>2.1594892302578129E-3</v>
      </c>
      <c r="R48" s="84">
        <f>O48/'סכום נכסי הקרן'!$C$42</f>
        <v>8.1166923917569989E-5</v>
      </c>
    </row>
    <row r="49" spans="2:18">
      <c r="B49" s="75" t="s">
        <v>275</v>
      </c>
      <c r="C49" s="73" t="s">
        <v>276</v>
      </c>
      <c r="D49" s="86" t="s">
        <v>110</v>
      </c>
      <c r="E49" s="73" t="s">
        <v>218</v>
      </c>
      <c r="F49" s="73"/>
      <c r="G49" s="73"/>
      <c r="H49" s="83">
        <v>2.3699999786979706</v>
      </c>
      <c r="I49" s="86" t="s">
        <v>123</v>
      </c>
      <c r="J49" s="87">
        <v>1.7500000000000002E-2</v>
      </c>
      <c r="K49" s="84">
        <v>4.0099999689994857E-2</v>
      </c>
      <c r="L49" s="83">
        <v>60.215848000000008</v>
      </c>
      <c r="M49" s="85">
        <v>95.89</v>
      </c>
      <c r="N49" s="73"/>
      <c r="O49" s="83">
        <v>5.7740979000000012E-2</v>
      </c>
      <c r="P49" s="84">
        <v>2.7991552940933876E-9</v>
      </c>
      <c r="Q49" s="84">
        <f t="shared" si="0"/>
        <v>1.2619076036281894E-3</v>
      </c>
      <c r="R49" s="84">
        <f>O49/'סכום נכסי הקרן'!$C$42</f>
        <v>4.7430270556368641E-5</v>
      </c>
    </row>
    <row r="50" spans="2:18">
      <c r="B50" s="75" t="s">
        <v>277</v>
      </c>
      <c r="C50" s="73" t="s">
        <v>278</v>
      </c>
      <c r="D50" s="86" t="s">
        <v>110</v>
      </c>
      <c r="E50" s="73" t="s">
        <v>218</v>
      </c>
      <c r="F50" s="73"/>
      <c r="G50" s="73"/>
      <c r="H50" s="83">
        <v>5.1600000001304904</v>
      </c>
      <c r="I50" s="86" t="s">
        <v>123</v>
      </c>
      <c r="J50" s="87">
        <v>2.2499999999999999E-2</v>
      </c>
      <c r="K50" s="84">
        <v>3.7499999998368859E-2</v>
      </c>
      <c r="L50" s="83">
        <v>3267.9698100000005</v>
      </c>
      <c r="M50" s="85">
        <v>93.8</v>
      </c>
      <c r="N50" s="73"/>
      <c r="O50" s="83">
        <v>3.0653556100000001</v>
      </c>
      <c r="P50" s="84">
        <v>1.3554897100022019E-7</v>
      </c>
      <c r="Q50" s="84">
        <f t="shared" si="0"/>
        <v>6.6992205866189522E-2</v>
      </c>
      <c r="R50" s="84">
        <f>O50/'סכום נכסי הקרן'!$C$42</f>
        <v>2.5179802707152301E-3</v>
      </c>
    </row>
    <row r="51" spans="2:18">
      <c r="B51" s="75" t="s">
        <v>279</v>
      </c>
      <c r="C51" s="73" t="s">
        <v>280</v>
      </c>
      <c r="D51" s="86" t="s">
        <v>110</v>
      </c>
      <c r="E51" s="73" t="s">
        <v>218</v>
      </c>
      <c r="F51" s="73"/>
      <c r="G51" s="73"/>
      <c r="H51" s="83">
        <v>1.5799999974262631</v>
      </c>
      <c r="I51" s="86" t="s">
        <v>123</v>
      </c>
      <c r="J51" s="87">
        <v>4.0000000000000001E-3</v>
      </c>
      <c r="K51" s="84">
        <v>4.2299999964103135E-2</v>
      </c>
      <c r="L51" s="83">
        <v>312.80764599999998</v>
      </c>
      <c r="M51" s="85">
        <v>94.4</v>
      </c>
      <c r="N51" s="73"/>
      <c r="O51" s="83">
        <v>0.295290422</v>
      </c>
      <c r="P51" s="84">
        <v>1.8364972958120898E-8</v>
      </c>
      <c r="Q51" s="84">
        <f t="shared" si="0"/>
        <v>6.4534622594531466E-3</v>
      </c>
      <c r="R51" s="84">
        <f>O51/'סכום נכסי הקרן'!$C$42</f>
        <v>2.4256091342275763E-4</v>
      </c>
    </row>
    <row r="52" spans="2:18">
      <c r="B52" s="75" t="s">
        <v>281</v>
      </c>
      <c r="C52" s="73" t="s">
        <v>282</v>
      </c>
      <c r="D52" s="86" t="s">
        <v>110</v>
      </c>
      <c r="E52" s="73" t="s">
        <v>218</v>
      </c>
      <c r="F52" s="73"/>
      <c r="G52" s="73"/>
      <c r="H52" s="83">
        <v>3.2600005825270522</v>
      </c>
      <c r="I52" s="86" t="s">
        <v>123</v>
      </c>
      <c r="J52" s="87">
        <v>6.25E-2</v>
      </c>
      <c r="K52" s="84">
        <v>3.8400000592400396E-2</v>
      </c>
      <c r="L52" s="83">
        <v>1.8335059999999999</v>
      </c>
      <c r="M52" s="85">
        <v>110.48</v>
      </c>
      <c r="N52" s="73"/>
      <c r="O52" s="83">
        <v>2.0256569999999997E-3</v>
      </c>
      <c r="P52" s="84">
        <v>1.2049542193774776E-10</v>
      </c>
      <c r="Q52" s="84">
        <f t="shared" si="0"/>
        <v>4.4269979742509499E-5</v>
      </c>
      <c r="R52" s="84">
        <f>O52/'סכום נכסי הקרן'!$C$42</f>
        <v>1.6639388737139699E-6</v>
      </c>
    </row>
    <row r="53" spans="2:18">
      <c r="B53" s="75" t="s">
        <v>283</v>
      </c>
      <c r="C53" s="73" t="s">
        <v>284</v>
      </c>
      <c r="D53" s="86" t="s">
        <v>110</v>
      </c>
      <c r="E53" s="73" t="s">
        <v>218</v>
      </c>
      <c r="F53" s="73"/>
      <c r="G53" s="73"/>
      <c r="H53" s="83">
        <v>0.67000001053843472</v>
      </c>
      <c r="I53" s="86" t="s">
        <v>123</v>
      </c>
      <c r="J53" s="87">
        <v>1.4999999999999999E-2</v>
      </c>
      <c r="K53" s="84">
        <v>4.3200000133117068E-2</v>
      </c>
      <c r="L53" s="83">
        <v>54.816791999999992</v>
      </c>
      <c r="M53" s="85">
        <v>98.67</v>
      </c>
      <c r="N53" s="73"/>
      <c r="O53" s="83">
        <v>5.4087728999999994E-2</v>
      </c>
      <c r="P53" s="84">
        <v>3.9868973083304407E-9</v>
      </c>
      <c r="Q53" s="84">
        <f t="shared" si="0"/>
        <v>1.1820671846953081E-3</v>
      </c>
      <c r="R53" s="84">
        <f>O53/'סכום נכסי הקרן'!$C$42</f>
        <v>4.4429375197284853E-5</v>
      </c>
    </row>
    <row r="54" spans="2:18">
      <c r="B54" s="75" t="s">
        <v>285</v>
      </c>
      <c r="C54" s="73" t="s">
        <v>286</v>
      </c>
      <c r="D54" s="86" t="s">
        <v>110</v>
      </c>
      <c r="E54" s="73" t="s">
        <v>218</v>
      </c>
      <c r="F54" s="73"/>
      <c r="G54" s="73"/>
      <c r="H54" s="83">
        <v>18.959999993534272</v>
      </c>
      <c r="I54" s="86" t="s">
        <v>123</v>
      </c>
      <c r="J54" s="87">
        <v>2.7999999999999997E-2</v>
      </c>
      <c r="K54" s="84">
        <v>4.0899999986139378E-2</v>
      </c>
      <c r="L54" s="83">
        <v>3296.837614</v>
      </c>
      <c r="M54" s="85">
        <v>79</v>
      </c>
      <c r="N54" s="73"/>
      <c r="O54" s="83">
        <v>2.6045017289999999</v>
      </c>
      <c r="P54" s="84">
        <v>5.481018588667116E-7</v>
      </c>
      <c r="Q54" s="84">
        <f t="shared" si="0"/>
        <v>5.6920415836521666E-2</v>
      </c>
      <c r="R54" s="84">
        <f>O54/'סכום נכסי הקרן'!$C$42</f>
        <v>2.1394202836602385E-3</v>
      </c>
    </row>
    <row r="55" spans="2:18">
      <c r="B55" s="76"/>
      <c r="C55" s="73"/>
      <c r="D55" s="73"/>
      <c r="E55" s="73"/>
      <c r="F55" s="73"/>
      <c r="G55" s="73"/>
      <c r="H55" s="73"/>
      <c r="I55" s="73"/>
      <c r="J55" s="73"/>
      <c r="K55" s="84"/>
      <c r="L55" s="83"/>
      <c r="M55" s="85"/>
      <c r="N55" s="73"/>
      <c r="O55" s="73"/>
      <c r="P55" s="73"/>
      <c r="Q55" s="84"/>
      <c r="R55" s="73"/>
    </row>
    <row r="56" spans="2:18">
      <c r="B56" s="74" t="s">
        <v>24</v>
      </c>
      <c r="C56" s="71"/>
      <c r="D56" s="71"/>
      <c r="E56" s="71"/>
      <c r="F56" s="71"/>
      <c r="G56" s="71"/>
      <c r="H56" s="80">
        <v>3.0826344418337217</v>
      </c>
      <c r="I56" s="71"/>
      <c r="J56" s="71"/>
      <c r="K56" s="81">
        <v>4.8920963044509734E-2</v>
      </c>
      <c r="L56" s="80"/>
      <c r="M56" s="82"/>
      <c r="N56" s="71"/>
      <c r="O56" s="80">
        <v>9.1123348000000007E-2</v>
      </c>
      <c r="P56" s="71"/>
      <c r="Q56" s="81">
        <f t="shared" si="0"/>
        <v>1.9914668524975573E-3</v>
      </c>
      <c r="R56" s="81">
        <f>O56/'סכום נכסי הקרן'!$C$42</f>
        <v>7.4851606683740726E-5</v>
      </c>
    </row>
    <row r="57" spans="2:18">
      <c r="B57" s="75" t="s">
        <v>287</v>
      </c>
      <c r="C57" s="73" t="s">
        <v>288</v>
      </c>
      <c r="D57" s="86" t="s">
        <v>110</v>
      </c>
      <c r="E57" s="73" t="s">
        <v>218</v>
      </c>
      <c r="F57" s="73"/>
      <c r="G57" s="73"/>
      <c r="H57" s="83">
        <v>2.9599999895382769</v>
      </c>
      <c r="I57" s="86" t="s">
        <v>123</v>
      </c>
      <c r="J57" s="87">
        <v>4.5499999999999999E-2</v>
      </c>
      <c r="K57" s="84">
        <v>4.8899999769159805E-2</v>
      </c>
      <c r="L57" s="83">
        <v>88.168869000000001</v>
      </c>
      <c r="M57" s="85">
        <v>99.74</v>
      </c>
      <c r="N57" s="73"/>
      <c r="O57" s="83">
        <v>8.7939627000000006E-2</v>
      </c>
      <c r="P57" s="84">
        <v>4.1558596510909098E-9</v>
      </c>
      <c r="Q57" s="84">
        <f t="shared" si="0"/>
        <v>1.9218878150910259E-3</v>
      </c>
      <c r="R57" s="84">
        <f>O57/'סכום נכסי הקרן'!$C$42</f>
        <v>7.2236397329462318E-5</v>
      </c>
    </row>
    <row r="58" spans="2:18">
      <c r="B58" s="75" t="s">
        <v>289</v>
      </c>
      <c r="C58" s="73" t="s">
        <v>290</v>
      </c>
      <c r="D58" s="86" t="s">
        <v>110</v>
      </c>
      <c r="E58" s="73" t="s">
        <v>218</v>
      </c>
      <c r="F58" s="73"/>
      <c r="G58" s="73"/>
      <c r="H58" s="83">
        <v>6.4700003549305993</v>
      </c>
      <c r="I58" s="86" t="s">
        <v>123</v>
      </c>
      <c r="J58" s="87">
        <v>4.5499999999999999E-2</v>
      </c>
      <c r="K58" s="84">
        <v>4.9500003298027694E-2</v>
      </c>
      <c r="L58" s="83">
        <v>3.228599</v>
      </c>
      <c r="M58" s="85">
        <v>98.61</v>
      </c>
      <c r="N58" s="73"/>
      <c r="O58" s="83">
        <v>3.1837209999999996E-3</v>
      </c>
      <c r="P58" s="84">
        <v>1.5110891635085006E-10</v>
      </c>
      <c r="Q58" s="84">
        <f t="shared" si="0"/>
        <v>6.9579037406531356E-5</v>
      </c>
      <c r="R58" s="84">
        <f>O58/'סכום נכסי הקרן'!$C$42</f>
        <v>2.6152093542783967E-6</v>
      </c>
    </row>
    <row r="59" spans="2:18">
      <c r="B59" s="76"/>
      <c r="C59" s="73"/>
      <c r="D59" s="73"/>
      <c r="E59" s="73"/>
      <c r="F59" s="73"/>
      <c r="G59" s="73"/>
      <c r="H59" s="73"/>
      <c r="I59" s="73"/>
      <c r="J59" s="73"/>
      <c r="K59" s="84"/>
      <c r="L59" s="83"/>
      <c r="M59" s="85"/>
      <c r="N59" s="73"/>
      <c r="O59" s="73"/>
      <c r="P59" s="73"/>
      <c r="Q59" s="84"/>
      <c r="R59" s="73"/>
    </row>
    <row r="60" spans="2:18">
      <c r="B60" s="70" t="s">
        <v>184</v>
      </c>
      <c r="C60" s="71"/>
      <c r="D60" s="71"/>
      <c r="E60" s="71"/>
      <c r="F60" s="71"/>
      <c r="G60" s="71"/>
      <c r="H60" s="80">
        <v>19.149999993081273</v>
      </c>
      <c r="I60" s="71"/>
      <c r="J60" s="71"/>
      <c r="K60" s="81">
        <v>5.3499999992312516E-2</v>
      </c>
      <c r="L60" s="80"/>
      <c r="M60" s="82"/>
      <c r="N60" s="71"/>
      <c r="O60" s="80">
        <v>0.195122569</v>
      </c>
      <c r="P60" s="71"/>
      <c r="Q60" s="81">
        <f t="shared" si="0"/>
        <v>4.2643311167371439E-3</v>
      </c>
      <c r="R60" s="81">
        <f>O60/'סכום נכסי הקרן'!$C$42</f>
        <v>1.6027986361858717E-4</v>
      </c>
    </row>
    <row r="61" spans="2:18">
      <c r="B61" s="74" t="s">
        <v>56</v>
      </c>
      <c r="C61" s="71"/>
      <c r="D61" s="71"/>
      <c r="E61" s="71"/>
      <c r="F61" s="71"/>
      <c r="G61" s="71"/>
      <c r="H61" s="80">
        <v>19.149999993081273</v>
      </c>
      <c r="I61" s="71"/>
      <c r="J61" s="71"/>
      <c r="K61" s="81">
        <v>5.3499999992312516E-2</v>
      </c>
      <c r="L61" s="80"/>
      <c r="M61" s="82"/>
      <c r="N61" s="71"/>
      <c r="O61" s="80">
        <v>0.195122569</v>
      </c>
      <c r="P61" s="71"/>
      <c r="Q61" s="81">
        <f t="shared" si="0"/>
        <v>4.2643311167371439E-3</v>
      </c>
      <c r="R61" s="81">
        <f>O61/'סכום נכסי הקרן'!$C$42</f>
        <v>1.6027986361858717E-4</v>
      </c>
    </row>
    <row r="62" spans="2:18">
      <c r="B62" s="75" t="s">
        <v>291</v>
      </c>
      <c r="C62" s="73" t="s">
        <v>292</v>
      </c>
      <c r="D62" s="86" t="s">
        <v>29</v>
      </c>
      <c r="E62" s="73" t="s">
        <v>293</v>
      </c>
      <c r="F62" s="73" t="s">
        <v>294</v>
      </c>
      <c r="G62" s="73"/>
      <c r="H62" s="83">
        <v>19.149999993081273</v>
      </c>
      <c r="I62" s="86" t="s">
        <v>122</v>
      </c>
      <c r="J62" s="87">
        <v>4.4999999999999998E-2</v>
      </c>
      <c r="K62" s="84">
        <v>5.3499999992312516E-2</v>
      </c>
      <c r="L62" s="83">
        <v>62.944454999999998</v>
      </c>
      <c r="M62" s="85">
        <v>85.751499999999993</v>
      </c>
      <c r="N62" s="73"/>
      <c r="O62" s="83">
        <v>0.195122569</v>
      </c>
      <c r="P62" s="84">
        <v>6.2944454999999994E-8</v>
      </c>
      <c r="Q62" s="84">
        <f t="shared" si="0"/>
        <v>4.2643311167371439E-3</v>
      </c>
      <c r="R62" s="84">
        <f>O62/'סכום נכסי הקרן'!$C$42</f>
        <v>1.6027986361858717E-4</v>
      </c>
    </row>
    <row r="63" spans="2:18">
      <c r="B63" s="110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</row>
    <row r="64" spans="2:18">
      <c r="B64" s="110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</row>
    <row r="65" spans="2:18">
      <c r="B65" s="110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</row>
    <row r="66" spans="2:18">
      <c r="B66" s="113" t="s">
        <v>102</v>
      </c>
      <c r="C66" s="115"/>
      <c r="D66" s="115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</row>
    <row r="67" spans="2:18">
      <c r="B67" s="113" t="s">
        <v>188</v>
      </c>
      <c r="C67" s="115"/>
      <c r="D67" s="115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</row>
    <row r="68" spans="2:18">
      <c r="B68" s="144" t="s">
        <v>196</v>
      </c>
      <c r="C68" s="144"/>
      <c r="D68" s="144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</row>
    <row r="69" spans="2:18"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</row>
    <row r="70" spans="2:18">
      <c r="B70" s="110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</row>
    <row r="71" spans="2:18">
      <c r="B71" s="110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</row>
    <row r="72" spans="2:18">
      <c r="B72" s="110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</row>
    <row r="73" spans="2:18">
      <c r="B73" s="110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</row>
    <row r="74" spans="2:18">
      <c r="B74" s="110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</row>
    <row r="75" spans="2:18">
      <c r="B75" s="110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</row>
    <row r="76" spans="2:18">
      <c r="B76" s="110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</row>
    <row r="77" spans="2:18">
      <c r="B77" s="110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</row>
    <row r="78" spans="2:18">
      <c r="B78" s="110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</row>
    <row r="79" spans="2:18">
      <c r="B79" s="110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</row>
    <row r="80" spans="2:18">
      <c r="B80" s="110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</row>
    <row r="81" spans="2:18">
      <c r="B81" s="110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</row>
    <row r="82" spans="2:18">
      <c r="B82" s="110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</row>
    <row r="83" spans="2:18">
      <c r="B83" s="110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</row>
    <row r="84" spans="2:18">
      <c r="B84" s="110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</row>
    <row r="85" spans="2:18">
      <c r="B85" s="110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</row>
    <row r="86" spans="2:18">
      <c r="B86" s="110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</row>
    <row r="87" spans="2:18">
      <c r="B87" s="110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</row>
    <row r="88" spans="2:18">
      <c r="B88" s="110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</row>
    <row r="89" spans="2:18">
      <c r="B89" s="110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</row>
    <row r="90" spans="2:18">
      <c r="B90" s="110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</row>
    <row r="91" spans="2:18">
      <c r="B91" s="110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</row>
    <row r="92" spans="2:18">
      <c r="B92" s="110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</row>
    <row r="93" spans="2:18">
      <c r="B93" s="110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</row>
    <row r="94" spans="2:18">
      <c r="B94" s="110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</row>
    <row r="95" spans="2:18">
      <c r="B95" s="110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</row>
    <row r="96" spans="2:18">
      <c r="B96" s="110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</row>
    <row r="97" spans="2:18">
      <c r="B97" s="110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</row>
    <row r="98" spans="2:18">
      <c r="B98" s="110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</row>
    <row r="99" spans="2:18">
      <c r="B99" s="110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</row>
    <row r="100" spans="2:18">
      <c r="B100" s="110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</row>
    <row r="101" spans="2:18">
      <c r="B101" s="110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</row>
    <row r="102" spans="2:18">
      <c r="B102" s="110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</row>
    <row r="103" spans="2:18">
      <c r="B103" s="110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</row>
    <row r="104" spans="2:18">
      <c r="B104" s="110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</row>
    <row r="105" spans="2:18">
      <c r="B105" s="110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</row>
    <row r="106" spans="2:18">
      <c r="B106" s="110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</row>
    <row r="107" spans="2:18">
      <c r="B107" s="110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</row>
    <row r="108" spans="2:18">
      <c r="B108" s="110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</row>
    <row r="109" spans="2:18">
      <c r="B109" s="110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</row>
    <row r="110" spans="2:18">
      <c r="B110" s="110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</row>
    <row r="111" spans="2:18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</row>
    <row r="112" spans="2:18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</row>
    <row r="113" spans="2:18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</row>
    <row r="114" spans="2:18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</row>
    <row r="115" spans="2:18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</row>
    <row r="116" spans="2:18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</row>
    <row r="117" spans="2:18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</row>
    <row r="118" spans="2:18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</row>
    <row r="119" spans="2:18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</row>
    <row r="120" spans="2:18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</row>
    <row r="121" spans="2:18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</row>
    <row r="122" spans="2:18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</row>
    <row r="123" spans="2:18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</row>
    <row r="124" spans="2:18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</row>
    <row r="125" spans="2:18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</row>
    <row r="126" spans="2:18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</row>
    <row r="127" spans="2:18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</row>
    <row r="128" spans="2:18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</row>
    <row r="129" spans="2:18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</row>
    <row r="130" spans="2:18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</row>
    <row r="131" spans="2:18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</row>
    <row r="132" spans="2:18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</row>
    <row r="133" spans="2:18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</row>
    <row r="134" spans="2:18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</row>
    <row r="135" spans="2:18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</row>
    <row r="136" spans="2:18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</row>
    <row r="137" spans="2:18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</row>
    <row r="138" spans="2:18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</row>
    <row r="139" spans="2:18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</row>
    <row r="140" spans="2:18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</row>
    <row r="141" spans="2:18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</row>
    <row r="142" spans="2:18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</row>
    <row r="143" spans="2:18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</row>
    <row r="144" spans="2:18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</row>
    <row r="145" spans="2:18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</row>
    <row r="146" spans="2:18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</row>
    <row r="147" spans="2:18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</row>
    <row r="148" spans="2:18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</row>
    <row r="149" spans="2:18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</row>
    <row r="150" spans="2:18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</row>
    <row r="151" spans="2:18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</row>
    <row r="152" spans="2:18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</row>
    <row r="153" spans="2:18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</row>
    <row r="154" spans="2:18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</row>
    <row r="155" spans="2:18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</row>
    <row r="156" spans="2:18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</row>
    <row r="157" spans="2:18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</row>
    <row r="158" spans="2:18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</row>
    <row r="159" spans="2:18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</row>
    <row r="160" spans="2:18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</row>
    <row r="161" spans="2:18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</row>
    <row r="162" spans="2:18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</row>
    <row r="163" spans="2:18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</row>
    <row r="164" spans="2:18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</row>
    <row r="165" spans="2:18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</row>
    <row r="166" spans="2:18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</row>
    <row r="167" spans="2:18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</row>
    <row r="168" spans="2:18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</row>
    <row r="169" spans="2:18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</row>
    <row r="170" spans="2:18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</row>
    <row r="171" spans="2:18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</row>
    <row r="172" spans="2:18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</row>
    <row r="173" spans="2:18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</row>
    <row r="174" spans="2:18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</row>
    <row r="175" spans="2:18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</row>
    <row r="176" spans="2:18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</row>
    <row r="177" spans="2:18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</row>
    <row r="178" spans="2:18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</row>
    <row r="179" spans="2:18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</row>
    <row r="180" spans="2:18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</row>
    <row r="181" spans="2:18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</row>
    <row r="182" spans="2:18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</row>
    <row r="183" spans="2:18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</row>
    <row r="184" spans="2:18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</row>
    <row r="185" spans="2:18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</row>
    <row r="186" spans="2:18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</row>
    <row r="187" spans="2:18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</row>
    <row r="188" spans="2:18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</row>
    <row r="189" spans="2:18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</row>
    <row r="190" spans="2:18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</row>
    <row r="191" spans="2:18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</row>
    <row r="192" spans="2:18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</row>
    <row r="193" spans="2:18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</row>
    <row r="194" spans="2:18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</row>
    <row r="195" spans="2:18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</row>
    <row r="196" spans="2:18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</row>
    <row r="197" spans="2:18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</row>
    <row r="198" spans="2:18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</row>
    <row r="199" spans="2:18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</row>
    <row r="200" spans="2:18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</row>
    <row r="201" spans="2:18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</row>
    <row r="202" spans="2:18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</row>
    <row r="203" spans="2:18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</row>
    <row r="204" spans="2:18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</row>
    <row r="205" spans="2:18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</row>
    <row r="206" spans="2:18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</row>
    <row r="207" spans="2:18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</row>
    <row r="208" spans="2:18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</row>
    <row r="209" spans="2:18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</row>
    <row r="210" spans="2:18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</row>
    <row r="211" spans="2:18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</row>
    <row r="212" spans="2:18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</row>
    <row r="213" spans="2:18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</row>
    <row r="214" spans="2:18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</row>
    <row r="215" spans="2:18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</row>
    <row r="216" spans="2:18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</row>
    <row r="217" spans="2:18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</row>
    <row r="218" spans="2:18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</row>
    <row r="219" spans="2:18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</row>
    <row r="220" spans="2:18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</row>
    <row r="221" spans="2:18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</row>
    <row r="222" spans="2:18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</row>
    <row r="223" spans="2:18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</row>
    <row r="224" spans="2:18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</row>
    <row r="225" spans="2:18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</row>
    <row r="226" spans="2:18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</row>
    <row r="227" spans="2:18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</row>
    <row r="228" spans="2:18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</row>
    <row r="229" spans="2:18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</row>
    <row r="230" spans="2:18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</row>
    <row r="231" spans="2:18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</row>
    <row r="232" spans="2:18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</row>
    <row r="233" spans="2:18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</row>
    <row r="234" spans="2:18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</row>
    <row r="235" spans="2:18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</row>
    <row r="236" spans="2:18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</row>
    <row r="237" spans="2:18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</row>
    <row r="238" spans="2:18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</row>
    <row r="239" spans="2:18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</row>
    <row r="240" spans="2:18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</row>
    <row r="241" spans="2:18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</row>
    <row r="242" spans="2:18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</row>
    <row r="243" spans="2:18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</row>
    <row r="244" spans="2:18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</row>
    <row r="245" spans="2:18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</row>
    <row r="246" spans="2:18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</row>
    <row r="247" spans="2:18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</row>
    <row r="248" spans="2:18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</row>
    <row r="249" spans="2:18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</row>
    <row r="250" spans="2:18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</row>
    <row r="251" spans="2:18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</row>
    <row r="252" spans="2:18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</row>
    <row r="253" spans="2:18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</row>
    <row r="254" spans="2:18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</row>
    <row r="255" spans="2:18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</row>
    <row r="256" spans="2:18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</row>
    <row r="257" spans="2:18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</row>
    <row r="258" spans="2:18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</row>
    <row r="259" spans="2:18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</row>
    <row r="260" spans="2:18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</row>
    <row r="261" spans="2:18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</row>
    <row r="262" spans="2:18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</row>
    <row r="263" spans="2:18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</row>
    <row r="264" spans="2:18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</row>
    <row r="265" spans="2:18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</row>
    <row r="266" spans="2:18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</row>
    <row r="267" spans="2:18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</row>
    <row r="268" spans="2:18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</row>
    <row r="269" spans="2:18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</row>
    <row r="270" spans="2:18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</row>
    <row r="271" spans="2:18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</row>
    <row r="272" spans="2:18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</row>
    <row r="273" spans="2:18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</row>
    <row r="274" spans="2:18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</row>
    <row r="275" spans="2:18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</row>
    <row r="276" spans="2:18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</row>
    <row r="277" spans="2:18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</row>
    <row r="278" spans="2:18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</row>
    <row r="279" spans="2:18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</row>
    <row r="280" spans="2:18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</row>
    <row r="281" spans="2:18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</row>
    <row r="282" spans="2:18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</row>
    <row r="283" spans="2:18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</row>
    <row r="284" spans="2:18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</row>
    <row r="285" spans="2:18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</row>
    <row r="286" spans="2:18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</row>
    <row r="287" spans="2:18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</row>
    <row r="288" spans="2:18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</row>
    <row r="289" spans="2:18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</row>
    <row r="290" spans="2:18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</row>
    <row r="291" spans="2:18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</row>
    <row r="292" spans="2:18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</row>
    <row r="293" spans="2:18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</row>
    <row r="294" spans="2:18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</row>
    <row r="295" spans="2:18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</row>
    <row r="296" spans="2:18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</row>
    <row r="297" spans="2:18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</row>
    <row r="298" spans="2:18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</row>
    <row r="299" spans="2:18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</row>
    <row r="300" spans="2:18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</row>
    <row r="301" spans="2:18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</row>
    <row r="302" spans="2:18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</row>
    <row r="303" spans="2:18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</row>
    <row r="304" spans="2:18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</row>
    <row r="305" spans="2:18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</row>
    <row r="306" spans="2:18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</row>
    <row r="307" spans="2:18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</row>
    <row r="308" spans="2:18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</row>
    <row r="309" spans="2:18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</row>
    <row r="310" spans="2:18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</row>
    <row r="311" spans="2:18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</row>
    <row r="312" spans="2:18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</row>
    <row r="313" spans="2:18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</row>
    <row r="314" spans="2:18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</row>
    <row r="315" spans="2:18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</row>
    <row r="316" spans="2:18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</row>
    <row r="317" spans="2:18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</row>
    <row r="318" spans="2:18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</row>
    <row r="319" spans="2:18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</row>
    <row r="320" spans="2:18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</row>
    <row r="321" spans="2:18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</row>
    <row r="322" spans="2:18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</row>
    <row r="323" spans="2:18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</row>
    <row r="324" spans="2:18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</row>
    <row r="325" spans="2:18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</row>
    <row r="326" spans="2:18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</row>
    <row r="327" spans="2:18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</row>
    <row r="328" spans="2:18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</row>
    <row r="329" spans="2:18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</row>
    <row r="330" spans="2:18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</row>
    <row r="331" spans="2:18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</row>
    <row r="332" spans="2:18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</row>
    <row r="333" spans="2:18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</row>
    <row r="334" spans="2:18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</row>
    <row r="335" spans="2:18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</row>
    <row r="336" spans="2:18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</row>
    <row r="337" spans="2:18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</row>
    <row r="338" spans="2:18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</row>
    <row r="339" spans="2:18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</row>
    <row r="340" spans="2:18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</row>
    <row r="341" spans="2:18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</row>
    <row r="342" spans="2:18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</row>
    <row r="343" spans="2:18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</row>
    <row r="344" spans="2:18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</row>
    <row r="345" spans="2:18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</row>
    <row r="346" spans="2:18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</row>
    <row r="347" spans="2:18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</row>
    <row r="348" spans="2:18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</row>
    <row r="349" spans="2:18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</row>
    <row r="350" spans="2:18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</row>
    <row r="351" spans="2:18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</row>
    <row r="352" spans="2:18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</row>
    <row r="353" spans="2:18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</row>
    <row r="354" spans="2:18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</row>
    <row r="355" spans="2:18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</row>
    <row r="356" spans="2:18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</row>
    <row r="357" spans="2:18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</row>
    <row r="358" spans="2:18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</row>
    <row r="359" spans="2:18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</row>
    <row r="360" spans="2:18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</row>
    <row r="361" spans="2:18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</row>
    <row r="362" spans="2:18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</row>
    <row r="363" spans="2:18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</row>
    <row r="364" spans="2:18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</row>
    <row r="365" spans="2:18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</row>
    <row r="366" spans="2:18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</row>
    <row r="367" spans="2:18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</row>
    <row r="368" spans="2:18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</row>
    <row r="369" spans="2:18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</row>
    <row r="370" spans="2:18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</row>
    <row r="371" spans="2:18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</row>
    <row r="372" spans="2:18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</row>
    <row r="373" spans="2:18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</row>
    <row r="374" spans="2:18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</row>
    <row r="375" spans="2:18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</row>
    <row r="376" spans="2:18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</row>
    <row r="377" spans="2:18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</row>
    <row r="378" spans="2:18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</row>
    <row r="379" spans="2:18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</row>
    <row r="380" spans="2:18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</row>
    <row r="381" spans="2:18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</row>
    <row r="382" spans="2:18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</row>
    <row r="383" spans="2:18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</row>
    <row r="384" spans="2:18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</row>
    <row r="385" spans="2:18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</row>
    <row r="386" spans="2:18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</row>
    <row r="387" spans="2:18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</row>
    <row r="388" spans="2:18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</row>
    <row r="389" spans="2:18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</row>
    <row r="390" spans="2:18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</row>
    <row r="391" spans="2:18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</row>
    <row r="392" spans="2:18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</row>
    <row r="393" spans="2:18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</row>
    <row r="394" spans="2:18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</row>
    <row r="395" spans="2:18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</row>
    <row r="396" spans="2:18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</row>
    <row r="397" spans="2:18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</row>
    <row r="398" spans="2:18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</row>
    <row r="399" spans="2:18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</row>
    <row r="400" spans="2:18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</row>
    <row r="401" spans="2:18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</row>
    <row r="402" spans="2:18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</row>
    <row r="403" spans="2:18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</row>
    <row r="404" spans="2:18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</row>
    <row r="405" spans="2:18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</row>
    <row r="406" spans="2:18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</row>
    <row r="407" spans="2:18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</row>
    <row r="408" spans="2:18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</row>
    <row r="409" spans="2:18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</row>
    <row r="410" spans="2:18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</row>
    <row r="411" spans="2:18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</row>
    <row r="412" spans="2:18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</row>
    <row r="413" spans="2:18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</row>
    <row r="414" spans="2:18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</row>
    <row r="415" spans="2:18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</row>
    <row r="416" spans="2:18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</row>
    <row r="417" spans="2:18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</row>
    <row r="418" spans="2:18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</row>
    <row r="419" spans="2:18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</row>
    <row r="420" spans="2:18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</row>
    <row r="421" spans="2:18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</row>
    <row r="422" spans="2:18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</row>
    <row r="423" spans="2:18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</row>
    <row r="424" spans="2:18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</row>
    <row r="425" spans="2:18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</row>
    <row r="426" spans="2:18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</row>
    <row r="427" spans="2:18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</row>
    <row r="428" spans="2:18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</row>
    <row r="429" spans="2:18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</row>
    <row r="430" spans="2:18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</row>
    <row r="431" spans="2:18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</row>
    <row r="432" spans="2:18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</row>
    <row r="433" spans="2:18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</row>
    <row r="434" spans="2:18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</row>
    <row r="435" spans="2:18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</row>
    <row r="436" spans="2:18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</row>
    <row r="437" spans="2:18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</row>
    <row r="438" spans="2:18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</row>
    <row r="439" spans="2:18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</row>
    <row r="440" spans="2:18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</row>
    <row r="441" spans="2:18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</row>
    <row r="442" spans="2:18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</row>
    <row r="443" spans="2:18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</row>
    <row r="444" spans="2:18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</row>
    <row r="445" spans="2:18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</row>
    <row r="446" spans="2:18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</row>
    <row r="447" spans="2:18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</row>
    <row r="448" spans="2:18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</row>
    <row r="449" spans="2:18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</row>
    <row r="450" spans="2:18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</row>
    <row r="451" spans="2:18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</row>
    <row r="452" spans="2:18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</row>
    <row r="453" spans="2:18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</row>
    <row r="454" spans="2:18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</row>
    <row r="455" spans="2:18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</row>
    <row r="456" spans="2:18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</row>
    <row r="457" spans="2:18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</row>
    <row r="458" spans="2:18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</row>
    <row r="459" spans="2:18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</row>
    <row r="460" spans="2:18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</row>
    <row r="461" spans="2:18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</row>
    <row r="462" spans="2:18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</row>
    <row r="463" spans="2:18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</row>
    <row r="464" spans="2:18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</row>
    <row r="465" spans="2:18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</row>
    <row r="466" spans="2:18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</row>
    <row r="467" spans="2:18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</row>
    <row r="468" spans="2:18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</row>
    <row r="469" spans="2:18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</row>
    <row r="470" spans="2:18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</row>
    <row r="471" spans="2:18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</row>
    <row r="472" spans="2:18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</row>
    <row r="473" spans="2:18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</row>
    <row r="474" spans="2:18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</row>
    <row r="475" spans="2:18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</row>
    <row r="476" spans="2:18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</row>
    <row r="477" spans="2:18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</row>
    <row r="478" spans="2:18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</row>
    <row r="479" spans="2:18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</row>
    <row r="480" spans="2:18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</row>
    <row r="481" spans="2:18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</row>
    <row r="482" spans="2:18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</row>
    <row r="483" spans="2:18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</row>
    <row r="484" spans="2:18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</row>
    <row r="485" spans="2:18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</row>
    <row r="486" spans="2:18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</row>
    <row r="487" spans="2:18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</row>
    <row r="488" spans="2:18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</row>
    <row r="489" spans="2:18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</row>
    <row r="490" spans="2:18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</row>
    <row r="491" spans="2:18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</row>
    <row r="492" spans="2:18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</row>
    <row r="493" spans="2:18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</row>
    <row r="494" spans="2:18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</row>
    <row r="495" spans="2:18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</row>
    <row r="496" spans="2:18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</row>
    <row r="497" spans="2:18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</row>
    <row r="498" spans="2:18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</row>
    <row r="499" spans="2:18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</row>
    <row r="500" spans="2:18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</row>
    <row r="501" spans="2:18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</row>
    <row r="502" spans="2:18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</row>
    <row r="503" spans="2:18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</row>
    <row r="504" spans="2:18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</row>
    <row r="505" spans="2:18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</row>
    <row r="506" spans="2:18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</row>
    <row r="507" spans="2:18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</row>
    <row r="508" spans="2:18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</row>
    <row r="509" spans="2:18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</row>
    <row r="510" spans="2:18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</row>
    <row r="511" spans="2:18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E1:I30 D1:D29 C69:D1048576 C32:D67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136</v>
      </c>
      <c r="C1" s="67" t="s" vm="1">
        <v>214</v>
      </c>
    </row>
    <row r="2" spans="2:16">
      <c r="B2" s="46" t="s">
        <v>135</v>
      </c>
      <c r="C2" s="67" t="s">
        <v>215</v>
      </c>
    </row>
    <row r="3" spans="2:16">
      <c r="B3" s="46" t="s">
        <v>137</v>
      </c>
      <c r="C3" s="67" t="s">
        <v>2659</v>
      </c>
    </row>
    <row r="4" spans="2:16">
      <c r="B4" s="46" t="s">
        <v>138</v>
      </c>
      <c r="C4" s="67">
        <v>14242</v>
      </c>
    </row>
    <row r="6" spans="2:16" ht="26.25" customHeight="1">
      <c r="B6" s="135" t="s">
        <v>176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16" s="3" customFormat="1" ht="78.75">
      <c r="B7" s="21" t="s">
        <v>106</v>
      </c>
      <c r="C7" s="29" t="s">
        <v>41</v>
      </c>
      <c r="D7" s="29" t="s">
        <v>59</v>
      </c>
      <c r="E7" s="29" t="s">
        <v>14</v>
      </c>
      <c r="F7" s="29" t="s">
        <v>60</v>
      </c>
      <c r="G7" s="29" t="s">
        <v>94</v>
      </c>
      <c r="H7" s="29" t="s">
        <v>17</v>
      </c>
      <c r="I7" s="29" t="s">
        <v>93</v>
      </c>
      <c r="J7" s="29" t="s">
        <v>16</v>
      </c>
      <c r="K7" s="29" t="s">
        <v>171</v>
      </c>
      <c r="L7" s="29" t="s">
        <v>190</v>
      </c>
      <c r="M7" s="29" t="s">
        <v>172</v>
      </c>
      <c r="N7" s="29" t="s">
        <v>54</v>
      </c>
      <c r="O7" s="29" t="s">
        <v>139</v>
      </c>
      <c r="P7" s="30" t="s">
        <v>141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197</v>
      </c>
      <c r="M8" s="31" t="s">
        <v>193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6" t="s">
        <v>2670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7">
        <v>0</v>
      </c>
      <c r="N10" s="88"/>
      <c r="O10" s="118">
        <v>0</v>
      </c>
      <c r="P10" s="118">
        <v>0</v>
      </c>
    </row>
    <row r="11" spans="2:16" ht="20.25" customHeight="1">
      <c r="B11" s="119" t="s">
        <v>205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9" t="s">
        <v>102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9" t="s">
        <v>196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0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</row>
    <row r="111" spans="2:16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</row>
    <row r="112" spans="2:16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</row>
    <row r="113" spans="2:16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</row>
    <row r="114" spans="2:16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</row>
    <row r="115" spans="2:16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</row>
    <row r="116" spans="2:16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</row>
    <row r="117" spans="2:16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</row>
    <row r="118" spans="2:16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</row>
    <row r="119" spans="2:16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</row>
    <row r="120" spans="2:16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</row>
    <row r="121" spans="2:16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</row>
    <row r="122" spans="2:16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</row>
    <row r="123" spans="2:16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</row>
    <row r="124" spans="2:16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</row>
    <row r="125" spans="2:16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</row>
    <row r="126" spans="2:16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</row>
    <row r="127" spans="2:16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</row>
    <row r="128" spans="2:16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</row>
    <row r="129" spans="2:16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</row>
    <row r="130" spans="2:16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</row>
    <row r="131" spans="2:16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</row>
    <row r="132" spans="2:16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</row>
    <row r="133" spans="2:16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</row>
    <row r="134" spans="2:16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</row>
    <row r="135" spans="2:16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</row>
    <row r="136" spans="2:16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</row>
    <row r="137" spans="2:16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</row>
    <row r="138" spans="2:16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</row>
    <row r="139" spans="2:16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</row>
    <row r="140" spans="2:16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</row>
    <row r="141" spans="2:16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</row>
    <row r="142" spans="2:16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</row>
    <row r="143" spans="2:16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</row>
    <row r="144" spans="2:16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</row>
    <row r="145" spans="2:16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</row>
    <row r="146" spans="2:16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</row>
    <row r="147" spans="2:16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</row>
    <row r="148" spans="2:16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</row>
    <row r="149" spans="2:16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</row>
    <row r="150" spans="2:16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</row>
    <row r="151" spans="2:16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</row>
    <row r="152" spans="2:16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</row>
    <row r="153" spans="2:16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</row>
    <row r="154" spans="2:16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</row>
    <row r="155" spans="2:16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</row>
    <row r="156" spans="2:16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</row>
    <row r="157" spans="2:16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</row>
    <row r="158" spans="2:16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</row>
    <row r="159" spans="2:16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</row>
    <row r="160" spans="2:16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</row>
    <row r="161" spans="2:16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</row>
    <row r="162" spans="2:16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</row>
    <row r="163" spans="2:16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</row>
    <row r="164" spans="2:16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</row>
    <row r="165" spans="2:16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</row>
    <row r="166" spans="2:16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</row>
    <row r="167" spans="2:16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</row>
    <row r="168" spans="2:16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</row>
    <row r="169" spans="2:16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</row>
    <row r="170" spans="2:16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</row>
    <row r="171" spans="2:16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</row>
    <row r="172" spans="2:16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</row>
    <row r="173" spans="2:16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</row>
    <row r="174" spans="2:16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</row>
    <row r="175" spans="2:16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</row>
    <row r="176" spans="2:16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</row>
    <row r="177" spans="2:16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</row>
    <row r="178" spans="2:16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</row>
    <row r="179" spans="2:16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</row>
    <row r="180" spans="2:16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</row>
    <row r="181" spans="2:16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</row>
    <row r="182" spans="2:16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</row>
    <row r="183" spans="2:16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</row>
    <row r="184" spans="2:16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</row>
    <row r="185" spans="2:16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</row>
    <row r="186" spans="2:16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</row>
    <row r="187" spans="2:16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</row>
    <row r="188" spans="2:16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</row>
    <row r="189" spans="2:16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</row>
    <row r="190" spans="2:16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</row>
    <row r="191" spans="2:16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</row>
    <row r="192" spans="2:16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</row>
    <row r="193" spans="2:16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</row>
    <row r="194" spans="2:16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</row>
    <row r="195" spans="2:16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</row>
    <row r="196" spans="2:16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</row>
    <row r="197" spans="2:16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</row>
    <row r="198" spans="2:16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</row>
    <row r="199" spans="2:16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</row>
    <row r="200" spans="2:16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</row>
    <row r="201" spans="2:16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</row>
    <row r="202" spans="2:16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</row>
    <row r="203" spans="2:16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</row>
    <row r="204" spans="2:16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</row>
    <row r="205" spans="2:16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</row>
    <row r="206" spans="2:16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</row>
    <row r="207" spans="2:16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</row>
    <row r="208" spans="2:16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</row>
    <row r="209" spans="2:16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</row>
    <row r="210" spans="2:16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</row>
    <row r="211" spans="2:16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</row>
    <row r="212" spans="2:16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</row>
    <row r="213" spans="2:16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</row>
    <row r="214" spans="2:16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</row>
    <row r="215" spans="2:16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</row>
    <row r="216" spans="2:16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</row>
    <row r="217" spans="2:16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</row>
    <row r="218" spans="2:16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</row>
    <row r="219" spans="2:16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</row>
    <row r="220" spans="2:16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</row>
    <row r="221" spans="2:16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</row>
    <row r="222" spans="2:16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</row>
    <row r="223" spans="2:16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</row>
    <row r="224" spans="2:16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</row>
    <row r="225" spans="2:16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</row>
    <row r="226" spans="2:16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</row>
    <row r="227" spans="2:16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</row>
    <row r="228" spans="2:16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</row>
    <row r="229" spans="2:16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</row>
    <row r="230" spans="2:16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</row>
    <row r="231" spans="2:16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</row>
    <row r="232" spans="2:16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</row>
    <row r="233" spans="2:16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</row>
    <row r="234" spans="2:16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</row>
    <row r="235" spans="2:16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</row>
    <row r="236" spans="2:16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</row>
    <row r="237" spans="2:16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</row>
    <row r="238" spans="2:16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</row>
    <row r="239" spans="2:16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</row>
    <row r="240" spans="2:16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</row>
    <row r="241" spans="2:16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</row>
    <row r="242" spans="2:16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</row>
    <row r="243" spans="2:16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</row>
    <row r="244" spans="2:16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</row>
    <row r="245" spans="2:16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</row>
    <row r="246" spans="2:16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</row>
    <row r="247" spans="2:16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</row>
    <row r="248" spans="2:16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</row>
    <row r="249" spans="2:16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</row>
    <row r="250" spans="2:16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</row>
    <row r="251" spans="2:16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</row>
    <row r="252" spans="2:16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</row>
    <row r="253" spans="2:16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</row>
    <row r="254" spans="2:16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</row>
    <row r="255" spans="2:16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</row>
    <row r="256" spans="2:16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</row>
    <row r="257" spans="2:16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</row>
    <row r="258" spans="2:16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</row>
    <row r="259" spans="2:16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</row>
    <row r="260" spans="2:16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</row>
    <row r="261" spans="2:16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</row>
    <row r="262" spans="2:16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</row>
    <row r="263" spans="2:16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</row>
    <row r="264" spans="2:16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</row>
    <row r="265" spans="2:16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</row>
    <row r="266" spans="2:16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</row>
    <row r="267" spans="2:16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</row>
    <row r="268" spans="2:16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</row>
    <row r="269" spans="2:16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</row>
    <row r="270" spans="2:16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</row>
    <row r="271" spans="2:16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</row>
    <row r="272" spans="2:16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</row>
    <row r="273" spans="2:16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</row>
    <row r="274" spans="2:16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</row>
    <row r="275" spans="2:16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</row>
    <row r="276" spans="2:16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</row>
    <row r="277" spans="2:16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</row>
    <row r="278" spans="2:16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</row>
    <row r="279" spans="2:16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</row>
    <row r="280" spans="2:16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</row>
    <row r="281" spans="2:16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</row>
    <row r="282" spans="2:16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</row>
    <row r="283" spans="2:16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</row>
    <row r="284" spans="2:16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</row>
    <row r="285" spans="2:16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</row>
    <row r="286" spans="2:16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</row>
    <row r="287" spans="2:16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</row>
    <row r="288" spans="2:16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</row>
    <row r="289" spans="2:16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</row>
    <row r="290" spans="2:16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</row>
    <row r="291" spans="2:16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</row>
    <row r="292" spans="2:16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</row>
    <row r="293" spans="2:16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</row>
    <row r="294" spans="2:16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</row>
    <row r="295" spans="2:16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</row>
    <row r="296" spans="2:16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</row>
    <row r="297" spans="2:16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</row>
    <row r="298" spans="2:16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</row>
    <row r="299" spans="2:16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</row>
    <row r="300" spans="2:16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</row>
    <row r="301" spans="2:16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</row>
    <row r="302" spans="2:16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</row>
    <row r="303" spans="2:16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</row>
    <row r="304" spans="2:16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</row>
    <row r="305" spans="2:16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</row>
    <row r="306" spans="2:16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</row>
    <row r="307" spans="2:16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</row>
    <row r="308" spans="2:16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</row>
    <row r="309" spans="2:16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</row>
    <row r="310" spans="2:16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</row>
    <row r="311" spans="2:16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</row>
    <row r="312" spans="2:16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</row>
    <row r="313" spans="2:16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</row>
    <row r="314" spans="2:16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</row>
    <row r="315" spans="2:16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</row>
    <row r="316" spans="2:16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</row>
    <row r="317" spans="2:16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</row>
    <row r="318" spans="2:16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</row>
    <row r="319" spans="2:16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</row>
    <row r="320" spans="2:16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</row>
    <row r="321" spans="2:16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</row>
    <row r="322" spans="2:16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</row>
    <row r="323" spans="2:16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</row>
    <row r="324" spans="2:16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</row>
    <row r="325" spans="2:16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</row>
    <row r="326" spans="2:16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</row>
    <row r="327" spans="2:16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</row>
    <row r="328" spans="2:16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</row>
    <row r="329" spans="2:16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</row>
    <row r="330" spans="2:16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</row>
    <row r="331" spans="2:16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</row>
    <row r="332" spans="2:16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</row>
    <row r="333" spans="2:16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</row>
    <row r="334" spans="2:16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</row>
    <row r="335" spans="2:16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</row>
    <row r="336" spans="2:16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</row>
    <row r="337" spans="2:16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</row>
    <row r="338" spans="2:16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</row>
    <row r="339" spans="2:16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</row>
    <row r="340" spans="2:16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</row>
    <row r="341" spans="2:16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</row>
    <row r="342" spans="2:16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</row>
    <row r="343" spans="2:16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</row>
    <row r="344" spans="2:16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</row>
    <row r="345" spans="2:16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</row>
    <row r="346" spans="2:16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</row>
    <row r="347" spans="2:16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</row>
    <row r="348" spans="2:16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</row>
    <row r="349" spans="2:16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</row>
    <row r="350" spans="2:16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</row>
    <row r="351" spans="2:16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</row>
    <row r="352" spans="2:16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</row>
    <row r="353" spans="2:16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</row>
    <row r="354" spans="2:16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</row>
    <row r="355" spans="2:16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</row>
    <row r="356" spans="2:16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</row>
    <row r="357" spans="2:16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</row>
    <row r="358" spans="2:16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</row>
    <row r="359" spans="2:16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</row>
    <row r="360" spans="2:16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</row>
    <row r="361" spans="2:16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</row>
    <row r="362" spans="2:16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</row>
    <row r="363" spans="2:16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</row>
    <row r="364" spans="2:16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</row>
    <row r="365" spans="2:16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</row>
    <row r="366" spans="2:16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</row>
    <row r="367" spans="2:16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</row>
    <row r="368" spans="2:16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</row>
    <row r="369" spans="2:16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</row>
    <row r="370" spans="2:16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</row>
    <row r="371" spans="2:16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</row>
    <row r="372" spans="2:16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</row>
    <row r="373" spans="2:16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</row>
    <row r="374" spans="2:16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</row>
    <row r="375" spans="2:16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</row>
    <row r="376" spans="2:16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</row>
    <row r="377" spans="2:16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</row>
    <row r="378" spans="2:16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</row>
    <row r="379" spans="2:16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</row>
    <row r="380" spans="2:16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</row>
    <row r="381" spans="2:16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</row>
    <row r="382" spans="2:16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</row>
    <row r="383" spans="2:16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</row>
    <row r="384" spans="2:16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</row>
    <row r="385" spans="2:16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</row>
    <row r="386" spans="2:16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</row>
    <row r="387" spans="2:16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</row>
    <row r="388" spans="2:16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</row>
    <row r="389" spans="2:16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</row>
    <row r="390" spans="2:16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</row>
    <row r="391" spans="2:16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</row>
    <row r="392" spans="2:16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</row>
    <row r="393" spans="2:16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</row>
    <row r="394" spans="2:16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</row>
    <row r="395" spans="2:16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</row>
    <row r="396" spans="2:16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</row>
    <row r="397" spans="2:16">
      <c r="B397" s="122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</row>
    <row r="398" spans="2:16">
      <c r="B398" s="122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</row>
    <row r="399" spans="2:16">
      <c r="B399" s="123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</row>
    <row r="400" spans="2:16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</row>
    <row r="401" spans="2:16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</row>
    <row r="402" spans="2:16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</row>
    <row r="403" spans="2:16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</row>
    <row r="404" spans="2:16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</row>
    <row r="405" spans="2:16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</row>
    <row r="406" spans="2:16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</row>
    <row r="407" spans="2:16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</row>
    <row r="408" spans="2:16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</row>
    <row r="409" spans="2:16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</row>
    <row r="410" spans="2:16">
      <c r="B410" s="110"/>
      <c r="C410" s="110"/>
      <c r="D410" s="110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</row>
    <row r="411" spans="2:16">
      <c r="B411" s="110"/>
      <c r="C411" s="110"/>
      <c r="D411" s="110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</row>
    <row r="412" spans="2:16">
      <c r="B412" s="110"/>
      <c r="C412" s="110"/>
      <c r="D412" s="110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</row>
    <row r="413" spans="2:16">
      <c r="B413" s="110"/>
      <c r="C413" s="110"/>
      <c r="D413" s="110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</row>
    <row r="414" spans="2:16">
      <c r="B414" s="110"/>
      <c r="C414" s="110"/>
      <c r="D414" s="110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</row>
    <row r="415" spans="2:16">
      <c r="B415" s="110"/>
      <c r="C415" s="110"/>
      <c r="D415" s="110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</row>
    <row r="416" spans="2:16">
      <c r="B416" s="110"/>
      <c r="C416" s="110"/>
      <c r="D416" s="110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</row>
    <row r="417" spans="2:16">
      <c r="B417" s="110"/>
      <c r="C417" s="110"/>
      <c r="D417" s="110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</row>
    <row r="418" spans="2:16">
      <c r="B418" s="110"/>
      <c r="C418" s="110"/>
      <c r="D418" s="110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</row>
    <row r="419" spans="2:16">
      <c r="B419" s="110"/>
      <c r="C419" s="110"/>
      <c r="D419" s="110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</row>
    <row r="420" spans="2:16">
      <c r="B420" s="110"/>
      <c r="C420" s="110"/>
      <c r="D420" s="110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</row>
    <row r="421" spans="2:16">
      <c r="B421" s="110"/>
      <c r="C421" s="110"/>
      <c r="D421" s="110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</row>
    <row r="422" spans="2:16">
      <c r="B422" s="110"/>
      <c r="C422" s="110"/>
      <c r="D422" s="110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</row>
    <row r="423" spans="2:16">
      <c r="B423" s="110"/>
      <c r="C423" s="110"/>
      <c r="D423" s="110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</row>
    <row r="424" spans="2:16">
      <c r="B424" s="110"/>
      <c r="C424" s="110"/>
      <c r="D424" s="110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</row>
    <row r="425" spans="2:16">
      <c r="B425" s="110"/>
      <c r="C425" s="110"/>
      <c r="D425" s="110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</row>
    <row r="426" spans="2:16">
      <c r="B426" s="110"/>
      <c r="C426" s="110"/>
      <c r="D426" s="110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</row>
    <row r="427" spans="2:16">
      <c r="B427" s="110"/>
      <c r="C427" s="110"/>
      <c r="D427" s="110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</row>
    <row r="428" spans="2:16">
      <c r="B428" s="110"/>
      <c r="C428" s="110"/>
      <c r="D428" s="110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</row>
    <row r="429" spans="2:16">
      <c r="B429" s="110"/>
      <c r="C429" s="110"/>
      <c r="D429" s="110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</row>
    <row r="430" spans="2:16">
      <c r="B430" s="110"/>
      <c r="C430" s="110"/>
      <c r="D430" s="110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</row>
    <row r="431" spans="2:16">
      <c r="B431" s="110"/>
      <c r="C431" s="110"/>
      <c r="D431" s="110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</row>
    <row r="432" spans="2:16">
      <c r="B432" s="110"/>
      <c r="C432" s="110"/>
      <c r="D432" s="110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</row>
    <row r="433" spans="2:16">
      <c r="B433" s="110"/>
      <c r="C433" s="110"/>
      <c r="D433" s="110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</row>
    <row r="434" spans="2:16">
      <c r="B434" s="110"/>
      <c r="C434" s="110"/>
      <c r="D434" s="110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</row>
    <row r="435" spans="2:16">
      <c r="B435" s="110"/>
      <c r="C435" s="110"/>
      <c r="D435" s="110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</row>
    <row r="436" spans="2:16">
      <c r="B436" s="110"/>
      <c r="C436" s="110"/>
      <c r="D436" s="110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</row>
    <row r="437" spans="2:16">
      <c r="B437" s="110"/>
      <c r="C437" s="110"/>
      <c r="D437" s="110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</row>
    <row r="438" spans="2:16">
      <c r="B438" s="110"/>
      <c r="C438" s="110"/>
      <c r="D438" s="110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</row>
    <row r="439" spans="2:16">
      <c r="B439" s="110"/>
      <c r="C439" s="110"/>
      <c r="D439" s="110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</row>
    <row r="440" spans="2:16">
      <c r="B440" s="110"/>
      <c r="C440" s="110"/>
      <c r="D440" s="110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</row>
    <row r="441" spans="2:16">
      <c r="B441" s="110"/>
      <c r="C441" s="110"/>
      <c r="D441" s="110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</row>
    <row r="442" spans="2:16">
      <c r="B442" s="110"/>
      <c r="C442" s="110"/>
      <c r="D442" s="110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</row>
    <row r="443" spans="2:16">
      <c r="B443" s="110"/>
      <c r="C443" s="110"/>
      <c r="D443" s="110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</row>
    <row r="444" spans="2:16">
      <c r="B444" s="110"/>
      <c r="C444" s="110"/>
      <c r="D444" s="110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</row>
    <row r="445" spans="2:16">
      <c r="B445" s="110"/>
      <c r="C445" s="110"/>
      <c r="D445" s="110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</row>
    <row r="446" spans="2:16">
      <c r="B446" s="110"/>
      <c r="C446" s="110"/>
      <c r="D446" s="110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</row>
    <row r="447" spans="2:16">
      <c r="B447" s="110"/>
      <c r="C447" s="110"/>
      <c r="D447" s="110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</row>
    <row r="448" spans="2:16">
      <c r="B448" s="110"/>
      <c r="C448" s="110"/>
      <c r="D448" s="110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</row>
    <row r="449" spans="2:16">
      <c r="B449" s="110"/>
      <c r="C449" s="110"/>
      <c r="D449" s="110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</row>
    <row r="450" spans="2:16">
      <c r="B450" s="110"/>
      <c r="C450" s="110"/>
      <c r="D450" s="110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</row>
    <row r="451" spans="2:16">
      <c r="B451" s="110"/>
      <c r="C451" s="110"/>
      <c r="D451" s="110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</row>
    <row r="452" spans="2:16">
      <c r="B452" s="110"/>
      <c r="C452" s="110"/>
      <c r="D452" s="110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</row>
    <row r="453" spans="2:16">
      <c r="B453" s="110"/>
      <c r="C453" s="110"/>
      <c r="D453" s="110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</row>
    <row r="454" spans="2:16">
      <c r="B454" s="110"/>
      <c r="C454" s="110"/>
      <c r="D454" s="110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</row>
    <row r="455" spans="2:16">
      <c r="B455" s="110"/>
      <c r="C455" s="110"/>
      <c r="D455" s="110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</row>
    <row r="456" spans="2:16">
      <c r="B456" s="110"/>
      <c r="C456" s="110"/>
      <c r="D456" s="110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</row>
    <row r="457" spans="2:16">
      <c r="B457" s="110"/>
      <c r="C457" s="110"/>
      <c r="D457" s="110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</row>
    <row r="458" spans="2:16">
      <c r="B458" s="110"/>
      <c r="C458" s="110"/>
      <c r="D458" s="110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</row>
    <row r="459" spans="2:16">
      <c r="B459" s="110"/>
      <c r="C459" s="110"/>
      <c r="D459" s="110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</row>
    <row r="460" spans="2:16">
      <c r="B460" s="110"/>
      <c r="C460" s="110"/>
      <c r="D460" s="110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</row>
    <row r="461" spans="2:16">
      <c r="B461" s="110"/>
      <c r="C461" s="110"/>
      <c r="D461" s="110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</row>
    <row r="462" spans="2:16">
      <c r="B462" s="110"/>
      <c r="C462" s="110"/>
      <c r="D462" s="110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</row>
    <row r="463" spans="2:16">
      <c r="B463" s="110"/>
      <c r="C463" s="110"/>
      <c r="D463" s="110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136</v>
      </c>
      <c r="C1" s="67" t="s" vm="1">
        <v>214</v>
      </c>
    </row>
    <row r="2" spans="2:20">
      <c r="B2" s="46" t="s">
        <v>135</v>
      </c>
      <c r="C2" s="67" t="s">
        <v>215</v>
      </c>
    </row>
    <row r="3" spans="2:20">
      <c r="B3" s="46" t="s">
        <v>137</v>
      </c>
      <c r="C3" s="67" t="s">
        <v>2659</v>
      </c>
    </row>
    <row r="4" spans="2:20">
      <c r="B4" s="46" t="s">
        <v>138</v>
      </c>
      <c r="C4" s="67">
        <v>14242</v>
      </c>
    </row>
    <row r="6" spans="2:20" ht="26.25" customHeight="1">
      <c r="B6" s="141" t="s">
        <v>163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6"/>
    </row>
    <row r="7" spans="2:20" ht="26.25" customHeight="1">
      <c r="B7" s="141" t="s">
        <v>80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6"/>
    </row>
    <row r="8" spans="2:20" s="3" customFormat="1" ht="78.75">
      <c r="B8" s="36" t="s">
        <v>105</v>
      </c>
      <c r="C8" s="12" t="s">
        <v>41</v>
      </c>
      <c r="D8" s="12" t="s">
        <v>109</v>
      </c>
      <c r="E8" s="12" t="s">
        <v>179</v>
      </c>
      <c r="F8" s="12" t="s">
        <v>107</v>
      </c>
      <c r="G8" s="12" t="s">
        <v>59</v>
      </c>
      <c r="H8" s="12" t="s">
        <v>14</v>
      </c>
      <c r="I8" s="12" t="s">
        <v>60</v>
      </c>
      <c r="J8" s="12" t="s">
        <v>94</v>
      </c>
      <c r="K8" s="12" t="s">
        <v>17</v>
      </c>
      <c r="L8" s="12" t="s">
        <v>93</v>
      </c>
      <c r="M8" s="12" t="s">
        <v>16</v>
      </c>
      <c r="N8" s="12" t="s">
        <v>18</v>
      </c>
      <c r="O8" s="12" t="s">
        <v>190</v>
      </c>
      <c r="P8" s="12" t="s">
        <v>189</v>
      </c>
      <c r="Q8" s="12" t="s">
        <v>55</v>
      </c>
      <c r="R8" s="12" t="s">
        <v>54</v>
      </c>
      <c r="S8" s="12" t="s">
        <v>139</v>
      </c>
      <c r="T8" s="37" t="s">
        <v>141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197</v>
      </c>
      <c r="P9" s="15"/>
      <c r="Q9" s="15" t="s">
        <v>193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103</v>
      </c>
      <c r="R10" s="18" t="s">
        <v>104</v>
      </c>
      <c r="S10" s="43" t="s">
        <v>142</v>
      </c>
      <c r="T10" s="60" t="s">
        <v>180</v>
      </c>
    </row>
    <row r="11" spans="2:20" s="4" customFormat="1" ht="18" customHeight="1">
      <c r="B11" s="116" t="s">
        <v>2660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17">
        <v>0</v>
      </c>
      <c r="R11" s="88"/>
      <c r="S11" s="118">
        <v>0</v>
      </c>
      <c r="T11" s="118">
        <v>0</v>
      </c>
    </row>
    <row r="12" spans="2:20">
      <c r="B12" s="119" t="s">
        <v>205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19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19" t="s">
        <v>188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19" t="s">
        <v>196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42.710937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8.140625" style="95" bestFit="1" customWidth="1"/>
    <col min="12" max="12" width="12.28515625" style="1" bestFit="1" customWidth="1"/>
    <col min="13" max="13" width="7.42578125" style="1" bestFit="1" customWidth="1"/>
    <col min="14" max="15" width="10" style="1" bestFit="1" customWidth="1"/>
    <col min="16" max="16" width="13" style="1" bestFit="1" customWidth="1"/>
    <col min="17" max="17" width="8.28515625" style="1" bestFit="1" customWidth="1"/>
    <col min="18" max="18" width="8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136</v>
      </c>
      <c r="C1" s="67" t="s" vm="1">
        <v>214</v>
      </c>
    </row>
    <row r="2" spans="2:21">
      <c r="B2" s="46" t="s">
        <v>135</v>
      </c>
      <c r="C2" s="67" t="s">
        <v>215</v>
      </c>
    </row>
    <row r="3" spans="2:21">
      <c r="B3" s="46" t="s">
        <v>137</v>
      </c>
      <c r="C3" s="67" t="s">
        <v>2659</v>
      </c>
    </row>
    <row r="4" spans="2:21">
      <c r="B4" s="46" t="s">
        <v>138</v>
      </c>
      <c r="C4" s="67">
        <v>14242</v>
      </c>
    </row>
    <row r="6" spans="2:21" ht="26.25" customHeight="1">
      <c r="B6" s="135" t="s">
        <v>163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7"/>
    </row>
    <row r="7" spans="2:21" ht="26.25" customHeight="1">
      <c r="B7" s="135" t="s">
        <v>81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</row>
    <row r="8" spans="2:21" s="3" customFormat="1" ht="78.75">
      <c r="B8" s="21" t="s">
        <v>105</v>
      </c>
      <c r="C8" s="29" t="s">
        <v>41</v>
      </c>
      <c r="D8" s="29" t="s">
        <v>109</v>
      </c>
      <c r="E8" s="29" t="s">
        <v>179</v>
      </c>
      <c r="F8" s="29" t="s">
        <v>107</v>
      </c>
      <c r="G8" s="29" t="s">
        <v>59</v>
      </c>
      <c r="H8" s="29" t="s">
        <v>14</v>
      </c>
      <c r="I8" s="29" t="s">
        <v>60</v>
      </c>
      <c r="J8" s="29" t="s">
        <v>94</v>
      </c>
      <c r="K8" s="96" t="s">
        <v>17</v>
      </c>
      <c r="L8" s="29" t="s">
        <v>93</v>
      </c>
      <c r="M8" s="29" t="s">
        <v>16</v>
      </c>
      <c r="N8" s="29" t="s">
        <v>18</v>
      </c>
      <c r="O8" s="12" t="s">
        <v>190</v>
      </c>
      <c r="P8" s="29" t="s">
        <v>189</v>
      </c>
      <c r="Q8" s="29" t="s">
        <v>204</v>
      </c>
      <c r="R8" s="29" t="s">
        <v>55</v>
      </c>
      <c r="S8" s="12" t="s">
        <v>54</v>
      </c>
      <c r="T8" s="29" t="s">
        <v>139</v>
      </c>
      <c r="U8" s="13" t="s">
        <v>141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97" t="s">
        <v>20</v>
      </c>
      <c r="L9" s="31"/>
      <c r="M9" s="31" t="s">
        <v>19</v>
      </c>
      <c r="N9" s="31" t="s">
        <v>19</v>
      </c>
      <c r="O9" s="31" t="s">
        <v>197</v>
      </c>
      <c r="P9" s="31"/>
      <c r="Q9" s="15" t="s">
        <v>193</v>
      </c>
      <c r="R9" s="31" t="s">
        <v>193</v>
      </c>
      <c r="S9" s="15" t="s">
        <v>19</v>
      </c>
      <c r="T9" s="31" t="s">
        <v>193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9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103</v>
      </c>
      <c r="R10" s="18" t="s">
        <v>104</v>
      </c>
      <c r="S10" s="18" t="s">
        <v>142</v>
      </c>
      <c r="T10" s="18" t="s">
        <v>180</v>
      </c>
      <c r="U10" s="19" t="s">
        <v>199</v>
      </c>
    </row>
    <row r="11" spans="2:21" s="4" customFormat="1" ht="18" customHeight="1">
      <c r="B11" s="68" t="s">
        <v>34</v>
      </c>
      <c r="C11" s="69"/>
      <c r="D11" s="69"/>
      <c r="E11" s="69"/>
      <c r="F11" s="69"/>
      <c r="G11" s="69"/>
      <c r="H11" s="69"/>
      <c r="I11" s="69"/>
      <c r="J11" s="69"/>
      <c r="K11" s="79">
        <v>4.6587151206304442</v>
      </c>
      <c r="L11" s="69"/>
      <c r="M11" s="69"/>
      <c r="N11" s="90">
        <v>4.7568205920070564E-2</v>
      </c>
      <c r="O11" s="77"/>
      <c r="P11" s="79"/>
      <c r="Q11" s="77">
        <v>0.136174991</v>
      </c>
      <c r="R11" s="77">
        <f>R12+R280</f>
        <v>201.99963219099999</v>
      </c>
      <c r="S11" s="69"/>
      <c r="T11" s="78">
        <f>IFERROR(R11/$R$11,0)</f>
        <v>1</v>
      </c>
      <c r="U11" s="78">
        <f>R11/'סכום נכסי הקרן'!$C$42</f>
        <v>0.16592890132857083</v>
      </c>
    </row>
    <row r="12" spans="2:21">
      <c r="B12" s="70" t="s">
        <v>185</v>
      </c>
      <c r="C12" s="71"/>
      <c r="D12" s="71"/>
      <c r="E12" s="71"/>
      <c r="F12" s="71"/>
      <c r="G12" s="71"/>
      <c r="H12" s="71"/>
      <c r="I12" s="71"/>
      <c r="J12" s="71"/>
      <c r="K12" s="82">
        <v>4.4402779726137718</v>
      </c>
      <c r="L12" s="71"/>
      <c r="M12" s="71"/>
      <c r="N12" s="91">
        <v>3.9368951591951584E-2</v>
      </c>
      <c r="O12" s="80"/>
      <c r="P12" s="82"/>
      <c r="Q12" s="80">
        <v>0.136174991</v>
      </c>
      <c r="R12" s="80">
        <f>R13+R181+R270</f>
        <v>146.815635993</v>
      </c>
      <c r="S12" s="71"/>
      <c r="T12" s="81">
        <f t="shared" ref="T12:T75" si="0">IFERROR(R12/$R$11,0)</f>
        <v>0.72681140257809496</v>
      </c>
      <c r="U12" s="81">
        <f>R12/'סכום נכסי הקרן'!$C$42</f>
        <v>0.12059901750286088</v>
      </c>
    </row>
    <row r="13" spans="2:21">
      <c r="B13" s="89" t="s">
        <v>33</v>
      </c>
      <c r="C13" s="71"/>
      <c r="D13" s="71"/>
      <c r="E13" s="71"/>
      <c r="F13" s="71"/>
      <c r="G13" s="71"/>
      <c r="H13" s="71"/>
      <c r="I13" s="71"/>
      <c r="J13" s="71"/>
      <c r="K13" s="82">
        <v>4.5225080144757417</v>
      </c>
      <c r="L13" s="71"/>
      <c r="M13" s="71"/>
      <c r="N13" s="91">
        <v>3.3168194127714462E-2</v>
      </c>
      <c r="O13" s="80"/>
      <c r="P13" s="82"/>
      <c r="Q13" s="80">
        <v>0.12349639700000001</v>
      </c>
      <c r="R13" s="80">
        <f>SUM(R14:R179)</f>
        <v>119.62594099099999</v>
      </c>
      <c r="S13" s="71"/>
      <c r="T13" s="81">
        <f t="shared" si="0"/>
        <v>0.59220870698362527</v>
      </c>
      <c r="U13" s="81">
        <f>R13/'סכום נכסי הקרן'!$C$42</f>
        <v>9.8264540107006471E-2</v>
      </c>
    </row>
    <row r="14" spans="2:21">
      <c r="B14" s="76" t="s">
        <v>295</v>
      </c>
      <c r="C14" s="73">
        <v>1162577</v>
      </c>
      <c r="D14" s="86" t="s">
        <v>110</v>
      </c>
      <c r="E14" s="86" t="s">
        <v>296</v>
      </c>
      <c r="F14" s="73" t="s">
        <v>297</v>
      </c>
      <c r="G14" s="86" t="s">
        <v>298</v>
      </c>
      <c r="H14" s="73" t="s">
        <v>299</v>
      </c>
      <c r="I14" s="73" t="s">
        <v>300</v>
      </c>
      <c r="J14" s="73"/>
      <c r="K14" s="85">
        <v>4.26</v>
      </c>
      <c r="L14" s="86" t="s">
        <v>123</v>
      </c>
      <c r="M14" s="87">
        <v>5.0000000000000001E-4</v>
      </c>
      <c r="N14" s="87">
        <v>2.2499999999999999E-2</v>
      </c>
      <c r="O14" s="83">
        <v>3.9999999999999998E-6</v>
      </c>
      <c r="P14" s="85">
        <v>99.48</v>
      </c>
      <c r="Q14" s="73"/>
      <c r="R14" s="83">
        <v>3.9999999999999994E-9</v>
      </c>
      <c r="S14" s="84">
        <v>3.388056932451305E-15</v>
      </c>
      <c r="T14" s="84">
        <f t="shared" si="0"/>
        <v>1.9802016254256417E-11</v>
      </c>
      <c r="U14" s="84">
        <f>R14/'סכום נכסי הקרן'!$C$42</f>
        <v>3.2857268011592683E-12</v>
      </c>
    </row>
    <row r="15" spans="2:21">
      <c r="B15" s="76" t="s">
        <v>301</v>
      </c>
      <c r="C15" s="73">
        <v>1160290</v>
      </c>
      <c r="D15" s="86" t="s">
        <v>110</v>
      </c>
      <c r="E15" s="86" t="s">
        <v>296</v>
      </c>
      <c r="F15" s="73" t="s">
        <v>302</v>
      </c>
      <c r="G15" s="86" t="s">
        <v>303</v>
      </c>
      <c r="H15" s="73" t="s">
        <v>304</v>
      </c>
      <c r="I15" s="73" t="s">
        <v>121</v>
      </c>
      <c r="J15" s="73"/>
      <c r="K15" s="85">
        <v>2.4499999997422188</v>
      </c>
      <c r="L15" s="86" t="s">
        <v>123</v>
      </c>
      <c r="M15" s="87">
        <v>1E-3</v>
      </c>
      <c r="N15" s="87">
        <v>1.7100000003093377E-2</v>
      </c>
      <c r="O15" s="83">
        <v>744.294175</v>
      </c>
      <c r="P15" s="85">
        <v>104.24</v>
      </c>
      <c r="Q15" s="73"/>
      <c r="R15" s="83">
        <v>0.77585225599999996</v>
      </c>
      <c r="S15" s="84">
        <v>4.9619611666666671E-7</v>
      </c>
      <c r="T15" s="84">
        <f t="shared" si="0"/>
        <v>3.8408597460533778E-3</v>
      </c>
      <c r="U15" s="84">
        <f>R15/'סכום נכסי הקרן'!$C$42</f>
        <v>6.3730963781977049E-4</v>
      </c>
    </row>
    <row r="16" spans="2:21">
      <c r="B16" s="76" t="s">
        <v>305</v>
      </c>
      <c r="C16" s="73">
        <v>7480304</v>
      </c>
      <c r="D16" s="86" t="s">
        <v>110</v>
      </c>
      <c r="E16" s="86" t="s">
        <v>296</v>
      </c>
      <c r="F16" s="73" t="s">
        <v>306</v>
      </c>
      <c r="G16" s="86" t="s">
        <v>303</v>
      </c>
      <c r="H16" s="73" t="s">
        <v>304</v>
      </c>
      <c r="I16" s="73" t="s">
        <v>121</v>
      </c>
      <c r="J16" s="73"/>
      <c r="K16" s="85">
        <v>4.7299999676640416</v>
      </c>
      <c r="L16" s="86" t="s">
        <v>123</v>
      </c>
      <c r="M16" s="87">
        <v>2E-3</v>
      </c>
      <c r="N16" s="87">
        <v>1.8599999892213472E-2</v>
      </c>
      <c r="O16" s="83">
        <v>75.512035999999995</v>
      </c>
      <c r="P16" s="85">
        <v>98.29</v>
      </c>
      <c r="Q16" s="73"/>
      <c r="R16" s="83">
        <v>7.422078E-2</v>
      </c>
      <c r="S16" s="84">
        <v>2.7654478057957218E-8</v>
      </c>
      <c r="T16" s="84">
        <f t="shared" si="0"/>
        <v>3.6743027299089744E-4</v>
      </c>
      <c r="U16" s="84">
        <f>R16/'סכום נכסי הקרן'!$C$42</f>
        <v>6.0967301512236457E-5</v>
      </c>
    </row>
    <row r="17" spans="2:21">
      <c r="B17" s="76" t="s">
        <v>307</v>
      </c>
      <c r="C17" s="73">
        <v>6040372</v>
      </c>
      <c r="D17" s="86" t="s">
        <v>110</v>
      </c>
      <c r="E17" s="86" t="s">
        <v>296</v>
      </c>
      <c r="F17" s="73" t="s">
        <v>308</v>
      </c>
      <c r="G17" s="86" t="s">
        <v>303</v>
      </c>
      <c r="H17" s="73" t="s">
        <v>304</v>
      </c>
      <c r="I17" s="73" t="s">
        <v>121</v>
      </c>
      <c r="J17" s="73"/>
      <c r="K17" s="85">
        <v>2.21</v>
      </c>
      <c r="L17" s="86" t="s">
        <v>123</v>
      </c>
      <c r="M17" s="87">
        <v>8.3000000000000001E-3</v>
      </c>
      <c r="N17" s="87">
        <v>1.8421052631578946E-2</v>
      </c>
      <c r="O17" s="83">
        <v>1.7E-5</v>
      </c>
      <c r="P17" s="85">
        <v>107.19</v>
      </c>
      <c r="Q17" s="73"/>
      <c r="R17" s="83">
        <v>1.9000000000000001E-8</v>
      </c>
      <c r="S17" s="84">
        <v>5.5886197292741104E-15</v>
      </c>
      <c r="T17" s="84">
        <f t="shared" si="0"/>
        <v>9.4059577207717994E-11</v>
      </c>
      <c r="U17" s="84">
        <f>R17/'סכום נכסי הקרן'!$C$42</f>
        <v>1.5607202305506527E-11</v>
      </c>
    </row>
    <row r="18" spans="2:21">
      <c r="B18" s="76" t="s">
        <v>309</v>
      </c>
      <c r="C18" s="73">
        <v>2310217</v>
      </c>
      <c r="D18" s="86" t="s">
        <v>110</v>
      </c>
      <c r="E18" s="86" t="s">
        <v>296</v>
      </c>
      <c r="F18" s="73" t="s">
        <v>310</v>
      </c>
      <c r="G18" s="86" t="s">
        <v>303</v>
      </c>
      <c r="H18" s="73" t="s">
        <v>304</v>
      </c>
      <c r="I18" s="73" t="s">
        <v>121</v>
      </c>
      <c r="J18" s="73"/>
      <c r="K18" s="85">
        <v>1.4899999994632587</v>
      </c>
      <c r="L18" s="86" t="s">
        <v>123</v>
      </c>
      <c r="M18" s="87">
        <v>8.6E-3</v>
      </c>
      <c r="N18" s="87">
        <v>1.6799999996378615E-2</v>
      </c>
      <c r="O18" s="83">
        <v>1416.0885929999997</v>
      </c>
      <c r="P18" s="85">
        <v>109.2</v>
      </c>
      <c r="Q18" s="73"/>
      <c r="R18" s="83">
        <v>1.5463687669999999</v>
      </c>
      <c r="S18" s="84">
        <v>5.6612950081775794E-7</v>
      </c>
      <c r="T18" s="84">
        <f t="shared" si="0"/>
        <v>7.6553048648021144E-3</v>
      </c>
      <c r="U18" s="84">
        <f>R18/'סכום נכסי הקרן'!$C$42</f>
        <v>1.2702363255518781E-3</v>
      </c>
    </row>
    <row r="19" spans="2:21">
      <c r="B19" s="76" t="s">
        <v>311</v>
      </c>
      <c r="C19" s="73">
        <v>2310282</v>
      </c>
      <c r="D19" s="86" t="s">
        <v>110</v>
      </c>
      <c r="E19" s="86" t="s">
        <v>296</v>
      </c>
      <c r="F19" s="73" t="s">
        <v>310</v>
      </c>
      <c r="G19" s="86" t="s">
        <v>303</v>
      </c>
      <c r="H19" s="73" t="s">
        <v>304</v>
      </c>
      <c r="I19" s="73" t="s">
        <v>121</v>
      </c>
      <c r="J19" s="73"/>
      <c r="K19" s="85">
        <v>3.2099999996950737</v>
      </c>
      <c r="L19" s="86" t="s">
        <v>123</v>
      </c>
      <c r="M19" s="87">
        <v>3.8E-3</v>
      </c>
      <c r="N19" s="87">
        <v>1.8399999999096514E-2</v>
      </c>
      <c r="O19" s="83">
        <v>2583.772907</v>
      </c>
      <c r="P19" s="85">
        <v>102.81</v>
      </c>
      <c r="Q19" s="73"/>
      <c r="R19" s="83">
        <v>2.6563768609999996</v>
      </c>
      <c r="S19" s="84">
        <v>8.6125763566666667E-7</v>
      </c>
      <c r="T19" s="84">
        <f t="shared" si="0"/>
        <v>1.3150404444738159E-2</v>
      </c>
      <c r="U19" s="84">
        <f>R19/'סכום נכסי הקרן'!$C$42</f>
        <v>2.1820321615417569E-3</v>
      </c>
    </row>
    <row r="20" spans="2:21">
      <c r="B20" s="76" t="s">
        <v>312</v>
      </c>
      <c r="C20" s="73">
        <v>2310381</v>
      </c>
      <c r="D20" s="86" t="s">
        <v>110</v>
      </c>
      <c r="E20" s="86" t="s">
        <v>296</v>
      </c>
      <c r="F20" s="73" t="s">
        <v>310</v>
      </c>
      <c r="G20" s="86" t="s">
        <v>303</v>
      </c>
      <c r="H20" s="73" t="s">
        <v>304</v>
      </c>
      <c r="I20" s="73" t="s">
        <v>121</v>
      </c>
      <c r="J20" s="73"/>
      <c r="K20" s="85">
        <v>7.1999999979790381</v>
      </c>
      <c r="L20" s="86" t="s">
        <v>123</v>
      </c>
      <c r="M20" s="87">
        <v>2E-3</v>
      </c>
      <c r="N20" s="87">
        <v>2.0599999993937114E-2</v>
      </c>
      <c r="O20" s="83">
        <v>516.992615</v>
      </c>
      <c r="P20" s="85">
        <v>95.71</v>
      </c>
      <c r="Q20" s="73"/>
      <c r="R20" s="83">
        <v>0.49481365499999996</v>
      </c>
      <c r="S20" s="84">
        <v>5.394262749214325E-7</v>
      </c>
      <c r="T20" s="84">
        <f t="shared" si="0"/>
        <v>2.4495770097845066E-3</v>
      </c>
      <c r="U20" s="84">
        <f>R20/'סכום נכסי הקרן'!$C$42</f>
        <v>4.0645562195326901E-4</v>
      </c>
    </row>
    <row r="21" spans="2:21">
      <c r="B21" s="76" t="s">
        <v>313</v>
      </c>
      <c r="C21" s="73">
        <v>1158476</v>
      </c>
      <c r="D21" s="86" t="s">
        <v>110</v>
      </c>
      <c r="E21" s="86" t="s">
        <v>296</v>
      </c>
      <c r="F21" s="73" t="s">
        <v>314</v>
      </c>
      <c r="G21" s="86" t="s">
        <v>119</v>
      </c>
      <c r="H21" s="73" t="s">
        <v>299</v>
      </c>
      <c r="I21" s="73" t="s">
        <v>300</v>
      </c>
      <c r="J21" s="73"/>
      <c r="K21" s="85">
        <v>12.700000000765773</v>
      </c>
      <c r="L21" s="86" t="s">
        <v>123</v>
      </c>
      <c r="M21" s="87">
        <v>2.07E-2</v>
      </c>
      <c r="N21" s="87">
        <v>2.4500000001276289E-2</v>
      </c>
      <c r="O21" s="83">
        <v>2280.9945579999999</v>
      </c>
      <c r="P21" s="85">
        <v>103.05</v>
      </c>
      <c r="Q21" s="73"/>
      <c r="R21" s="83">
        <v>2.3505649260000001</v>
      </c>
      <c r="S21" s="84">
        <v>8.1296981057383989E-7</v>
      </c>
      <c r="T21" s="84">
        <f t="shared" si="0"/>
        <v>1.163648121783426E-2</v>
      </c>
      <c r="U21" s="84">
        <f>R21/'סכום נכסי הקרן'!$C$42</f>
        <v>1.9308285438057885E-3</v>
      </c>
    </row>
    <row r="22" spans="2:21">
      <c r="B22" s="76" t="s">
        <v>315</v>
      </c>
      <c r="C22" s="73">
        <v>1171297</v>
      </c>
      <c r="D22" s="86" t="s">
        <v>110</v>
      </c>
      <c r="E22" s="86" t="s">
        <v>296</v>
      </c>
      <c r="F22" s="73" t="s">
        <v>316</v>
      </c>
      <c r="G22" s="86" t="s">
        <v>303</v>
      </c>
      <c r="H22" s="73" t="s">
        <v>299</v>
      </c>
      <c r="I22" s="73" t="s">
        <v>300</v>
      </c>
      <c r="J22" s="73"/>
      <c r="K22" s="85">
        <v>0.33999999800656888</v>
      </c>
      <c r="L22" s="86" t="s">
        <v>123</v>
      </c>
      <c r="M22" s="87">
        <v>3.5499999999999997E-2</v>
      </c>
      <c r="N22" s="87">
        <v>1.0699999990032842E-2</v>
      </c>
      <c r="O22" s="83">
        <v>82.691449000000006</v>
      </c>
      <c r="P22" s="85">
        <v>121.33</v>
      </c>
      <c r="Q22" s="73"/>
      <c r="R22" s="83">
        <v>0.10032953000000001</v>
      </c>
      <c r="S22" s="84">
        <v>1.1602011129682018E-6</v>
      </c>
      <c r="T22" s="84">
        <f t="shared" si="0"/>
        <v>4.9668174596047678E-4</v>
      </c>
      <c r="U22" s="84">
        <f>R22/'סכום נכסי הקרן'!$C$42</f>
        <v>8.2413856417178235E-5</v>
      </c>
    </row>
    <row r="23" spans="2:21">
      <c r="B23" s="76" t="s">
        <v>317</v>
      </c>
      <c r="C23" s="73">
        <v>1171305</v>
      </c>
      <c r="D23" s="86" t="s">
        <v>110</v>
      </c>
      <c r="E23" s="86" t="s">
        <v>296</v>
      </c>
      <c r="F23" s="73" t="s">
        <v>316</v>
      </c>
      <c r="G23" s="86" t="s">
        <v>303</v>
      </c>
      <c r="H23" s="73" t="s">
        <v>299</v>
      </c>
      <c r="I23" s="73" t="s">
        <v>300</v>
      </c>
      <c r="J23" s="73"/>
      <c r="K23" s="85">
        <v>3.71</v>
      </c>
      <c r="L23" s="86" t="s">
        <v>123</v>
      </c>
      <c r="M23" s="87">
        <v>1.4999999999999999E-2</v>
      </c>
      <c r="N23" s="87">
        <v>1.9444444444444441E-2</v>
      </c>
      <c r="O23" s="83">
        <v>1.7E-5</v>
      </c>
      <c r="P23" s="85">
        <v>107.4</v>
      </c>
      <c r="Q23" s="73"/>
      <c r="R23" s="83">
        <v>1.7999999999999999E-8</v>
      </c>
      <c r="S23" s="84">
        <v>5.2219754883173717E-14</v>
      </c>
      <c r="T23" s="84">
        <f t="shared" si="0"/>
        <v>8.9109073144153881E-11</v>
      </c>
      <c r="U23" s="84">
        <f>R23/'סכום נכסי הקרן'!$C$42</f>
        <v>1.4785770605216708E-11</v>
      </c>
    </row>
    <row r="24" spans="2:21">
      <c r="B24" s="76" t="s">
        <v>318</v>
      </c>
      <c r="C24" s="73">
        <v>1145564</v>
      </c>
      <c r="D24" s="86" t="s">
        <v>110</v>
      </c>
      <c r="E24" s="86" t="s">
        <v>296</v>
      </c>
      <c r="F24" s="73" t="s">
        <v>319</v>
      </c>
      <c r="G24" s="86" t="s">
        <v>320</v>
      </c>
      <c r="H24" s="73" t="s">
        <v>304</v>
      </c>
      <c r="I24" s="73" t="s">
        <v>121</v>
      </c>
      <c r="J24" s="73"/>
      <c r="K24" s="85">
        <v>2.6300000082011716</v>
      </c>
      <c r="L24" s="86" t="s">
        <v>123</v>
      </c>
      <c r="M24" s="87">
        <v>8.3000000000000001E-3</v>
      </c>
      <c r="N24" s="87">
        <v>1.8900000033017707E-2</v>
      </c>
      <c r="O24" s="83">
        <v>175.166077</v>
      </c>
      <c r="P24" s="85">
        <v>107.2</v>
      </c>
      <c r="Q24" s="73"/>
      <c r="R24" s="83">
        <v>0.18777804200000001</v>
      </c>
      <c r="S24" s="84">
        <v>1.270903607525845E-7</v>
      </c>
      <c r="T24" s="84">
        <f t="shared" si="0"/>
        <v>9.2959595996911122E-4</v>
      </c>
      <c r="U24" s="84">
        <f>R24/'סכום נכסי הקרן'!$C$42</f>
        <v>1.5424683631715271E-4</v>
      </c>
    </row>
    <row r="25" spans="2:21">
      <c r="B25" s="76" t="s">
        <v>321</v>
      </c>
      <c r="C25" s="73">
        <v>1145572</v>
      </c>
      <c r="D25" s="86" t="s">
        <v>110</v>
      </c>
      <c r="E25" s="86" t="s">
        <v>296</v>
      </c>
      <c r="F25" s="73" t="s">
        <v>319</v>
      </c>
      <c r="G25" s="86" t="s">
        <v>320</v>
      </c>
      <c r="H25" s="73" t="s">
        <v>304</v>
      </c>
      <c r="I25" s="73" t="s">
        <v>121</v>
      </c>
      <c r="J25" s="73"/>
      <c r="K25" s="85">
        <v>6.3600000022459628</v>
      </c>
      <c r="L25" s="86" t="s">
        <v>123</v>
      </c>
      <c r="M25" s="87">
        <v>1.6500000000000001E-2</v>
      </c>
      <c r="N25" s="87">
        <v>2.3200000003546255E-2</v>
      </c>
      <c r="O25" s="83">
        <v>958.77855299999999</v>
      </c>
      <c r="P25" s="85">
        <v>105.88</v>
      </c>
      <c r="Q25" s="73"/>
      <c r="R25" s="83">
        <v>1.0151547270000001</v>
      </c>
      <c r="S25" s="84">
        <v>4.5318948593890027E-7</v>
      </c>
      <c r="T25" s="84">
        <f t="shared" si="0"/>
        <v>5.0255276011598096E-3</v>
      </c>
      <c r="U25" s="84">
        <f>R25/'סכום נכסי הקרן'!$C$42</f>
        <v>8.3388027345685531E-4</v>
      </c>
    </row>
    <row r="26" spans="2:21">
      <c r="B26" s="76" t="s">
        <v>322</v>
      </c>
      <c r="C26" s="73">
        <v>6620496</v>
      </c>
      <c r="D26" s="86" t="s">
        <v>110</v>
      </c>
      <c r="E26" s="86" t="s">
        <v>296</v>
      </c>
      <c r="F26" s="73" t="s">
        <v>323</v>
      </c>
      <c r="G26" s="86" t="s">
        <v>303</v>
      </c>
      <c r="H26" s="73" t="s">
        <v>304</v>
      </c>
      <c r="I26" s="73" t="s">
        <v>121</v>
      </c>
      <c r="J26" s="73"/>
      <c r="K26" s="85">
        <v>4.5700000033187234</v>
      </c>
      <c r="L26" s="86" t="s">
        <v>123</v>
      </c>
      <c r="M26" s="87">
        <v>1E-3</v>
      </c>
      <c r="N26" s="87">
        <v>1.9000000025528638E-2</v>
      </c>
      <c r="O26" s="83">
        <v>279.96918699999998</v>
      </c>
      <c r="P26" s="85">
        <v>97.94</v>
      </c>
      <c r="Q26" s="73"/>
      <c r="R26" s="83">
        <v>0.274201837</v>
      </c>
      <c r="S26" s="84">
        <v>9.433295319707998E-8</v>
      </c>
      <c r="T26" s="84">
        <f t="shared" si="0"/>
        <v>1.3574373083052424E-3</v>
      </c>
      <c r="U26" s="84">
        <f>R26/'סכום נכסי הקרן'!$C$42</f>
        <v>2.252380811895013E-4</v>
      </c>
    </row>
    <row r="27" spans="2:21">
      <c r="B27" s="76" t="s">
        <v>324</v>
      </c>
      <c r="C27" s="73">
        <v>1940535</v>
      </c>
      <c r="D27" s="86" t="s">
        <v>110</v>
      </c>
      <c r="E27" s="86" t="s">
        <v>296</v>
      </c>
      <c r="F27" s="73" t="s">
        <v>325</v>
      </c>
      <c r="G27" s="86" t="s">
        <v>303</v>
      </c>
      <c r="H27" s="73" t="s">
        <v>304</v>
      </c>
      <c r="I27" s="73" t="s">
        <v>121</v>
      </c>
      <c r="J27" s="73"/>
      <c r="K27" s="85">
        <v>0.36</v>
      </c>
      <c r="L27" s="86" t="s">
        <v>123</v>
      </c>
      <c r="M27" s="87">
        <v>0.05</v>
      </c>
      <c r="N27" s="87">
        <v>1.1111111111111112E-2</v>
      </c>
      <c r="O27" s="83">
        <v>3.8999999999999999E-5</v>
      </c>
      <c r="P27" s="85">
        <v>114.9</v>
      </c>
      <c r="Q27" s="73"/>
      <c r="R27" s="83">
        <v>4.5000000000000006E-8</v>
      </c>
      <c r="S27" s="84">
        <v>3.7123843830357027E-14</v>
      </c>
      <c r="T27" s="84">
        <f t="shared" si="0"/>
        <v>2.2277268286038474E-10</v>
      </c>
      <c r="U27" s="84">
        <f>R27/'סכום נכסי הקרן'!$C$42</f>
        <v>3.6964426513041782E-11</v>
      </c>
    </row>
    <row r="28" spans="2:21">
      <c r="B28" s="76" t="s">
        <v>326</v>
      </c>
      <c r="C28" s="73">
        <v>1940618</v>
      </c>
      <c r="D28" s="86" t="s">
        <v>110</v>
      </c>
      <c r="E28" s="86" t="s">
        <v>296</v>
      </c>
      <c r="F28" s="73" t="s">
        <v>325</v>
      </c>
      <c r="G28" s="86" t="s">
        <v>303</v>
      </c>
      <c r="H28" s="73" t="s">
        <v>304</v>
      </c>
      <c r="I28" s="73" t="s">
        <v>121</v>
      </c>
      <c r="J28" s="73"/>
      <c r="K28" s="85">
        <v>2.5099999882862822</v>
      </c>
      <c r="L28" s="86" t="s">
        <v>123</v>
      </c>
      <c r="M28" s="87">
        <v>6.0000000000000001E-3</v>
      </c>
      <c r="N28" s="87">
        <v>1.8299999954163714E-2</v>
      </c>
      <c r="O28" s="83">
        <v>73.258458000000005</v>
      </c>
      <c r="P28" s="85">
        <v>107.21</v>
      </c>
      <c r="Q28" s="73"/>
      <c r="R28" s="83">
        <v>7.8540392000000001E-2</v>
      </c>
      <c r="S28" s="84">
        <v>5.4896344396838378E-8</v>
      </c>
      <c r="T28" s="84">
        <f t="shared" si="0"/>
        <v>3.8881452974991773E-4</v>
      </c>
      <c r="U28" s="84">
        <f>R28/'סכום נכסי הקרן'!$C$42</f>
        <v>6.4515567741988759E-5</v>
      </c>
    </row>
    <row r="29" spans="2:21">
      <c r="B29" s="76" t="s">
        <v>327</v>
      </c>
      <c r="C29" s="73">
        <v>1940659</v>
      </c>
      <c r="D29" s="86" t="s">
        <v>110</v>
      </c>
      <c r="E29" s="86" t="s">
        <v>296</v>
      </c>
      <c r="F29" s="73" t="s">
        <v>325</v>
      </c>
      <c r="G29" s="86" t="s">
        <v>303</v>
      </c>
      <c r="H29" s="73" t="s">
        <v>304</v>
      </c>
      <c r="I29" s="73" t="s">
        <v>121</v>
      </c>
      <c r="J29" s="73"/>
      <c r="K29" s="85">
        <v>4.0000000134029428</v>
      </c>
      <c r="L29" s="86" t="s">
        <v>123</v>
      </c>
      <c r="M29" s="87">
        <v>1.7500000000000002E-2</v>
      </c>
      <c r="N29" s="87">
        <v>1.9000000053611771E-2</v>
      </c>
      <c r="O29" s="83">
        <v>137.79753700000001</v>
      </c>
      <c r="P29" s="85">
        <v>108.29</v>
      </c>
      <c r="Q29" s="73"/>
      <c r="R29" s="83">
        <v>0.14922095799999999</v>
      </c>
      <c r="S29" s="84">
        <v>4.1732350360665172E-8</v>
      </c>
      <c r="T29" s="84">
        <f t="shared" si="0"/>
        <v>7.3871895894792852E-4</v>
      </c>
      <c r="U29" s="84">
        <f>R29/'סכום נכסי הקרן'!$C$42</f>
        <v>1.2257482524881538E-4</v>
      </c>
    </row>
    <row r="30" spans="2:21">
      <c r="B30" s="76" t="s">
        <v>328</v>
      </c>
      <c r="C30" s="73">
        <v>6000210</v>
      </c>
      <c r="D30" s="86" t="s">
        <v>110</v>
      </c>
      <c r="E30" s="86" t="s">
        <v>296</v>
      </c>
      <c r="F30" s="73" t="s">
        <v>329</v>
      </c>
      <c r="G30" s="86" t="s">
        <v>330</v>
      </c>
      <c r="H30" s="73" t="s">
        <v>331</v>
      </c>
      <c r="I30" s="73" t="s">
        <v>121</v>
      </c>
      <c r="J30" s="73"/>
      <c r="K30" s="85">
        <v>4.5800000000711769</v>
      </c>
      <c r="L30" s="86" t="s">
        <v>123</v>
      </c>
      <c r="M30" s="87">
        <v>3.85E-2</v>
      </c>
      <c r="N30" s="87">
        <v>2.1499999999110293E-2</v>
      </c>
      <c r="O30" s="83">
        <v>1863.9548629999999</v>
      </c>
      <c r="P30" s="85">
        <v>120.6</v>
      </c>
      <c r="Q30" s="73"/>
      <c r="R30" s="83">
        <v>2.2479295480000001</v>
      </c>
      <c r="S30" s="84">
        <v>7.1404907423548246E-7</v>
      </c>
      <c r="T30" s="84">
        <f t="shared" si="0"/>
        <v>1.1128384361979823E-2</v>
      </c>
      <c r="U30" s="84">
        <f>R30/'סכום נכסי הקרן'!$C$42</f>
        <v>1.8465205907453603E-3</v>
      </c>
    </row>
    <row r="31" spans="2:21">
      <c r="B31" s="76" t="s">
        <v>332</v>
      </c>
      <c r="C31" s="73">
        <v>6000236</v>
      </c>
      <c r="D31" s="86" t="s">
        <v>110</v>
      </c>
      <c r="E31" s="86" t="s">
        <v>296</v>
      </c>
      <c r="F31" s="73" t="s">
        <v>329</v>
      </c>
      <c r="G31" s="86" t="s">
        <v>330</v>
      </c>
      <c r="H31" s="73" t="s">
        <v>331</v>
      </c>
      <c r="I31" s="73" t="s">
        <v>121</v>
      </c>
      <c r="J31" s="73"/>
      <c r="K31" s="85">
        <v>2.3199999994072367</v>
      </c>
      <c r="L31" s="86" t="s">
        <v>123</v>
      </c>
      <c r="M31" s="87">
        <v>4.4999999999999998E-2</v>
      </c>
      <c r="N31" s="87">
        <v>1.9299999994284067E-2</v>
      </c>
      <c r="O31" s="83">
        <v>2008.3497789999999</v>
      </c>
      <c r="P31" s="85">
        <v>117.6</v>
      </c>
      <c r="Q31" s="73"/>
      <c r="R31" s="83">
        <v>2.3618193949999999</v>
      </c>
      <c r="S31" s="84">
        <v>6.7950565072864026E-7</v>
      </c>
      <c r="T31" s="84">
        <f t="shared" si="0"/>
        <v>1.1692196512352015E-2</v>
      </c>
      <c r="U31" s="84">
        <f>R31/'סכום נכסי הקרן'!$C$42</f>
        <v>1.9400733214123174E-3</v>
      </c>
    </row>
    <row r="32" spans="2:21">
      <c r="B32" s="76" t="s">
        <v>333</v>
      </c>
      <c r="C32" s="73">
        <v>6000285</v>
      </c>
      <c r="D32" s="86" t="s">
        <v>110</v>
      </c>
      <c r="E32" s="86" t="s">
        <v>296</v>
      </c>
      <c r="F32" s="73" t="s">
        <v>329</v>
      </c>
      <c r="G32" s="86" t="s">
        <v>330</v>
      </c>
      <c r="H32" s="73" t="s">
        <v>331</v>
      </c>
      <c r="I32" s="73" t="s">
        <v>121</v>
      </c>
      <c r="J32" s="73"/>
      <c r="K32" s="85">
        <v>7.0899999990439735</v>
      </c>
      <c r="L32" s="86" t="s">
        <v>123</v>
      </c>
      <c r="M32" s="87">
        <v>2.3900000000000001E-2</v>
      </c>
      <c r="N32" s="87">
        <v>2.4199999997408576E-2</v>
      </c>
      <c r="O32" s="83">
        <v>2630.1626110000002</v>
      </c>
      <c r="P32" s="85">
        <v>108.57</v>
      </c>
      <c r="Q32" s="73"/>
      <c r="R32" s="83">
        <v>2.8555673969999997</v>
      </c>
      <c r="S32" s="84">
        <v>6.7628246880807835E-7</v>
      </c>
      <c r="T32" s="84">
        <f t="shared" si="0"/>
        <v>1.4136498002629672E-2</v>
      </c>
      <c r="U32" s="84">
        <f>R32/'סכום נכסי הקרן'!$C$42</f>
        <v>2.3456535822098772E-3</v>
      </c>
    </row>
    <row r="33" spans="2:21">
      <c r="B33" s="76" t="s">
        <v>334</v>
      </c>
      <c r="C33" s="73">
        <v>6000384</v>
      </c>
      <c r="D33" s="86" t="s">
        <v>110</v>
      </c>
      <c r="E33" s="86" t="s">
        <v>296</v>
      </c>
      <c r="F33" s="73" t="s">
        <v>329</v>
      </c>
      <c r="G33" s="86" t="s">
        <v>330</v>
      </c>
      <c r="H33" s="73" t="s">
        <v>331</v>
      </c>
      <c r="I33" s="73" t="s">
        <v>121</v>
      </c>
      <c r="J33" s="73"/>
      <c r="K33" s="85">
        <v>4.2100000051939226</v>
      </c>
      <c r="L33" s="86" t="s">
        <v>123</v>
      </c>
      <c r="M33" s="87">
        <v>0.01</v>
      </c>
      <c r="N33" s="87">
        <v>1.9100000025303723E-2</v>
      </c>
      <c r="O33" s="83">
        <v>432.78248000000002</v>
      </c>
      <c r="P33" s="85">
        <v>104.1</v>
      </c>
      <c r="Q33" s="73"/>
      <c r="R33" s="83">
        <v>0.45052654599999997</v>
      </c>
      <c r="S33" s="84">
        <v>3.6012957866961352E-7</v>
      </c>
      <c r="T33" s="84">
        <f t="shared" si="0"/>
        <v>2.2303334967165005E-3</v>
      </c>
      <c r="U33" s="84">
        <f>R33/'סכום נכסי הקרן'!$C$42</f>
        <v>3.7007678670647855E-4</v>
      </c>
    </row>
    <row r="34" spans="2:21">
      <c r="B34" s="76" t="s">
        <v>335</v>
      </c>
      <c r="C34" s="73">
        <v>6000392</v>
      </c>
      <c r="D34" s="86" t="s">
        <v>110</v>
      </c>
      <c r="E34" s="86" t="s">
        <v>296</v>
      </c>
      <c r="F34" s="73" t="s">
        <v>329</v>
      </c>
      <c r="G34" s="86" t="s">
        <v>330</v>
      </c>
      <c r="H34" s="73" t="s">
        <v>331</v>
      </c>
      <c r="I34" s="73" t="s">
        <v>121</v>
      </c>
      <c r="J34" s="73"/>
      <c r="K34" s="85">
        <v>11.990000002935293</v>
      </c>
      <c r="L34" s="86" t="s">
        <v>123</v>
      </c>
      <c r="M34" s="87">
        <v>1.2500000000000001E-2</v>
      </c>
      <c r="N34" s="87">
        <v>2.5700000008005347E-2</v>
      </c>
      <c r="O34" s="83">
        <v>1210.822375</v>
      </c>
      <c r="P34" s="85">
        <v>92.85</v>
      </c>
      <c r="Q34" s="73"/>
      <c r="R34" s="83">
        <v>1.12424853</v>
      </c>
      <c r="S34" s="84">
        <v>2.8212006820338645E-7</v>
      </c>
      <c r="T34" s="84">
        <f t="shared" si="0"/>
        <v>5.5655969162209714E-3</v>
      </c>
      <c r="U34" s="84">
        <f>R34/'סכום נכסי הקרן'!$C$42</f>
        <v>9.2349338154622761E-4</v>
      </c>
    </row>
    <row r="35" spans="2:21">
      <c r="B35" s="76" t="s">
        <v>336</v>
      </c>
      <c r="C35" s="73">
        <v>1147503</v>
      </c>
      <c r="D35" s="86" t="s">
        <v>110</v>
      </c>
      <c r="E35" s="86" t="s">
        <v>296</v>
      </c>
      <c r="F35" s="73" t="s">
        <v>337</v>
      </c>
      <c r="G35" s="86" t="s">
        <v>119</v>
      </c>
      <c r="H35" s="73" t="s">
        <v>331</v>
      </c>
      <c r="I35" s="73" t="s">
        <v>121</v>
      </c>
      <c r="J35" s="73"/>
      <c r="K35" s="85">
        <v>6.6199999960824272</v>
      </c>
      <c r="L35" s="86" t="s">
        <v>123</v>
      </c>
      <c r="M35" s="87">
        <v>2.6499999999999999E-2</v>
      </c>
      <c r="N35" s="87">
        <v>2.309999998041214E-2</v>
      </c>
      <c r="O35" s="83">
        <v>271.38491599999998</v>
      </c>
      <c r="P35" s="85">
        <v>112.87</v>
      </c>
      <c r="Q35" s="73"/>
      <c r="R35" s="83">
        <v>0.30631216</v>
      </c>
      <c r="S35" s="84">
        <v>1.7994147668950755E-7</v>
      </c>
      <c r="T35" s="84">
        <f t="shared" si="0"/>
        <v>1.5163995927990983E-3</v>
      </c>
      <c r="U35" s="84">
        <f>R35/'סכום נכסי הקרן'!$C$42</f>
        <v>2.5161451840824655E-4</v>
      </c>
    </row>
    <row r="36" spans="2:21">
      <c r="B36" s="76" t="s">
        <v>338</v>
      </c>
      <c r="C36" s="73">
        <v>1134436</v>
      </c>
      <c r="D36" s="86" t="s">
        <v>110</v>
      </c>
      <c r="E36" s="86" t="s">
        <v>296</v>
      </c>
      <c r="F36" s="73" t="s">
        <v>339</v>
      </c>
      <c r="G36" s="86" t="s">
        <v>320</v>
      </c>
      <c r="H36" s="73" t="s">
        <v>340</v>
      </c>
      <c r="I36" s="73" t="s">
        <v>300</v>
      </c>
      <c r="J36" s="73"/>
      <c r="K36" s="85">
        <v>1.5000000050021443</v>
      </c>
      <c r="L36" s="86" t="s">
        <v>123</v>
      </c>
      <c r="M36" s="87">
        <v>6.5000000000000006E-3</v>
      </c>
      <c r="N36" s="87">
        <v>1.7400000032013724E-2</v>
      </c>
      <c r="O36" s="83">
        <v>123.22657399999997</v>
      </c>
      <c r="P36" s="85">
        <v>107.22</v>
      </c>
      <c r="Q36" s="83">
        <v>6.7790732000000006E-2</v>
      </c>
      <c r="R36" s="83">
        <v>0.19991426400000001</v>
      </c>
      <c r="S36" s="84">
        <v>6.1219989050344225E-7</v>
      </c>
      <c r="T36" s="84">
        <f t="shared" si="0"/>
        <v>9.8967637629642728E-4</v>
      </c>
      <c r="U36" s="84">
        <f>R36/'סכום נכסי הקרן'!$C$42</f>
        <v>1.6421591378970739E-4</v>
      </c>
    </row>
    <row r="37" spans="2:21">
      <c r="B37" s="76" t="s">
        <v>341</v>
      </c>
      <c r="C37" s="73">
        <v>1138650</v>
      </c>
      <c r="D37" s="86" t="s">
        <v>110</v>
      </c>
      <c r="E37" s="86" t="s">
        <v>296</v>
      </c>
      <c r="F37" s="73" t="s">
        <v>339</v>
      </c>
      <c r="G37" s="86" t="s">
        <v>320</v>
      </c>
      <c r="H37" s="73" t="s">
        <v>331</v>
      </c>
      <c r="I37" s="73" t="s">
        <v>121</v>
      </c>
      <c r="J37" s="73"/>
      <c r="K37" s="85">
        <v>3.5799999998335279</v>
      </c>
      <c r="L37" s="86" t="s">
        <v>123</v>
      </c>
      <c r="M37" s="87">
        <v>1.34E-2</v>
      </c>
      <c r="N37" s="87">
        <v>2.7700000000884385E-2</v>
      </c>
      <c r="O37" s="83">
        <v>3651.325053</v>
      </c>
      <c r="P37" s="85">
        <v>105.29</v>
      </c>
      <c r="Q37" s="73"/>
      <c r="R37" s="83">
        <v>3.8444800579999998</v>
      </c>
      <c r="S37" s="84">
        <v>1.1020104255688271E-6</v>
      </c>
      <c r="T37" s="84">
        <f t="shared" si="0"/>
        <v>1.9032114149420163E-2</v>
      </c>
      <c r="U37" s="84">
        <f>R37/'סכום נכסי הקרן'!$C$42</f>
        <v>3.1579777907732348E-3</v>
      </c>
    </row>
    <row r="38" spans="2:21">
      <c r="B38" s="76" t="s">
        <v>342</v>
      </c>
      <c r="C38" s="73">
        <v>1156603</v>
      </c>
      <c r="D38" s="86" t="s">
        <v>110</v>
      </c>
      <c r="E38" s="86" t="s">
        <v>296</v>
      </c>
      <c r="F38" s="73" t="s">
        <v>339</v>
      </c>
      <c r="G38" s="86" t="s">
        <v>320</v>
      </c>
      <c r="H38" s="73" t="s">
        <v>331</v>
      </c>
      <c r="I38" s="73" t="s">
        <v>121</v>
      </c>
      <c r="J38" s="73"/>
      <c r="K38" s="85">
        <v>3.5000000002273977</v>
      </c>
      <c r="L38" s="86" t="s">
        <v>123</v>
      </c>
      <c r="M38" s="87">
        <v>1.77E-2</v>
      </c>
      <c r="N38" s="87">
        <v>2.7700000001864657E-2</v>
      </c>
      <c r="O38" s="83">
        <v>2078.6449040000002</v>
      </c>
      <c r="P38" s="85">
        <v>105.78</v>
      </c>
      <c r="Q38" s="73"/>
      <c r="R38" s="83">
        <v>2.1987905670000001</v>
      </c>
      <c r="S38" s="84">
        <v>6.9285006957224709E-7</v>
      </c>
      <c r="T38" s="84">
        <f t="shared" si="0"/>
        <v>1.0885121636859922E-2</v>
      </c>
      <c r="U38" s="84">
        <f>R38/'סכום נכסי הקרן'!$C$42</f>
        <v>1.8061562740320214E-3</v>
      </c>
    </row>
    <row r="39" spans="2:21">
      <c r="B39" s="76" t="s">
        <v>343</v>
      </c>
      <c r="C39" s="73">
        <v>1156611</v>
      </c>
      <c r="D39" s="86" t="s">
        <v>110</v>
      </c>
      <c r="E39" s="86" t="s">
        <v>296</v>
      </c>
      <c r="F39" s="73" t="s">
        <v>339</v>
      </c>
      <c r="G39" s="86" t="s">
        <v>320</v>
      </c>
      <c r="H39" s="73" t="s">
        <v>331</v>
      </c>
      <c r="I39" s="73" t="s">
        <v>121</v>
      </c>
      <c r="J39" s="73"/>
      <c r="K39" s="85">
        <v>6.760000000650126</v>
      </c>
      <c r="L39" s="86" t="s">
        <v>123</v>
      </c>
      <c r="M39" s="87">
        <v>2.4799999999999999E-2</v>
      </c>
      <c r="N39" s="87">
        <v>2.8900000002045654E-2</v>
      </c>
      <c r="O39" s="83">
        <v>3341.0243310000001</v>
      </c>
      <c r="P39" s="85">
        <v>106.81</v>
      </c>
      <c r="Q39" s="73"/>
      <c r="R39" s="83">
        <v>3.5685481429999997</v>
      </c>
      <c r="S39" s="84">
        <v>1.0141248967214955E-6</v>
      </c>
      <c r="T39" s="84">
        <f t="shared" si="0"/>
        <v>1.7666112082945638E-2</v>
      </c>
      <c r="U39" s="84">
        <f>R39/'סכום נכסי הקרן'!$C$42</f>
        <v>2.9313185686705595E-3</v>
      </c>
    </row>
    <row r="40" spans="2:21">
      <c r="B40" s="76" t="s">
        <v>344</v>
      </c>
      <c r="C40" s="73">
        <v>1178672</v>
      </c>
      <c r="D40" s="86" t="s">
        <v>110</v>
      </c>
      <c r="E40" s="86" t="s">
        <v>296</v>
      </c>
      <c r="F40" s="73" t="s">
        <v>339</v>
      </c>
      <c r="G40" s="86" t="s">
        <v>320</v>
      </c>
      <c r="H40" s="73" t="s">
        <v>340</v>
      </c>
      <c r="I40" s="73" t="s">
        <v>300</v>
      </c>
      <c r="J40" s="73"/>
      <c r="K40" s="85">
        <v>8.17000000086278</v>
      </c>
      <c r="L40" s="86" t="s">
        <v>123</v>
      </c>
      <c r="M40" s="87">
        <v>9.0000000000000011E-3</v>
      </c>
      <c r="N40" s="87">
        <v>2.9700000004676132E-2</v>
      </c>
      <c r="O40" s="83">
        <v>1668.513678</v>
      </c>
      <c r="P40" s="85">
        <v>91</v>
      </c>
      <c r="Q40" s="73"/>
      <c r="R40" s="83">
        <v>1.5183474570000002</v>
      </c>
      <c r="S40" s="84">
        <v>8.7650619038913721E-7</v>
      </c>
      <c r="T40" s="84">
        <f t="shared" si="0"/>
        <v>7.5165852557807257E-3</v>
      </c>
      <c r="U40" s="84">
        <f>R40/'סכום נכסי הקרן'!$C$42</f>
        <v>1.2472187332342303E-3</v>
      </c>
    </row>
    <row r="41" spans="2:21">
      <c r="B41" s="76" t="s">
        <v>345</v>
      </c>
      <c r="C41" s="73">
        <v>1178680</v>
      </c>
      <c r="D41" s="86" t="s">
        <v>110</v>
      </c>
      <c r="E41" s="86" t="s">
        <v>296</v>
      </c>
      <c r="F41" s="73" t="s">
        <v>339</v>
      </c>
      <c r="G41" s="86" t="s">
        <v>320</v>
      </c>
      <c r="H41" s="73" t="s">
        <v>340</v>
      </c>
      <c r="I41" s="73" t="s">
        <v>300</v>
      </c>
      <c r="J41" s="73"/>
      <c r="K41" s="85">
        <v>11.589999998331587</v>
      </c>
      <c r="L41" s="86" t="s">
        <v>123</v>
      </c>
      <c r="M41" s="87">
        <v>1.6899999999999998E-2</v>
      </c>
      <c r="N41" s="87">
        <v>3.1799999994909928E-2</v>
      </c>
      <c r="O41" s="83">
        <v>1942.5928329999997</v>
      </c>
      <c r="P41" s="85">
        <v>91.02</v>
      </c>
      <c r="Q41" s="73"/>
      <c r="R41" s="83">
        <v>1.768147905</v>
      </c>
      <c r="S41" s="84">
        <v>7.2541378649767908E-7</v>
      </c>
      <c r="T41" s="84">
        <f t="shared" si="0"/>
        <v>8.7532233886848578E-3</v>
      </c>
      <c r="U41" s="84">
        <f>R41/'סכום נכסי הקרן'!$C$42</f>
        <v>1.4524127399680282E-3</v>
      </c>
    </row>
    <row r="42" spans="2:21">
      <c r="B42" s="76" t="s">
        <v>346</v>
      </c>
      <c r="C42" s="73">
        <v>1940543</v>
      </c>
      <c r="D42" s="86" t="s">
        <v>110</v>
      </c>
      <c r="E42" s="86" t="s">
        <v>296</v>
      </c>
      <c r="F42" s="73" t="s">
        <v>325</v>
      </c>
      <c r="G42" s="86" t="s">
        <v>303</v>
      </c>
      <c r="H42" s="73" t="s">
        <v>331</v>
      </c>
      <c r="I42" s="73" t="s">
        <v>121</v>
      </c>
      <c r="J42" s="73"/>
      <c r="K42" s="85">
        <v>0.15999999393434136</v>
      </c>
      <c r="L42" s="86" t="s">
        <v>123</v>
      </c>
      <c r="M42" s="87">
        <v>4.2000000000000003E-2</v>
      </c>
      <c r="N42" s="87">
        <v>1.0799999969671707E-2</v>
      </c>
      <c r="O42" s="83">
        <v>68.449119999999994</v>
      </c>
      <c r="P42" s="85">
        <v>115.61</v>
      </c>
      <c r="Q42" s="73"/>
      <c r="R42" s="83">
        <v>7.9134027999999995E-2</v>
      </c>
      <c r="S42" s="84">
        <v>2.0581332300980075E-7</v>
      </c>
      <c r="T42" s="84">
        <f t="shared" si="0"/>
        <v>3.9175332718019564E-4</v>
      </c>
      <c r="U42" s="84">
        <f>R42/'סכום נכסי הקרן'!$C$42</f>
        <v>6.5003199170821994E-5</v>
      </c>
    </row>
    <row r="43" spans="2:21">
      <c r="B43" s="76" t="s">
        <v>347</v>
      </c>
      <c r="C43" s="73">
        <v>1133149</v>
      </c>
      <c r="D43" s="86" t="s">
        <v>110</v>
      </c>
      <c r="E43" s="86" t="s">
        <v>296</v>
      </c>
      <c r="F43" s="73" t="s">
        <v>348</v>
      </c>
      <c r="G43" s="86" t="s">
        <v>320</v>
      </c>
      <c r="H43" s="73" t="s">
        <v>349</v>
      </c>
      <c r="I43" s="73" t="s">
        <v>121</v>
      </c>
      <c r="J43" s="73"/>
      <c r="K43" s="85">
        <v>2.4100000005866744</v>
      </c>
      <c r="L43" s="86" t="s">
        <v>123</v>
      </c>
      <c r="M43" s="87">
        <v>3.2000000000000001E-2</v>
      </c>
      <c r="N43" s="87">
        <v>2.6200000001579505E-2</v>
      </c>
      <c r="O43" s="83">
        <v>1570.988783</v>
      </c>
      <c r="P43" s="85">
        <v>112.84</v>
      </c>
      <c r="Q43" s="73"/>
      <c r="R43" s="83">
        <v>1.7727038560000001</v>
      </c>
      <c r="S43" s="84">
        <v>8.9588692183943841E-7</v>
      </c>
      <c r="T43" s="84">
        <f t="shared" si="0"/>
        <v>8.7757776426237583E-3</v>
      </c>
      <c r="U43" s="84">
        <f>R43/'סכום נכסי הקרן'!$C$42</f>
        <v>1.4561551425443953E-3</v>
      </c>
    </row>
    <row r="44" spans="2:21">
      <c r="B44" s="76" t="s">
        <v>350</v>
      </c>
      <c r="C44" s="73">
        <v>1158609</v>
      </c>
      <c r="D44" s="86" t="s">
        <v>110</v>
      </c>
      <c r="E44" s="86" t="s">
        <v>296</v>
      </c>
      <c r="F44" s="73" t="s">
        <v>348</v>
      </c>
      <c r="G44" s="86" t="s">
        <v>320</v>
      </c>
      <c r="H44" s="73" t="s">
        <v>349</v>
      </c>
      <c r="I44" s="73" t="s">
        <v>121</v>
      </c>
      <c r="J44" s="73"/>
      <c r="K44" s="85">
        <v>4.7500000014079271</v>
      </c>
      <c r="L44" s="86" t="s">
        <v>123</v>
      </c>
      <c r="M44" s="87">
        <v>1.1399999999999999E-2</v>
      </c>
      <c r="N44" s="87">
        <v>2.8200000006918961E-2</v>
      </c>
      <c r="O44" s="83">
        <v>1245.4522460000001</v>
      </c>
      <c r="P44" s="85">
        <v>99.8</v>
      </c>
      <c r="Q44" s="73"/>
      <c r="R44" s="83">
        <v>1.2429613269999999</v>
      </c>
      <c r="S44" s="84">
        <v>5.2706779777933233E-7</v>
      </c>
      <c r="T44" s="84">
        <f t="shared" si="0"/>
        <v>6.1532851001665318E-3</v>
      </c>
      <c r="U44" s="84">
        <f>R44/'סכום נכסי הקרן'!$C$42</f>
        <v>1.0210078362320974E-3</v>
      </c>
    </row>
    <row r="45" spans="2:21">
      <c r="B45" s="76" t="s">
        <v>351</v>
      </c>
      <c r="C45" s="73">
        <v>1172782</v>
      </c>
      <c r="D45" s="86" t="s">
        <v>110</v>
      </c>
      <c r="E45" s="86" t="s">
        <v>296</v>
      </c>
      <c r="F45" s="73" t="s">
        <v>348</v>
      </c>
      <c r="G45" s="86" t="s">
        <v>320</v>
      </c>
      <c r="H45" s="73" t="s">
        <v>349</v>
      </c>
      <c r="I45" s="73" t="s">
        <v>121</v>
      </c>
      <c r="J45" s="73"/>
      <c r="K45" s="85">
        <v>6.9999999987323642</v>
      </c>
      <c r="L45" s="86" t="s">
        <v>123</v>
      </c>
      <c r="M45" s="87">
        <v>9.1999999999999998E-3</v>
      </c>
      <c r="N45" s="87">
        <v>3.1199999992901236E-2</v>
      </c>
      <c r="O45" s="83">
        <v>1678.0886849999997</v>
      </c>
      <c r="P45" s="85">
        <v>94.02</v>
      </c>
      <c r="Q45" s="73"/>
      <c r="R45" s="83">
        <v>1.5777390009999999</v>
      </c>
      <c r="S45" s="84">
        <v>8.3841050415885571E-7</v>
      </c>
      <c r="T45" s="84">
        <f t="shared" si="0"/>
        <v>7.8106033356940708E-3</v>
      </c>
      <c r="U45" s="84">
        <f>R45/'סכום נכסי הקרן'!$C$42</f>
        <v>1.2960048302049876E-3</v>
      </c>
    </row>
    <row r="46" spans="2:21">
      <c r="B46" s="76" t="s">
        <v>352</v>
      </c>
      <c r="C46" s="73">
        <v>1133487</v>
      </c>
      <c r="D46" s="86" t="s">
        <v>110</v>
      </c>
      <c r="E46" s="86" t="s">
        <v>296</v>
      </c>
      <c r="F46" s="73" t="s">
        <v>353</v>
      </c>
      <c r="G46" s="86" t="s">
        <v>320</v>
      </c>
      <c r="H46" s="73" t="s">
        <v>354</v>
      </c>
      <c r="I46" s="73" t="s">
        <v>300</v>
      </c>
      <c r="J46" s="73"/>
      <c r="K46" s="85">
        <v>3.1199999987948774</v>
      </c>
      <c r="L46" s="86" t="s">
        <v>123</v>
      </c>
      <c r="M46" s="87">
        <v>2.3399999999999997E-2</v>
      </c>
      <c r="N46" s="87">
        <v>2.7499999988587855E-2</v>
      </c>
      <c r="O46" s="83">
        <v>1017.959087</v>
      </c>
      <c r="P46" s="85">
        <v>107.6</v>
      </c>
      <c r="Q46" s="73"/>
      <c r="R46" s="83">
        <v>1.095324011</v>
      </c>
      <c r="S46" s="84">
        <v>3.9318591246227001E-7</v>
      </c>
      <c r="T46" s="84">
        <f t="shared" si="0"/>
        <v>5.4224059673748338E-3</v>
      </c>
      <c r="U46" s="84">
        <f>R46/'סכום נכסי הקרן'!$C$42</f>
        <v>8.997338647239925E-4</v>
      </c>
    </row>
    <row r="47" spans="2:21">
      <c r="B47" s="76" t="s">
        <v>355</v>
      </c>
      <c r="C47" s="73">
        <v>1160944</v>
      </c>
      <c r="D47" s="86" t="s">
        <v>110</v>
      </c>
      <c r="E47" s="86" t="s">
        <v>296</v>
      </c>
      <c r="F47" s="73" t="s">
        <v>353</v>
      </c>
      <c r="G47" s="86" t="s">
        <v>320</v>
      </c>
      <c r="H47" s="73" t="s">
        <v>354</v>
      </c>
      <c r="I47" s="73" t="s">
        <v>300</v>
      </c>
      <c r="J47" s="73"/>
      <c r="K47" s="85">
        <v>5.9400000009053118</v>
      </c>
      <c r="L47" s="86" t="s">
        <v>123</v>
      </c>
      <c r="M47" s="87">
        <v>6.5000000000000006E-3</v>
      </c>
      <c r="N47" s="87">
        <v>2.9000000001371679E-2</v>
      </c>
      <c r="O47" s="83">
        <v>2308.7624780000001</v>
      </c>
      <c r="P47" s="85">
        <v>94.73</v>
      </c>
      <c r="Q47" s="73"/>
      <c r="R47" s="83">
        <v>2.1870907329999998</v>
      </c>
      <c r="S47" s="84">
        <v>1.0086309407949044E-6</v>
      </c>
      <c r="T47" s="84">
        <f t="shared" si="0"/>
        <v>1.0827201561099896E-2</v>
      </c>
      <c r="U47" s="84">
        <f>R47/'סכום נכסי הקרן'!$C$42</f>
        <v>1.7965456594962925E-3</v>
      </c>
    </row>
    <row r="48" spans="2:21">
      <c r="B48" s="76" t="s">
        <v>356</v>
      </c>
      <c r="C48" s="73">
        <v>1138924</v>
      </c>
      <c r="D48" s="86" t="s">
        <v>110</v>
      </c>
      <c r="E48" s="86" t="s">
        <v>296</v>
      </c>
      <c r="F48" s="73" t="s">
        <v>357</v>
      </c>
      <c r="G48" s="86" t="s">
        <v>320</v>
      </c>
      <c r="H48" s="73" t="s">
        <v>349</v>
      </c>
      <c r="I48" s="73" t="s">
        <v>121</v>
      </c>
      <c r="J48" s="73"/>
      <c r="K48" s="85">
        <v>2.5399999971768961</v>
      </c>
      <c r="L48" s="86" t="s">
        <v>123</v>
      </c>
      <c r="M48" s="87">
        <v>1.34E-2</v>
      </c>
      <c r="N48" s="87">
        <v>2.6799999969202504E-2</v>
      </c>
      <c r="O48" s="83">
        <v>290.99480299999999</v>
      </c>
      <c r="P48" s="85">
        <v>107.12</v>
      </c>
      <c r="Q48" s="73"/>
      <c r="R48" s="83">
        <v>0.31171362199999997</v>
      </c>
      <c r="S48" s="84">
        <v>5.0678569074973854E-7</v>
      </c>
      <c r="T48" s="84">
        <f t="shared" si="0"/>
        <v>1.5431395523792851E-3</v>
      </c>
      <c r="U48" s="84">
        <f>R48/'סכום נכסי הקרן'!$C$42</f>
        <v>2.5605145052295735E-4</v>
      </c>
    </row>
    <row r="49" spans="2:21">
      <c r="B49" s="76" t="s">
        <v>358</v>
      </c>
      <c r="C49" s="73">
        <v>1151117</v>
      </c>
      <c r="D49" s="86" t="s">
        <v>110</v>
      </c>
      <c r="E49" s="86" t="s">
        <v>296</v>
      </c>
      <c r="F49" s="73" t="s">
        <v>357</v>
      </c>
      <c r="G49" s="86" t="s">
        <v>320</v>
      </c>
      <c r="H49" s="73" t="s">
        <v>354</v>
      </c>
      <c r="I49" s="73" t="s">
        <v>300</v>
      </c>
      <c r="J49" s="73"/>
      <c r="K49" s="85">
        <v>4.0499999981141883</v>
      </c>
      <c r="L49" s="86" t="s">
        <v>123</v>
      </c>
      <c r="M49" s="87">
        <v>1.8200000000000001E-2</v>
      </c>
      <c r="N49" s="87">
        <v>2.7499999977240206E-2</v>
      </c>
      <c r="O49" s="83">
        <v>726.67960300000004</v>
      </c>
      <c r="P49" s="85">
        <v>105.81</v>
      </c>
      <c r="Q49" s="73"/>
      <c r="R49" s="83">
        <v>0.76889964899999996</v>
      </c>
      <c r="S49" s="84">
        <v>1.9204006421775901E-6</v>
      </c>
      <c r="T49" s="84">
        <f t="shared" si="0"/>
        <v>3.8064408368475135E-3</v>
      </c>
      <c r="U49" s="84">
        <f>R49/'סכום נכסי הקרן'!$C$42</f>
        <v>6.3159854603031366E-4</v>
      </c>
    </row>
    <row r="50" spans="2:21">
      <c r="B50" s="76" t="s">
        <v>359</v>
      </c>
      <c r="C50" s="73">
        <v>1159516</v>
      </c>
      <c r="D50" s="86" t="s">
        <v>110</v>
      </c>
      <c r="E50" s="86" t="s">
        <v>296</v>
      </c>
      <c r="F50" s="73" t="s">
        <v>357</v>
      </c>
      <c r="G50" s="86" t="s">
        <v>320</v>
      </c>
      <c r="H50" s="73" t="s">
        <v>354</v>
      </c>
      <c r="I50" s="73" t="s">
        <v>300</v>
      </c>
      <c r="J50" s="73"/>
      <c r="K50" s="85">
        <v>5.13</v>
      </c>
      <c r="L50" s="86" t="s">
        <v>123</v>
      </c>
      <c r="M50" s="87">
        <v>7.8000000000000005E-3</v>
      </c>
      <c r="N50" s="87">
        <v>2.6249999999999999E-2</v>
      </c>
      <c r="O50" s="83">
        <v>7.9999999999999996E-6</v>
      </c>
      <c r="P50" s="85">
        <v>98.09</v>
      </c>
      <c r="Q50" s="73"/>
      <c r="R50" s="83">
        <v>7.9999999999999988E-9</v>
      </c>
      <c r="S50" s="84">
        <v>2.032520325203252E-14</v>
      </c>
      <c r="T50" s="84">
        <f t="shared" si="0"/>
        <v>3.9604032508512835E-11</v>
      </c>
      <c r="U50" s="84">
        <f>R50/'סכום נכסי הקרן'!$C$42</f>
        <v>6.5714536023185367E-12</v>
      </c>
    </row>
    <row r="51" spans="2:21">
      <c r="B51" s="76" t="s">
        <v>360</v>
      </c>
      <c r="C51" s="73">
        <v>1161512</v>
      </c>
      <c r="D51" s="86" t="s">
        <v>110</v>
      </c>
      <c r="E51" s="86" t="s">
        <v>296</v>
      </c>
      <c r="F51" s="73" t="s">
        <v>357</v>
      </c>
      <c r="G51" s="86" t="s">
        <v>320</v>
      </c>
      <c r="H51" s="73" t="s">
        <v>354</v>
      </c>
      <c r="I51" s="73" t="s">
        <v>300</v>
      </c>
      <c r="J51" s="73"/>
      <c r="K51" s="85">
        <v>2.5200000015500459</v>
      </c>
      <c r="L51" s="86" t="s">
        <v>123</v>
      </c>
      <c r="M51" s="87">
        <v>2E-3</v>
      </c>
      <c r="N51" s="87">
        <v>2.3600000009435063E-2</v>
      </c>
      <c r="O51" s="83">
        <v>580.18648399999995</v>
      </c>
      <c r="P51" s="85">
        <v>102.3</v>
      </c>
      <c r="Q51" s="73"/>
      <c r="R51" s="83">
        <v>0.59353077900000006</v>
      </c>
      <c r="S51" s="84">
        <v>1.7581408606060605E-6</v>
      </c>
      <c r="T51" s="84">
        <f t="shared" si="0"/>
        <v>2.9382765332898689E-3</v>
      </c>
      <c r="U51" s="84">
        <f>R51/'סכום נכסי הקרן'!$C$42</f>
        <v>4.8754499696830979E-4</v>
      </c>
    </row>
    <row r="52" spans="2:21">
      <c r="B52" s="76" t="s">
        <v>361</v>
      </c>
      <c r="C52" s="73">
        <v>7590128</v>
      </c>
      <c r="D52" s="86" t="s">
        <v>110</v>
      </c>
      <c r="E52" s="86" t="s">
        <v>296</v>
      </c>
      <c r="F52" s="73" t="s">
        <v>362</v>
      </c>
      <c r="G52" s="86" t="s">
        <v>320</v>
      </c>
      <c r="H52" s="73" t="s">
        <v>349</v>
      </c>
      <c r="I52" s="73" t="s">
        <v>121</v>
      </c>
      <c r="J52" s="73"/>
      <c r="K52" s="85">
        <v>1.9300000008343985</v>
      </c>
      <c r="L52" s="86" t="s">
        <v>123</v>
      </c>
      <c r="M52" s="87">
        <v>4.7500000000000001E-2</v>
      </c>
      <c r="N52" s="87">
        <v>2.5400000025031955E-2</v>
      </c>
      <c r="O52" s="83">
        <v>486.65231699999998</v>
      </c>
      <c r="P52" s="85">
        <v>137.91</v>
      </c>
      <c r="Q52" s="73"/>
      <c r="R52" s="83">
        <v>0.67114220800000002</v>
      </c>
      <c r="S52" s="84">
        <v>4.8421109991862839E-7</v>
      </c>
      <c r="T52" s="84">
        <f t="shared" si="0"/>
        <v>3.3224922279333855E-3</v>
      </c>
      <c r="U52" s="84">
        <f>R52/'סכום נכסי הקרן'!$C$42</f>
        <v>5.5129748505370214E-4</v>
      </c>
    </row>
    <row r="53" spans="2:21">
      <c r="B53" s="76" t="s">
        <v>363</v>
      </c>
      <c r="C53" s="73">
        <v>7590219</v>
      </c>
      <c r="D53" s="86" t="s">
        <v>110</v>
      </c>
      <c r="E53" s="86" t="s">
        <v>296</v>
      </c>
      <c r="F53" s="73" t="s">
        <v>362</v>
      </c>
      <c r="G53" s="86" t="s">
        <v>320</v>
      </c>
      <c r="H53" s="73" t="s">
        <v>349</v>
      </c>
      <c r="I53" s="73" t="s">
        <v>121</v>
      </c>
      <c r="J53" s="73"/>
      <c r="K53" s="85">
        <v>4.159999999714266</v>
      </c>
      <c r="L53" s="86" t="s">
        <v>123</v>
      </c>
      <c r="M53" s="87">
        <v>5.0000000000000001E-3</v>
      </c>
      <c r="N53" s="87">
        <v>2.9099999997142655E-2</v>
      </c>
      <c r="O53" s="83">
        <v>711.18690100000003</v>
      </c>
      <c r="P53" s="85">
        <v>98.42</v>
      </c>
      <c r="Q53" s="73"/>
      <c r="R53" s="83">
        <v>0.69995012000000001</v>
      </c>
      <c r="S53" s="84">
        <v>3.4794553202787414E-7</v>
      </c>
      <c r="T53" s="84">
        <f t="shared" si="0"/>
        <v>3.465105913352183E-3</v>
      </c>
      <c r="U53" s="84">
        <f>R53/'סכום נכסי הקרן'!$C$42</f>
        <v>5.7496121718966157E-4</v>
      </c>
    </row>
    <row r="54" spans="2:21">
      <c r="B54" s="76" t="s">
        <v>364</v>
      </c>
      <c r="C54" s="73">
        <v>7590284</v>
      </c>
      <c r="D54" s="86" t="s">
        <v>110</v>
      </c>
      <c r="E54" s="86" t="s">
        <v>296</v>
      </c>
      <c r="F54" s="73" t="s">
        <v>362</v>
      </c>
      <c r="G54" s="86" t="s">
        <v>320</v>
      </c>
      <c r="H54" s="73" t="s">
        <v>349</v>
      </c>
      <c r="I54" s="73" t="s">
        <v>121</v>
      </c>
      <c r="J54" s="73"/>
      <c r="K54" s="85">
        <v>6.5999999995172409</v>
      </c>
      <c r="L54" s="86" t="s">
        <v>123</v>
      </c>
      <c r="M54" s="87">
        <v>5.8999999999999999E-3</v>
      </c>
      <c r="N54" s="87">
        <v>3.089999999746551E-2</v>
      </c>
      <c r="O54" s="83">
        <v>1841.8812889999999</v>
      </c>
      <c r="P54" s="85">
        <v>89.97</v>
      </c>
      <c r="Q54" s="73"/>
      <c r="R54" s="83">
        <v>1.657140638</v>
      </c>
      <c r="S54" s="84">
        <v>1.6753589828951378E-6</v>
      </c>
      <c r="T54" s="84">
        <f t="shared" si="0"/>
        <v>8.203681462316214E-3</v>
      </c>
      <c r="U54" s="84">
        <f>R54/'סכום נכסי הקרן'!$C$42</f>
        <v>1.3612278518916924E-3</v>
      </c>
    </row>
    <row r="55" spans="2:21">
      <c r="B55" s="76" t="s">
        <v>365</v>
      </c>
      <c r="C55" s="73">
        <v>6130207</v>
      </c>
      <c r="D55" s="86" t="s">
        <v>110</v>
      </c>
      <c r="E55" s="86" t="s">
        <v>296</v>
      </c>
      <c r="F55" s="73" t="s">
        <v>366</v>
      </c>
      <c r="G55" s="86" t="s">
        <v>320</v>
      </c>
      <c r="H55" s="73" t="s">
        <v>349</v>
      </c>
      <c r="I55" s="73" t="s">
        <v>121</v>
      </c>
      <c r="J55" s="73"/>
      <c r="K55" s="85">
        <v>3.2899999983629984</v>
      </c>
      <c r="L55" s="86" t="s">
        <v>123</v>
      </c>
      <c r="M55" s="87">
        <v>1.5800000000000002E-2</v>
      </c>
      <c r="N55" s="87">
        <v>2.3899999993119852E-2</v>
      </c>
      <c r="O55" s="83">
        <v>781.42797500000006</v>
      </c>
      <c r="P55" s="85">
        <v>107.88</v>
      </c>
      <c r="Q55" s="73"/>
      <c r="R55" s="83">
        <v>0.84300452199999998</v>
      </c>
      <c r="S55" s="84">
        <v>1.5599456156229746E-6</v>
      </c>
      <c r="T55" s="84">
        <f t="shared" si="0"/>
        <v>4.1732973117639153E-3</v>
      </c>
      <c r="U55" s="84">
        <f>R55/'סכום נכסי הקרן'!$C$42</f>
        <v>6.9247063785846466E-4</v>
      </c>
    </row>
    <row r="56" spans="2:21">
      <c r="B56" s="76" t="s">
        <v>367</v>
      </c>
      <c r="C56" s="73">
        <v>6130280</v>
      </c>
      <c r="D56" s="86" t="s">
        <v>110</v>
      </c>
      <c r="E56" s="86" t="s">
        <v>296</v>
      </c>
      <c r="F56" s="73" t="s">
        <v>366</v>
      </c>
      <c r="G56" s="86" t="s">
        <v>320</v>
      </c>
      <c r="H56" s="73" t="s">
        <v>349</v>
      </c>
      <c r="I56" s="73" t="s">
        <v>121</v>
      </c>
      <c r="J56" s="73"/>
      <c r="K56" s="85">
        <v>5.9700000040093295</v>
      </c>
      <c r="L56" s="86" t="s">
        <v>123</v>
      </c>
      <c r="M56" s="87">
        <v>8.3999999999999995E-3</v>
      </c>
      <c r="N56" s="87">
        <v>2.6800000023211906E-2</v>
      </c>
      <c r="O56" s="83">
        <v>583.97379599999999</v>
      </c>
      <c r="P56" s="85">
        <v>97.38</v>
      </c>
      <c r="Q56" s="73"/>
      <c r="R56" s="83">
        <v>0.56867367599999996</v>
      </c>
      <c r="S56" s="84">
        <v>1.3096519309262166E-6</v>
      </c>
      <c r="T56" s="84">
        <f t="shared" si="0"/>
        <v>2.8152213438799368E-3</v>
      </c>
      <c r="U56" s="84">
        <f>R56/'סכום נכסי הקרן'!$C$42</f>
        <v>4.6712658458674061E-4</v>
      </c>
    </row>
    <row r="57" spans="2:21">
      <c r="B57" s="76" t="s">
        <v>368</v>
      </c>
      <c r="C57" s="73">
        <v>6040380</v>
      </c>
      <c r="D57" s="86" t="s">
        <v>110</v>
      </c>
      <c r="E57" s="86" t="s">
        <v>296</v>
      </c>
      <c r="F57" s="73" t="s">
        <v>308</v>
      </c>
      <c r="G57" s="86" t="s">
        <v>303</v>
      </c>
      <c r="H57" s="73" t="s">
        <v>354</v>
      </c>
      <c r="I57" s="73" t="s">
        <v>300</v>
      </c>
      <c r="J57" s="73"/>
      <c r="K57" s="85">
        <v>0.32999999928498358</v>
      </c>
      <c r="L57" s="86" t="s">
        <v>123</v>
      </c>
      <c r="M57" s="87">
        <v>1.6399999999999998E-2</v>
      </c>
      <c r="N57" s="87">
        <v>4.4099999982194688E-2</v>
      </c>
      <c r="O57" s="83">
        <v>1.3172E-2</v>
      </c>
      <c r="P57" s="85">
        <v>5415000</v>
      </c>
      <c r="Q57" s="73"/>
      <c r="R57" s="83">
        <v>0.71327034700000003</v>
      </c>
      <c r="S57" s="84">
        <v>1.0729879439556858E-6</v>
      </c>
      <c r="T57" s="84">
        <f t="shared" si="0"/>
        <v>3.5310477512432792E-3</v>
      </c>
      <c r="U57" s="84">
        <f>R57/'סכום נכסי הקרן'!$C$42</f>
        <v>5.8590287390251797E-4</v>
      </c>
    </row>
    <row r="58" spans="2:21">
      <c r="B58" s="76" t="s">
        <v>369</v>
      </c>
      <c r="C58" s="73">
        <v>6040398</v>
      </c>
      <c r="D58" s="86" t="s">
        <v>110</v>
      </c>
      <c r="E58" s="86" t="s">
        <v>296</v>
      </c>
      <c r="F58" s="73" t="s">
        <v>308</v>
      </c>
      <c r="G58" s="86" t="s">
        <v>303</v>
      </c>
      <c r="H58" s="73" t="s">
        <v>354</v>
      </c>
      <c r="I58" s="73" t="s">
        <v>300</v>
      </c>
      <c r="J58" s="73"/>
      <c r="K58" s="85">
        <v>4.9399999972429258</v>
      </c>
      <c r="L58" s="86" t="s">
        <v>123</v>
      </c>
      <c r="M58" s="87">
        <v>2.7799999999999998E-2</v>
      </c>
      <c r="N58" s="87">
        <v>4.219999996594203E-2</v>
      </c>
      <c r="O58" s="83">
        <v>4.8209999999999998E-3</v>
      </c>
      <c r="P58" s="85">
        <v>5116000</v>
      </c>
      <c r="Q58" s="73"/>
      <c r="R58" s="83">
        <v>0.24663827199999999</v>
      </c>
      <c r="S58" s="84">
        <v>1.1527977044476327E-6</v>
      </c>
      <c r="T58" s="84">
        <f t="shared" si="0"/>
        <v>1.2209837677664289E-3</v>
      </c>
      <c r="U58" s="84">
        <f>R58/'סכום נכסי הקרן'!$C$42</f>
        <v>2.025964951255024E-4</v>
      </c>
    </row>
    <row r="59" spans="2:21">
      <c r="B59" s="76" t="s">
        <v>370</v>
      </c>
      <c r="C59" s="73">
        <v>6040430</v>
      </c>
      <c r="D59" s="86" t="s">
        <v>110</v>
      </c>
      <c r="E59" s="86" t="s">
        <v>296</v>
      </c>
      <c r="F59" s="73" t="s">
        <v>308</v>
      </c>
      <c r="G59" s="86" t="s">
        <v>303</v>
      </c>
      <c r="H59" s="73" t="s">
        <v>354</v>
      </c>
      <c r="I59" s="73" t="s">
        <v>300</v>
      </c>
      <c r="J59" s="73"/>
      <c r="K59" s="85">
        <v>1.890000000810661</v>
      </c>
      <c r="L59" s="86" t="s">
        <v>123</v>
      </c>
      <c r="M59" s="87">
        <v>2.4199999999999999E-2</v>
      </c>
      <c r="N59" s="87">
        <v>3.7600000020416649E-2</v>
      </c>
      <c r="O59" s="83">
        <v>1.8756999999999999E-2</v>
      </c>
      <c r="P59" s="85">
        <v>5327000</v>
      </c>
      <c r="Q59" s="73"/>
      <c r="R59" s="83">
        <v>0.99918457100000002</v>
      </c>
      <c r="S59" s="84">
        <v>6.5076501405127844E-7</v>
      </c>
      <c r="T59" s="84">
        <f t="shared" si="0"/>
        <v>4.9464672789860569E-3</v>
      </c>
      <c r="U59" s="84">
        <f>R59/'סכום נכסי הקרן'!$C$42</f>
        <v>8.2076188105988156E-4</v>
      </c>
    </row>
    <row r="60" spans="2:21">
      <c r="B60" s="76" t="s">
        <v>371</v>
      </c>
      <c r="C60" s="73">
        <v>6040471</v>
      </c>
      <c r="D60" s="86" t="s">
        <v>110</v>
      </c>
      <c r="E60" s="86" t="s">
        <v>296</v>
      </c>
      <c r="F60" s="73" t="s">
        <v>308</v>
      </c>
      <c r="G60" s="86" t="s">
        <v>303</v>
      </c>
      <c r="H60" s="73" t="s">
        <v>354</v>
      </c>
      <c r="I60" s="73" t="s">
        <v>300</v>
      </c>
      <c r="J60" s="73"/>
      <c r="K60" s="85">
        <v>1.4799999990280079</v>
      </c>
      <c r="L60" s="86" t="s">
        <v>123</v>
      </c>
      <c r="M60" s="87">
        <v>1.95E-2</v>
      </c>
      <c r="N60" s="87">
        <v>3.5499999992478631E-2</v>
      </c>
      <c r="O60" s="83">
        <v>1.6317999999999999E-2</v>
      </c>
      <c r="P60" s="85">
        <v>5296001</v>
      </c>
      <c r="Q60" s="73"/>
      <c r="R60" s="83">
        <v>0.86420438299999991</v>
      </c>
      <c r="S60" s="84">
        <v>6.5748015633184249E-7</v>
      </c>
      <c r="T60" s="84">
        <f t="shared" si="0"/>
        <v>4.2782473097914093E-3</v>
      </c>
      <c r="U60" s="84">
        <f>R60/'סכום נכסי הקרן'!$C$42</f>
        <v>7.0988487572560231E-4</v>
      </c>
    </row>
    <row r="61" spans="2:21">
      <c r="B61" s="76" t="s">
        <v>372</v>
      </c>
      <c r="C61" s="73">
        <v>6040620</v>
      </c>
      <c r="D61" s="86" t="s">
        <v>110</v>
      </c>
      <c r="E61" s="86" t="s">
        <v>296</v>
      </c>
      <c r="F61" s="73" t="s">
        <v>308</v>
      </c>
      <c r="G61" s="86" t="s">
        <v>303</v>
      </c>
      <c r="H61" s="73" t="s">
        <v>349</v>
      </c>
      <c r="I61" s="73" t="s">
        <v>121</v>
      </c>
      <c r="J61" s="73"/>
      <c r="K61" s="85">
        <v>4.8400000008894271</v>
      </c>
      <c r="L61" s="86" t="s">
        <v>123</v>
      </c>
      <c r="M61" s="87">
        <v>1.4999999999999999E-2</v>
      </c>
      <c r="N61" s="87">
        <v>3.7099999998749252E-2</v>
      </c>
      <c r="O61" s="83">
        <v>1.5184E-2</v>
      </c>
      <c r="P61" s="85">
        <v>4738966</v>
      </c>
      <c r="Q61" s="73"/>
      <c r="R61" s="83">
        <v>0.71956457899999993</v>
      </c>
      <c r="S61" s="84">
        <v>5.4077925778189326E-7</v>
      </c>
      <c r="T61" s="84">
        <f t="shared" si="0"/>
        <v>3.5622073723362941E-3</v>
      </c>
      <c r="U61" s="84">
        <f>R61/'סכום נכסי הקרן'!$C$42</f>
        <v>5.9107315559629649E-4</v>
      </c>
    </row>
    <row r="62" spans="2:21">
      <c r="B62" s="76" t="s">
        <v>373</v>
      </c>
      <c r="C62" s="73">
        <v>2260446</v>
      </c>
      <c r="D62" s="86" t="s">
        <v>110</v>
      </c>
      <c r="E62" s="86" t="s">
        <v>296</v>
      </c>
      <c r="F62" s="73" t="s">
        <v>374</v>
      </c>
      <c r="G62" s="86" t="s">
        <v>320</v>
      </c>
      <c r="H62" s="73" t="s">
        <v>349</v>
      </c>
      <c r="I62" s="73" t="s">
        <v>121</v>
      </c>
      <c r="J62" s="73"/>
      <c r="K62" s="85">
        <v>2.6000000029343875</v>
      </c>
      <c r="L62" s="86" t="s">
        <v>123</v>
      </c>
      <c r="M62" s="87">
        <v>3.7000000000000005E-2</v>
      </c>
      <c r="N62" s="87">
        <v>2.6800000111506728E-2</v>
      </c>
      <c r="O62" s="83">
        <v>60.310871999999996</v>
      </c>
      <c r="P62" s="85">
        <v>113.01</v>
      </c>
      <c r="Q62" s="73"/>
      <c r="R62" s="83">
        <v>6.8157318000000008E-2</v>
      </c>
      <c r="S62" s="84">
        <v>1.3369226568241025E-7</v>
      </c>
      <c r="T62" s="84">
        <f t="shared" si="0"/>
        <v>3.3741307972063092E-4</v>
      </c>
      <c r="U62" s="84">
        <f>R62/'סכום נכסי הקרן'!$C$42</f>
        <v>5.5986581611933774E-5</v>
      </c>
    </row>
    <row r="63" spans="2:21">
      <c r="B63" s="76" t="s">
        <v>375</v>
      </c>
      <c r="C63" s="73">
        <v>2260495</v>
      </c>
      <c r="D63" s="86" t="s">
        <v>110</v>
      </c>
      <c r="E63" s="86" t="s">
        <v>296</v>
      </c>
      <c r="F63" s="73" t="s">
        <v>374</v>
      </c>
      <c r="G63" s="86" t="s">
        <v>320</v>
      </c>
      <c r="H63" s="73" t="s">
        <v>349</v>
      </c>
      <c r="I63" s="73" t="s">
        <v>121</v>
      </c>
      <c r="J63" s="73"/>
      <c r="K63" s="85">
        <v>4.5300000178413766</v>
      </c>
      <c r="L63" s="86" t="s">
        <v>123</v>
      </c>
      <c r="M63" s="87">
        <v>2.81E-2</v>
      </c>
      <c r="N63" s="87">
        <v>2.8300000047375408E-2</v>
      </c>
      <c r="O63" s="83">
        <v>89.335964000000004</v>
      </c>
      <c r="P63" s="85">
        <v>111.05</v>
      </c>
      <c r="Q63" s="73"/>
      <c r="R63" s="83">
        <v>9.9207590999999998E-2</v>
      </c>
      <c r="S63" s="84">
        <v>9.4094630570782288E-8</v>
      </c>
      <c r="T63" s="84">
        <f t="shared" si="0"/>
        <v>4.9112758238190567E-4</v>
      </c>
      <c r="U63" s="84">
        <f>R63/'סכום נכסי הקרן'!$C$42</f>
        <v>8.1492260156786764E-5</v>
      </c>
    </row>
    <row r="64" spans="2:21">
      <c r="B64" s="76" t="s">
        <v>376</v>
      </c>
      <c r="C64" s="73">
        <v>2260545</v>
      </c>
      <c r="D64" s="86" t="s">
        <v>110</v>
      </c>
      <c r="E64" s="86" t="s">
        <v>296</v>
      </c>
      <c r="F64" s="73" t="s">
        <v>374</v>
      </c>
      <c r="G64" s="86" t="s">
        <v>320</v>
      </c>
      <c r="H64" s="73" t="s">
        <v>354</v>
      </c>
      <c r="I64" s="73" t="s">
        <v>300</v>
      </c>
      <c r="J64" s="73"/>
      <c r="K64" s="85">
        <v>3.0100000034682659</v>
      </c>
      <c r="L64" s="86" t="s">
        <v>123</v>
      </c>
      <c r="M64" s="87">
        <v>2.4E-2</v>
      </c>
      <c r="N64" s="87">
        <v>2.6300000034682663E-2</v>
      </c>
      <c r="O64" s="83">
        <v>132.370079</v>
      </c>
      <c r="P64" s="85">
        <v>108.91</v>
      </c>
      <c r="Q64" s="73"/>
      <c r="R64" s="83">
        <v>0.14416425000000002</v>
      </c>
      <c r="S64" s="84">
        <v>2.1470356723219307E-7</v>
      </c>
      <c r="T64" s="84">
        <f t="shared" si="0"/>
        <v>7.1368570544567164E-4</v>
      </c>
      <c r="U64" s="84">
        <f>R64/'סכום נכסי הקרן'!$C$42</f>
        <v>1.184210849985063E-4</v>
      </c>
    </row>
    <row r="65" spans="2:21">
      <c r="B65" s="76" t="s">
        <v>377</v>
      </c>
      <c r="C65" s="73">
        <v>2260552</v>
      </c>
      <c r="D65" s="86" t="s">
        <v>110</v>
      </c>
      <c r="E65" s="86" t="s">
        <v>296</v>
      </c>
      <c r="F65" s="73" t="s">
        <v>374</v>
      </c>
      <c r="G65" s="86" t="s">
        <v>320</v>
      </c>
      <c r="H65" s="73" t="s">
        <v>349</v>
      </c>
      <c r="I65" s="73" t="s">
        <v>121</v>
      </c>
      <c r="J65" s="73"/>
      <c r="K65" s="85">
        <v>4.1300000022730705</v>
      </c>
      <c r="L65" s="86" t="s">
        <v>123</v>
      </c>
      <c r="M65" s="87">
        <v>2.6000000000000002E-2</v>
      </c>
      <c r="N65" s="87">
        <v>2.8400000012686902E-2</v>
      </c>
      <c r="O65" s="83">
        <v>692.68221000000005</v>
      </c>
      <c r="P65" s="85">
        <v>109.24</v>
      </c>
      <c r="Q65" s="73"/>
      <c r="R65" s="83">
        <v>0.75668605600000005</v>
      </c>
      <c r="S65" s="84">
        <v>1.3456400492345565E-6</v>
      </c>
      <c r="T65" s="84">
        <f t="shared" si="0"/>
        <v>3.7459773950702961E-3</v>
      </c>
      <c r="U65" s="84">
        <f>R65/'סכום נכסי הקרן'!$C$42</f>
        <v>6.2156591356567594E-4</v>
      </c>
    </row>
    <row r="66" spans="2:21">
      <c r="B66" s="76" t="s">
        <v>378</v>
      </c>
      <c r="C66" s="73">
        <v>2260636</v>
      </c>
      <c r="D66" s="86" t="s">
        <v>110</v>
      </c>
      <c r="E66" s="86" t="s">
        <v>296</v>
      </c>
      <c r="F66" s="73" t="s">
        <v>374</v>
      </c>
      <c r="G66" s="86" t="s">
        <v>320</v>
      </c>
      <c r="H66" s="73" t="s">
        <v>349</v>
      </c>
      <c r="I66" s="73" t="s">
        <v>121</v>
      </c>
      <c r="J66" s="73"/>
      <c r="K66" s="85">
        <v>6.9099999996572361</v>
      </c>
      <c r="L66" s="86" t="s">
        <v>123</v>
      </c>
      <c r="M66" s="87">
        <v>3.4999999999999996E-3</v>
      </c>
      <c r="N66" s="87">
        <v>3.0099999998376377E-2</v>
      </c>
      <c r="O66" s="83">
        <v>3128.5472340000001</v>
      </c>
      <c r="P66" s="85">
        <v>88.59</v>
      </c>
      <c r="Q66" s="73"/>
      <c r="R66" s="83">
        <v>2.7715801449999997</v>
      </c>
      <c r="S66" s="84">
        <v>1.4286536673399223E-6</v>
      </c>
      <c r="T66" s="84">
        <f t="shared" si="0"/>
        <v>1.372071877031609E-2</v>
      </c>
      <c r="U66" s="84">
        <f>R66/'סכום נכסי הקרן'!$C$42</f>
        <v>2.2766637909968478E-3</v>
      </c>
    </row>
    <row r="67" spans="2:21">
      <c r="B67" s="76" t="s">
        <v>379</v>
      </c>
      <c r="C67" s="73">
        <v>3230125</v>
      </c>
      <c r="D67" s="86" t="s">
        <v>110</v>
      </c>
      <c r="E67" s="86" t="s">
        <v>296</v>
      </c>
      <c r="F67" s="73" t="s">
        <v>380</v>
      </c>
      <c r="G67" s="86" t="s">
        <v>320</v>
      </c>
      <c r="H67" s="73" t="s">
        <v>354</v>
      </c>
      <c r="I67" s="73" t="s">
        <v>300</v>
      </c>
      <c r="J67" s="73"/>
      <c r="K67" s="85">
        <v>0.52999999944563214</v>
      </c>
      <c r="L67" s="86" t="s">
        <v>123</v>
      </c>
      <c r="M67" s="87">
        <v>4.9000000000000002E-2</v>
      </c>
      <c r="N67" s="87">
        <v>1.9899999971049676E-2</v>
      </c>
      <c r="O67" s="83">
        <v>139.19618</v>
      </c>
      <c r="P67" s="85">
        <v>113.88</v>
      </c>
      <c r="Q67" s="83">
        <v>3.830445E-3</v>
      </c>
      <c r="R67" s="83">
        <v>0.16234705299999999</v>
      </c>
      <c r="S67" s="84">
        <v>1.0465669275549424E-6</v>
      </c>
      <c r="T67" s="84">
        <f t="shared" si="0"/>
        <v>8.0369974558415708E-4</v>
      </c>
      <c r="U67" s="84">
        <f>R67/'סכום נכסי הקרן'!$C$42</f>
        <v>1.3335701578283106E-4</v>
      </c>
    </row>
    <row r="68" spans="2:21">
      <c r="B68" s="76" t="s">
        <v>381</v>
      </c>
      <c r="C68" s="73">
        <v>3230265</v>
      </c>
      <c r="D68" s="86" t="s">
        <v>110</v>
      </c>
      <c r="E68" s="86" t="s">
        <v>296</v>
      </c>
      <c r="F68" s="73" t="s">
        <v>380</v>
      </c>
      <c r="G68" s="86" t="s">
        <v>320</v>
      </c>
      <c r="H68" s="73" t="s">
        <v>354</v>
      </c>
      <c r="I68" s="73" t="s">
        <v>300</v>
      </c>
      <c r="J68" s="73"/>
      <c r="K68" s="85">
        <v>3.6900000004843618</v>
      </c>
      <c r="L68" s="86" t="s">
        <v>123</v>
      </c>
      <c r="M68" s="87">
        <v>2.35E-2</v>
      </c>
      <c r="N68" s="87">
        <v>2.639999999970645E-2</v>
      </c>
      <c r="O68" s="83">
        <v>1219.2546689999999</v>
      </c>
      <c r="P68" s="85">
        <v>109.18</v>
      </c>
      <c r="Q68" s="83">
        <v>3.1436737999999999E-2</v>
      </c>
      <c r="R68" s="83">
        <v>1.362618986</v>
      </c>
      <c r="S68" s="84">
        <v>1.6796920221040862E-6</v>
      </c>
      <c r="T68" s="84">
        <f t="shared" si="0"/>
        <v>6.7456508272825998E-3</v>
      </c>
      <c r="U68" s="84">
        <f>R68/'סכום נכסי הקרן'!$C$42</f>
        <v>1.1192984305171665E-3</v>
      </c>
    </row>
    <row r="69" spans="2:21">
      <c r="B69" s="76" t="s">
        <v>382</v>
      </c>
      <c r="C69" s="73">
        <v>3230190</v>
      </c>
      <c r="D69" s="86" t="s">
        <v>110</v>
      </c>
      <c r="E69" s="86" t="s">
        <v>296</v>
      </c>
      <c r="F69" s="73" t="s">
        <v>380</v>
      </c>
      <c r="G69" s="86" t="s">
        <v>320</v>
      </c>
      <c r="H69" s="73" t="s">
        <v>354</v>
      </c>
      <c r="I69" s="73" t="s">
        <v>300</v>
      </c>
      <c r="J69" s="73"/>
      <c r="K69" s="85">
        <v>2.1799999991690648</v>
      </c>
      <c r="L69" s="86" t="s">
        <v>123</v>
      </c>
      <c r="M69" s="87">
        <v>1.7600000000000001E-2</v>
      </c>
      <c r="N69" s="87">
        <v>2.4099999991690647E-2</v>
      </c>
      <c r="O69" s="83">
        <v>1097.5496000000001</v>
      </c>
      <c r="P69" s="85">
        <v>109.65</v>
      </c>
      <c r="Q69" s="73"/>
      <c r="R69" s="83">
        <v>1.2034631</v>
      </c>
      <c r="S69" s="84">
        <v>8.1210272241097663E-7</v>
      </c>
      <c r="T69" s="84">
        <f t="shared" si="0"/>
        <v>5.9577489668994543E-3</v>
      </c>
      <c r="U69" s="84">
        <f>R69/'סכום נכסי הקרן'!$C$42</f>
        <v>9.8856274046905425E-4</v>
      </c>
    </row>
    <row r="70" spans="2:21">
      <c r="B70" s="76" t="s">
        <v>383</v>
      </c>
      <c r="C70" s="73">
        <v>3230224</v>
      </c>
      <c r="D70" s="86" t="s">
        <v>110</v>
      </c>
      <c r="E70" s="86" t="s">
        <v>296</v>
      </c>
      <c r="F70" s="73" t="s">
        <v>380</v>
      </c>
      <c r="G70" s="86" t="s">
        <v>320</v>
      </c>
      <c r="H70" s="73" t="s">
        <v>354</v>
      </c>
      <c r="I70" s="73" t="s">
        <v>300</v>
      </c>
      <c r="J70" s="73"/>
      <c r="K70" s="85">
        <v>0.16</v>
      </c>
      <c r="L70" s="86" t="s">
        <v>123</v>
      </c>
      <c r="M70" s="87">
        <v>5.8499999999999996E-2</v>
      </c>
      <c r="N70" s="87">
        <v>1.4814814814814819E-2</v>
      </c>
      <c r="O70" s="83">
        <v>2.2000000000000003E-5</v>
      </c>
      <c r="P70" s="85">
        <v>121.19</v>
      </c>
      <c r="Q70" s="73"/>
      <c r="R70" s="83">
        <v>2.6999999999999997E-8</v>
      </c>
      <c r="S70" s="84">
        <v>1.8430547714660676E-13</v>
      </c>
      <c r="T70" s="84">
        <f t="shared" si="0"/>
        <v>1.3366360971623082E-10</v>
      </c>
      <c r="U70" s="84">
        <f>R70/'סכום נכסי הקרן'!$C$42</f>
        <v>2.2178655907825062E-11</v>
      </c>
    </row>
    <row r="71" spans="2:21">
      <c r="B71" s="76" t="s">
        <v>384</v>
      </c>
      <c r="C71" s="73">
        <v>3230232</v>
      </c>
      <c r="D71" s="86" t="s">
        <v>110</v>
      </c>
      <c r="E71" s="86" t="s">
        <v>296</v>
      </c>
      <c r="F71" s="73" t="s">
        <v>380</v>
      </c>
      <c r="G71" s="86" t="s">
        <v>320</v>
      </c>
      <c r="H71" s="73" t="s">
        <v>354</v>
      </c>
      <c r="I71" s="73" t="s">
        <v>300</v>
      </c>
      <c r="J71" s="73"/>
      <c r="K71" s="85">
        <v>2.8499999990876601</v>
      </c>
      <c r="L71" s="86" t="s">
        <v>123</v>
      </c>
      <c r="M71" s="87">
        <v>2.1499999999999998E-2</v>
      </c>
      <c r="N71" s="87">
        <v>2.6099999989795314E-2</v>
      </c>
      <c r="O71" s="83">
        <v>1338.2583189999998</v>
      </c>
      <c r="P71" s="85">
        <v>110.57</v>
      </c>
      <c r="Q71" s="73"/>
      <c r="R71" s="83">
        <v>1.479712291</v>
      </c>
      <c r="S71" s="84">
        <v>1.0831762772568323E-6</v>
      </c>
      <c r="T71" s="84">
        <f t="shared" si="0"/>
        <v>7.3253217095012512E-3</v>
      </c>
      <c r="U71" s="84">
        <f>R71/'סכום נכסי הקרן'!$C$42</f>
        <v>1.2154825831358709E-3</v>
      </c>
    </row>
    <row r="72" spans="2:21">
      <c r="B72" s="76" t="s">
        <v>385</v>
      </c>
      <c r="C72" s="73">
        <v>3230273</v>
      </c>
      <c r="D72" s="86" t="s">
        <v>110</v>
      </c>
      <c r="E72" s="86" t="s">
        <v>296</v>
      </c>
      <c r="F72" s="73" t="s">
        <v>380</v>
      </c>
      <c r="G72" s="86" t="s">
        <v>320</v>
      </c>
      <c r="H72" s="73" t="s">
        <v>354</v>
      </c>
      <c r="I72" s="73" t="s">
        <v>300</v>
      </c>
      <c r="J72" s="73"/>
      <c r="K72" s="85">
        <v>4.3999999997947157</v>
      </c>
      <c r="L72" s="86" t="s">
        <v>123</v>
      </c>
      <c r="M72" s="87">
        <v>2.2499999999999999E-2</v>
      </c>
      <c r="N72" s="87">
        <v>2.9300000000615851E-2</v>
      </c>
      <c r="O72" s="83">
        <v>1807.0242639999999</v>
      </c>
      <c r="P72" s="85">
        <v>107.83</v>
      </c>
      <c r="Q72" s="73"/>
      <c r="R72" s="83">
        <v>1.948514216</v>
      </c>
      <c r="S72" s="84">
        <v>1.7082644240975792E-6</v>
      </c>
      <c r="T72" s="84">
        <f t="shared" si="0"/>
        <v>9.6461275442204248E-3</v>
      </c>
      <c r="U72" s="84">
        <f>R72/'סכום נכסי הקרן'!$C$42</f>
        <v>1.6005713454877602E-3</v>
      </c>
    </row>
    <row r="73" spans="2:21">
      <c r="B73" s="76" t="s">
        <v>386</v>
      </c>
      <c r="C73" s="73">
        <v>3230372</v>
      </c>
      <c r="D73" s="86" t="s">
        <v>110</v>
      </c>
      <c r="E73" s="86" t="s">
        <v>296</v>
      </c>
      <c r="F73" s="73" t="s">
        <v>380</v>
      </c>
      <c r="G73" s="86" t="s">
        <v>320</v>
      </c>
      <c r="H73" s="73" t="s">
        <v>354</v>
      </c>
      <c r="I73" s="73" t="s">
        <v>300</v>
      </c>
      <c r="J73" s="73"/>
      <c r="K73" s="85">
        <v>4.8599999987262725</v>
      </c>
      <c r="L73" s="86" t="s">
        <v>123</v>
      </c>
      <c r="M73" s="87">
        <v>6.5000000000000006E-3</v>
      </c>
      <c r="N73" s="87">
        <v>2.5999999986936129E-2</v>
      </c>
      <c r="O73" s="83">
        <v>617.25217999999995</v>
      </c>
      <c r="P73" s="85">
        <v>99.21</v>
      </c>
      <c r="Q73" s="73"/>
      <c r="R73" s="83">
        <v>0.61237592299999999</v>
      </c>
      <c r="S73" s="84">
        <v>1.2126166298315406E-6</v>
      </c>
      <c r="T73" s="84">
        <f t="shared" si="0"/>
        <v>3.0315694952403193E-3</v>
      </c>
      <c r="U73" s="84">
        <f>R73/'סכום נכסי הקרן'!$C$42</f>
        <v>5.030249956464362E-4</v>
      </c>
    </row>
    <row r="74" spans="2:21">
      <c r="B74" s="76" t="s">
        <v>387</v>
      </c>
      <c r="C74" s="73">
        <v>3230398</v>
      </c>
      <c r="D74" s="86" t="s">
        <v>110</v>
      </c>
      <c r="E74" s="86" t="s">
        <v>296</v>
      </c>
      <c r="F74" s="73" t="s">
        <v>380</v>
      </c>
      <c r="G74" s="86" t="s">
        <v>320</v>
      </c>
      <c r="H74" s="73" t="s">
        <v>354</v>
      </c>
      <c r="I74" s="73" t="s">
        <v>300</v>
      </c>
      <c r="J74" s="73"/>
      <c r="K74" s="85">
        <v>5.5699998340377785</v>
      </c>
      <c r="L74" s="86" t="s">
        <v>123</v>
      </c>
      <c r="M74" s="87">
        <v>1.43E-2</v>
      </c>
      <c r="N74" s="87">
        <v>2.8099998896897807E-2</v>
      </c>
      <c r="O74" s="83">
        <v>9.9206649999999996</v>
      </c>
      <c r="P74" s="85">
        <v>101.43</v>
      </c>
      <c r="Q74" s="73"/>
      <c r="R74" s="83">
        <v>1.0062531E-2</v>
      </c>
      <c r="S74" s="84">
        <v>2.4399077717658631E-8</v>
      </c>
      <c r="T74" s="84">
        <f t="shared" si="0"/>
        <v>4.9814600605239772E-5</v>
      </c>
      <c r="U74" s="84">
        <f>R74/'סכום נכסי הקרן'!$C$42</f>
        <v>8.2656819485489947E-6</v>
      </c>
    </row>
    <row r="75" spans="2:21">
      <c r="B75" s="76" t="s">
        <v>388</v>
      </c>
      <c r="C75" s="73">
        <v>3230422</v>
      </c>
      <c r="D75" s="86" t="s">
        <v>110</v>
      </c>
      <c r="E75" s="86" t="s">
        <v>296</v>
      </c>
      <c r="F75" s="73" t="s">
        <v>380</v>
      </c>
      <c r="G75" s="86" t="s">
        <v>320</v>
      </c>
      <c r="H75" s="73" t="s">
        <v>354</v>
      </c>
      <c r="I75" s="73" t="s">
        <v>300</v>
      </c>
      <c r="J75" s="73"/>
      <c r="K75" s="85">
        <v>6.3299999998643726</v>
      </c>
      <c r="L75" s="86" t="s">
        <v>123</v>
      </c>
      <c r="M75" s="87">
        <v>2.5000000000000001E-3</v>
      </c>
      <c r="N75" s="87">
        <v>2.8999999996986069E-2</v>
      </c>
      <c r="O75" s="83">
        <v>1464.703982</v>
      </c>
      <c r="P75" s="85">
        <v>90.61</v>
      </c>
      <c r="Q75" s="73"/>
      <c r="R75" s="83">
        <v>1.3271682460000001</v>
      </c>
      <c r="S75" s="84">
        <v>1.1047483566352843E-6</v>
      </c>
      <c r="T75" s="84">
        <f t="shared" si="0"/>
        <v>6.5701517948562457E-3</v>
      </c>
      <c r="U75" s="84">
        <f>R75/'סכום נכסי הקרן'!$C$42</f>
        <v>1.0901780688824345E-3</v>
      </c>
    </row>
    <row r="76" spans="2:21">
      <c r="B76" s="76" t="s">
        <v>389</v>
      </c>
      <c r="C76" s="73">
        <v>1194638</v>
      </c>
      <c r="D76" s="86" t="s">
        <v>110</v>
      </c>
      <c r="E76" s="86" t="s">
        <v>296</v>
      </c>
      <c r="F76" s="73" t="s">
        <v>380</v>
      </c>
      <c r="G76" s="86" t="s">
        <v>320</v>
      </c>
      <c r="H76" s="73" t="s">
        <v>354</v>
      </c>
      <c r="I76" s="73" t="s">
        <v>300</v>
      </c>
      <c r="J76" s="73"/>
      <c r="K76" s="85">
        <v>7.1600000018543577</v>
      </c>
      <c r="L76" s="86" t="s">
        <v>123</v>
      </c>
      <c r="M76" s="87">
        <v>3.61E-2</v>
      </c>
      <c r="N76" s="87">
        <v>3.4000000011589732E-2</v>
      </c>
      <c r="O76" s="83">
        <v>848.49336000000005</v>
      </c>
      <c r="P76" s="85">
        <v>101.69</v>
      </c>
      <c r="Q76" s="73"/>
      <c r="R76" s="83">
        <v>0.86283291499999992</v>
      </c>
      <c r="S76" s="84">
        <v>1.8468271978721599E-6</v>
      </c>
      <c r="T76" s="84">
        <f t="shared" ref="T76:T139" si="1">IFERROR(R76/$R$11,0)</f>
        <v>4.2714578518843619E-3</v>
      </c>
      <c r="U76" s="84">
        <f>R76/'סכום נכסי הקרן'!$C$42</f>
        <v>7.0875830843446924E-4</v>
      </c>
    </row>
    <row r="77" spans="2:21">
      <c r="B77" s="76" t="s">
        <v>390</v>
      </c>
      <c r="C77" s="73">
        <v>1940600</v>
      </c>
      <c r="D77" s="86" t="s">
        <v>110</v>
      </c>
      <c r="E77" s="86" t="s">
        <v>296</v>
      </c>
      <c r="F77" s="73" t="s">
        <v>325</v>
      </c>
      <c r="G77" s="86" t="s">
        <v>303</v>
      </c>
      <c r="H77" s="73" t="s">
        <v>349</v>
      </c>
      <c r="I77" s="73" t="s">
        <v>121</v>
      </c>
      <c r="J77" s="73"/>
      <c r="K77" s="85">
        <v>7.9999999620683687E-2</v>
      </c>
      <c r="L77" s="86" t="s">
        <v>123</v>
      </c>
      <c r="M77" s="87">
        <v>1.4199999999999999E-2</v>
      </c>
      <c r="N77" s="87">
        <v>4.4099999980560044E-2</v>
      </c>
      <c r="O77" s="83">
        <v>1.898E-2</v>
      </c>
      <c r="P77" s="85">
        <v>5556000</v>
      </c>
      <c r="Q77" s="73"/>
      <c r="R77" s="83">
        <v>1.0545288049999999</v>
      </c>
      <c r="S77" s="84">
        <v>8.9557872882555565E-7</v>
      </c>
      <c r="T77" s="84">
        <f t="shared" si="1"/>
        <v>5.2204491342978986E-3</v>
      </c>
      <c r="U77" s="84">
        <f>R77/'סכום נכסי הקרן'!$C$42</f>
        <v>8.6622338929573904E-4</v>
      </c>
    </row>
    <row r="78" spans="2:21">
      <c r="B78" s="76" t="s">
        <v>391</v>
      </c>
      <c r="C78" s="73">
        <v>1940626</v>
      </c>
      <c r="D78" s="86" t="s">
        <v>110</v>
      </c>
      <c r="E78" s="86" t="s">
        <v>296</v>
      </c>
      <c r="F78" s="73" t="s">
        <v>325</v>
      </c>
      <c r="G78" s="86" t="s">
        <v>303</v>
      </c>
      <c r="H78" s="73" t="s">
        <v>349</v>
      </c>
      <c r="I78" s="73" t="s">
        <v>121</v>
      </c>
      <c r="J78" s="73"/>
      <c r="K78" s="85">
        <v>0.75000000030954328</v>
      </c>
      <c r="L78" s="86" t="s">
        <v>123</v>
      </c>
      <c r="M78" s="87">
        <v>1.5900000000000001E-2</v>
      </c>
      <c r="N78" s="87">
        <v>1.9900000006067051E-2</v>
      </c>
      <c r="O78" s="83">
        <v>1.4808999999999999E-2</v>
      </c>
      <c r="P78" s="85">
        <v>5453667</v>
      </c>
      <c r="Q78" s="73"/>
      <c r="R78" s="83">
        <v>0.80764144900000001</v>
      </c>
      <c r="S78" s="84">
        <v>9.8924515698062794E-7</v>
      </c>
      <c r="T78" s="84">
        <f t="shared" si="1"/>
        <v>3.998232275177302E-3</v>
      </c>
      <c r="U78" s="84">
        <f>R78/'סכום נכסי הקרן'!$C$42</f>
        <v>6.6342228867660171E-4</v>
      </c>
    </row>
    <row r="79" spans="2:21">
      <c r="B79" s="76" t="s">
        <v>392</v>
      </c>
      <c r="C79" s="73">
        <v>1940725</v>
      </c>
      <c r="D79" s="86" t="s">
        <v>110</v>
      </c>
      <c r="E79" s="86" t="s">
        <v>296</v>
      </c>
      <c r="F79" s="73" t="s">
        <v>325</v>
      </c>
      <c r="G79" s="86" t="s">
        <v>303</v>
      </c>
      <c r="H79" s="73" t="s">
        <v>349</v>
      </c>
      <c r="I79" s="73" t="s">
        <v>121</v>
      </c>
      <c r="J79" s="73"/>
      <c r="K79" s="85">
        <v>2.9800000006837766</v>
      </c>
      <c r="L79" s="86" t="s">
        <v>123</v>
      </c>
      <c r="M79" s="87">
        <v>2.5899999999999999E-2</v>
      </c>
      <c r="N79" s="87">
        <v>3.8400000006996782E-2</v>
      </c>
      <c r="O79" s="83">
        <v>2.3449999999999999E-2</v>
      </c>
      <c r="P79" s="85">
        <v>5363461</v>
      </c>
      <c r="Q79" s="73"/>
      <c r="R79" s="83">
        <v>1.257720293</v>
      </c>
      <c r="S79" s="84">
        <v>1.1101642759077782E-6</v>
      </c>
      <c r="T79" s="84">
        <f t="shared" si="1"/>
        <v>6.2263494213235368E-3</v>
      </c>
      <c r="U79" s="84">
        <f>R79/'סכום נכסי הקרן'!$C$42</f>
        <v>1.0331313187679971E-3</v>
      </c>
    </row>
    <row r="80" spans="2:21">
      <c r="B80" s="76" t="s">
        <v>393</v>
      </c>
      <c r="C80" s="73">
        <v>1940691</v>
      </c>
      <c r="D80" s="86" t="s">
        <v>110</v>
      </c>
      <c r="E80" s="86" t="s">
        <v>296</v>
      </c>
      <c r="F80" s="73" t="s">
        <v>325</v>
      </c>
      <c r="G80" s="86" t="s">
        <v>303</v>
      </c>
      <c r="H80" s="73" t="s">
        <v>349</v>
      </c>
      <c r="I80" s="73" t="s">
        <v>121</v>
      </c>
      <c r="J80" s="73"/>
      <c r="K80" s="85">
        <v>1.9899999986347376</v>
      </c>
      <c r="L80" s="86" t="s">
        <v>123</v>
      </c>
      <c r="M80" s="87">
        <v>2.0199999999999999E-2</v>
      </c>
      <c r="N80" s="87">
        <v>3.2599999979896141E-2</v>
      </c>
      <c r="O80" s="83">
        <v>1.2279999999999999E-2</v>
      </c>
      <c r="P80" s="85">
        <v>5317749</v>
      </c>
      <c r="Q80" s="83">
        <v>1.3515868E-2</v>
      </c>
      <c r="R80" s="83">
        <v>0.66653860899999995</v>
      </c>
      <c r="S80" s="84">
        <v>5.8351152292706102E-7</v>
      </c>
      <c r="T80" s="84">
        <f t="shared" si="1"/>
        <v>3.2997020923768655E-3</v>
      </c>
      <c r="U80" s="84">
        <f>R80/'סכום נכסי הקרן'!$C$42</f>
        <v>5.475159428996796E-4</v>
      </c>
    </row>
    <row r="81" spans="2:21">
      <c r="B81" s="76" t="s">
        <v>394</v>
      </c>
      <c r="C81" s="73">
        <v>6620462</v>
      </c>
      <c r="D81" s="86" t="s">
        <v>110</v>
      </c>
      <c r="E81" s="86" t="s">
        <v>296</v>
      </c>
      <c r="F81" s="73" t="s">
        <v>323</v>
      </c>
      <c r="G81" s="86" t="s">
        <v>303</v>
      </c>
      <c r="H81" s="73" t="s">
        <v>349</v>
      </c>
      <c r="I81" s="73" t="s">
        <v>121</v>
      </c>
      <c r="J81" s="73"/>
      <c r="K81" s="85">
        <v>3.2099999959183947</v>
      </c>
      <c r="L81" s="86" t="s">
        <v>123</v>
      </c>
      <c r="M81" s="87">
        <v>2.9700000000000001E-2</v>
      </c>
      <c r="N81" s="87">
        <v>3.4899999964963208E-2</v>
      </c>
      <c r="O81" s="83">
        <v>5.0720000000000001E-3</v>
      </c>
      <c r="P81" s="85">
        <v>5458000</v>
      </c>
      <c r="Q81" s="73"/>
      <c r="R81" s="83">
        <v>0.27685185299999998</v>
      </c>
      <c r="S81" s="84">
        <v>3.6228571428571429E-7</v>
      </c>
      <c r="T81" s="84">
        <f t="shared" si="1"/>
        <v>1.370556223281752E-3</v>
      </c>
      <c r="U81" s="84">
        <f>R81/'סכום נכסי הקרן'!$C$42</f>
        <v>2.2741488833817651E-4</v>
      </c>
    </row>
    <row r="82" spans="2:21">
      <c r="B82" s="76" t="s">
        <v>395</v>
      </c>
      <c r="C82" s="73">
        <v>6620553</v>
      </c>
      <c r="D82" s="86" t="s">
        <v>110</v>
      </c>
      <c r="E82" s="86" t="s">
        <v>296</v>
      </c>
      <c r="F82" s="73" t="s">
        <v>323</v>
      </c>
      <c r="G82" s="86" t="s">
        <v>303</v>
      </c>
      <c r="H82" s="73" t="s">
        <v>349</v>
      </c>
      <c r="I82" s="73" t="s">
        <v>121</v>
      </c>
      <c r="J82" s="73"/>
      <c r="K82" s="85">
        <v>4.8700000052428374</v>
      </c>
      <c r="L82" s="86" t="s">
        <v>123</v>
      </c>
      <c r="M82" s="87">
        <v>8.3999999999999995E-3</v>
      </c>
      <c r="N82" s="87">
        <v>3.9400000040658745E-2</v>
      </c>
      <c r="O82" s="83">
        <v>6.134999999999999E-3</v>
      </c>
      <c r="P82" s="85">
        <v>4570000</v>
      </c>
      <c r="Q82" s="73"/>
      <c r="R82" s="83">
        <v>0.280382519</v>
      </c>
      <c r="S82" s="84">
        <v>7.7140701622029408E-7</v>
      </c>
      <c r="T82" s="84">
        <f t="shared" si="1"/>
        <v>1.3880347996618398E-3</v>
      </c>
      <c r="U82" s="84">
        <f>R82/'סכום נכסי הקרן'!$C$42</f>
        <v>2.3031508931371198E-4</v>
      </c>
    </row>
    <row r="83" spans="2:21">
      <c r="B83" s="76" t="s">
        <v>396</v>
      </c>
      <c r="C83" s="73">
        <v>1191329</v>
      </c>
      <c r="D83" s="86" t="s">
        <v>110</v>
      </c>
      <c r="E83" s="86" t="s">
        <v>296</v>
      </c>
      <c r="F83" s="73" t="s">
        <v>323</v>
      </c>
      <c r="G83" s="86" t="s">
        <v>303</v>
      </c>
      <c r="H83" s="73" t="s">
        <v>349</v>
      </c>
      <c r="I83" s="73" t="s">
        <v>121</v>
      </c>
      <c r="J83" s="73"/>
      <c r="K83" s="85">
        <v>5.2300000011709278</v>
      </c>
      <c r="L83" s="86" t="s">
        <v>123</v>
      </c>
      <c r="M83" s="87">
        <v>3.0899999999999997E-2</v>
      </c>
      <c r="N83" s="87">
        <v>3.3899999999727683E-2</v>
      </c>
      <c r="O83" s="83">
        <v>1.4596E-2</v>
      </c>
      <c r="P83" s="85">
        <v>5032053</v>
      </c>
      <c r="Q83" s="73"/>
      <c r="R83" s="83">
        <v>0.73445931800000008</v>
      </c>
      <c r="S83" s="84">
        <v>7.6821052631578942E-7</v>
      </c>
      <c r="T83" s="84">
        <f t="shared" si="1"/>
        <v>3.6359438382815214E-3</v>
      </c>
      <c r="U83" s="84">
        <f>R83/'סכום נכסי הקרן'!$C$42</f>
        <v>6.0330816637843966E-4</v>
      </c>
    </row>
    <row r="84" spans="2:21">
      <c r="B84" s="76" t="s">
        <v>397</v>
      </c>
      <c r="C84" s="73">
        <v>1157569</v>
      </c>
      <c r="D84" s="86" t="s">
        <v>110</v>
      </c>
      <c r="E84" s="86" t="s">
        <v>296</v>
      </c>
      <c r="F84" s="73" t="s">
        <v>398</v>
      </c>
      <c r="G84" s="86" t="s">
        <v>320</v>
      </c>
      <c r="H84" s="73" t="s">
        <v>354</v>
      </c>
      <c r="I84" s="73" t="s">
        <v>300</v>
      </c>
      <c r="J84" s="73"/>
      <c r="K84" s="85">
        <v>3.4399999986072056</v>
      </c>
      <c r="L84" s="86" t="s">
        <v>123</v>
      </c>
      <c r="M84" s="87">
        <v>1.4199999999999999E-2</v>
      </c>
      <c r="N84" s="87">
        <v>2.9199999984566332E-2</v>
      </c>
      <c r="O84" s="83">
        <v>1019.8791120000001</v>
      </c>
      <c r="P84" s="85">
        <v>104.19</v>
      </c>
      <c r="Q84" s="73"/>
      <c r="R84" s="83">
        <v>1.062611967</v>
      </c>
      <c r="S84" s="84">
        <v>1.0592856537471888E-6</v>
      </c>
      <c r="T84" s="84">
        <f t="shared" si="1"/>
        <v>5.2604648606253464E-3</v>
      </c>
      <c r="U84" s="84">
        <f>R84/'סכום נכסי הקרן'!$C$42</f>
        <v>8.7286315480111722E-4</v>
      </c>
    </row>
    <row r="85" spans="2:21">
      <c r="B85" s="76" t="s">
        <v>399</v>
      </c>
      <c r="C85" s="73">
        <v>1129899</v>
      </c>
      <c r="D85" s="86" t="s">
        <v>110</v>
      </c>
      <c r="E85" s="86" t="s">
        <v>296</v>
      </c>
      <c r="F85" s="73" t="s">
        <v>400</v>
      </c>
      <c r="G85" s="86" t="s">
        <v>320</v>
      </c>
      <c r="H85" s="73" t="s">
        <v>354</v>
      </c>
      <c r="I85" s="73" t="s">
        <v>300</v>
      </c>
      <c r="J85" s="73"/>
      <c r="K85" s="85">
        <v>0.97000000129471853</v>
      </c>
      <c r="L85" s="86" t="s">
        <v>123</v>
      </c>
      <c r="M85" s="87">
        <v>0.04</v>
      </c>
      <c r="N85" s="87">
        <v>1.8500000064735921E-2</v>
      </c>
      <c r="O85" s="83">
        <v>34.75694</v>
      </c>
      <c r="P85" s="85">
        <v>111.11</v>
      </c>
      <c r="Q85" s="73"/>
      <c r="R85" s="83">
        <v>3.8618435E-2</v>
      </c>
      <c r="S85" s="84">
        <v>2.1346609620425095E-7</v>
      </c>
      <c r="T85" s="84">
        <f t="shared" si="1"/>
        <v>1.9118071939598625E-4</v>
      </c>
      <c r="U85" s="84">
        <f>R85/'סכום נכסי הקרן'!$C$42</f>
        <v>3.1722406724581788E-5</v>
      </c>
    </row>
    <row r="86" spans="2:21">
      <c r="B86" s="76" t="s">
        <v>401</v>
      </c>
      <c r="C86" s="73">
        <v>1136753</v>
      </c>
      <c r="D86" s="86" t="s">
        <v>110</v>
      </c>
      <c r="E86" s="86" t="s">
        <v>296</v>
      </c>
      <c r="F86" s="73" t="s">
        <v>400</v>
      </c>
      <c r="G86" s="86" t="s">
        <v>320</v>
      </c>
      <c r="H86" s="73" t="s">
        <v>354</v>
      </c>
      <c r="I86" s="73" t="s">
        <v>300</v>
      </c>
      <c r="J86" s="73"/>
      <c r="K86" s="85">
        <v>3.3000000005300714</v>
      </c>
      <c r="L86" s="86" t="s">
        <v>123</v>
      </c>
      <c r="M86" s="87">
        <v>0.04</v>
      </c>
      <c r="N86" s="87">
        <v>2.7000000001325176E-2</v>
      </c>
      <c r="O86" s="83">
        <v>1318.3355650000001</v>
      </c>
      <c r="P86" s="85">
        <v>114.48</v>
      </c>
      <c r="Q86" s="73"/>
      <c r="R86" s="83">
        <v>1.5092305340000001</v>
      </c>
      <c r="S86" s="84">
        <v>1.4164428896619467E-6</v>
      </c>
      <c r="T86" s="84">
        <f t="shared" si="1"/>
        <v>7.4714518914220244E-3</v>
      </c>
      <c r="U86" s="84">
        <f>R86/'סכום נכסי הקרן'!$C$42</f>
        <v>1.2397298036729289E-3</v>
      </c>
    </row>
    <row r="87" spans="2:21">
      <c r="B87" s="76" t="s">
        <v>402</v>
      </c>
      <c r="C87" s="73">
        <v>1138544</v>
      </c>
      <c r="D87" s="86" t="s">
        <v>110</v>
      </c>
      <c r="E87" s="86" t="s">
        <v>296</v>
      </c>
      <c r="F87" s="73" t="s">
        <v>400</v>
      </c>
      <c r="G87" s="86" t="s">
        <v>320</v>
      </c>
      <c r="H87" s="73" t="s">
        <v>354</v>
      </c>
      <c r="I87" s="73" t="s">
        <v>300</v>
      </c>
      <c r="J87" s="73"/>
      <c r="K87" s="85">
        <v>4.6600000020285677</v>
      </c>
      <c r="L87" s="86" t="s">
        <v>123</v>
      </c>
      <c r="M87" s="87">
        <v>3.5000000000000003E-2</v>
      </c>
      <c r="N87" s="87">
        <v>2.790000001316411E-2</v>
      </c>
      <c r="O87" s="83">
        <v>404.38182799999993</v>
      </c>
      <c r="P87" s="85">
        <v>114.59</v>
      </c>
      <c r="Q87" s="73"/>
      <c r="R87" s="83">
        <v>0.463381141</v>
      </c>
      <c r="S87" s="84">
        <v>4.534122972055308E-7</v>
      </c>
      <c r="T87" s="84">
        <f t="shared" si="1"/>
        <v>2.2939702214994713E-3</v>
      </c>
      <c r="U87" s="84">
        <f>R87/'סכום נכסי הקרן'!$C$42</f>
        <v>3.8063595853386555E-4</v>
      </c>
    </row>
    <row r="88" spans="2:21">
      <c r="B88" s="76" t="s">
        <v>403</v>
      </c>
      <c r="C88" s="73">
        <v>1171271</v>
      </c>
      <c r="D88" s="86" t="s">
        <v>110</v>
      </c>
      <c r="E88" s="86" t="s">
        <v>296</v>
      </c>
      <c r="F88" s="73" t="s">
        <v>400</v>
      </c>
      <c r="G88" s="86" t="s">
        <v>320</v>
      </c>
      <c r="H88" s="73" t="s">
        <v>354</v>
      </c>
      <c r="I88" s="73" t="s">
        <v>300</v>
      </c>
      <c r="J88" s="73"/>
      <c r="K88" s="85">
        <v>6.939999996119627</v>
      </c>
      <c r="L88" s="86" t="s">
        <v>123</v>
      </c>
      <c r="M88" s="87">
        <v>2.5000000000000001E-2</v>
      </c>
      <c r="N88" s="87">
        <v>2.8799999986637129E-2</v>
      </c>
      <c r="O88" s="83">
        <v>731.806375</v>
      </c>
      <c r="P88" s="85">
        <v>106.35</v>
      </c>
      <c r="Q88" s="73"/>
      <c r="R88" s="83">
        <v>0.77827603300000003</v>
      </c>
      <c r="S88" s="84">
        <v>1.1789675690177278E-6</v>
      </c>
      <c r="T88" s="84">
        <f t="shared" si="1"/>
        <v>3.8528586639410517E-3</v>
      </c>
      <c r="U88" s="84">
        <f>R88/'סכום נכסי הקרן'!$C$42</f>
        <v>6.3930060508200391E-4</v>
      </c>
    </row>
    <row r="89" spans="2:21">
      <c r="B89" s="76" t="s">
        <v>404</v>
      </c>
      <c r="C89" s="73">
        <v>7770217</v>
      </c>
      <c r="D89" s="86" t="s">
        <v>110</v>
      </c>
      <c r="E89" s="86" t="s">
        <v>296</v>
      </c>
      <c r="F89" s="73" t="s">
        <v>405</v>
      </c>
      <c r="G89" s="86" t="s">
        <v>406</v>
      </c>
      <c r="H89" s="73" t="s">
        <v>354</v>
      </c>
      <c r="I89" s="73" t="s">
        <v>300</v>
      </c>
      <c r="J89" s="73"/>
      <c r="K89" s="85">
        <v>2.85</v>
      </c>
      <c r="L89" s="86" t="s">
        <v>123</v>
      </c>
      <c r="M89" s="87">
        <v>4.2999999999999997E-2</v>
      </c>
      <c r="N89" s="87">
        <v>0.03</v>
      </c>
      <c r="O89" s="83">
        <v>1.9999999999999999E-6</v>
      </c>
      <c r="P89" s="85">
        <v>117.08</v>
      </c>
      <c r="Q89" s="73"/>
      <c r="R89" s="83">
        <v>1.9999999999999997E-9</v>
      </c>
      <c r="S89" s="84">
        <v>3.268563265754916E-15</v>
      </c>
      <c r="T89" s="84">
        <f t="shared" si="1"/>
        <v>9.9010081271282087E-12</v>
      </c>
      <c r="U89" s="84">
        <f>R89/'סכום נכסי הקרן'!$C$42</f>
        <v>1.6428634005796342E-12</v>
      </c>
    </row>
    <row r="90" spans="2:21">
      <c r="B90" s="76" t="s">
        <v>407</v>
      </c>
      <c r="C90" s="73">
        <v>1410281</v>
      </c>
      <c r="D90" s="86" t="s">
        <v>110</v>
      </c>
      <c r="E90" s="86" t="s">
        <v>296</v>
      </c>
      <c r="F90" s="73" t="s">
        <v>408</v>
      </c>
      <c r="G90" s="86" t="s">
        <v>119</v>
      </c>
      <c r="H90" s="73" t="s">
        <v>354</v>
      </c>
      <c r="I90" s="73" t="s">
        <v>300</v>
      </c>
      <c r="J90" s="73"/>
      <c r="K90" s="85">
        <v>3.0000003075364309E-2</v>
      </c>
      <c r="L90" s="86" t="s">
        <v>123</v>
      </c>
      <c r="M90" s="87">
        <v>2.1499999999999998E-2</v>
      </c>
      <c r="N90" s="87">
        <v>5.8299999679283447E-2</v>
      </c>
      <c r="O90" s="83">
        <v>62.065618999999998</v>
      </c>
      <c r="P90" s="85">
        <v>110.02</v>
      </c>
      <c r="Q90" s="73"/>
      <c r="R90" s="83">
        <v>6.8284593000000005E-2</v>
      </c>
      <c r="S90" s="84">
        <v>1.0644643214120921E-6</v>
      </c>
      <c r="T90" s="84">
        <f t="shared" si="1"/>
        <v>3.3804315512532107E-4</v>
      </c>
      <c r="U90" s="84">
        <f>R90/'סכום נכסי הקרן'!$C$42</f>
        <v>5.6091129331588152E-5</v>
      </c>
    </row>
    <row r="91" spans="2:21">
      <c r="B91" s="76" t="s">
        <v>409</v>
      </c>
      <c r="C91" s="73">
        <v>1410307</v>
      </c>
      <c r="D91" s="86" t="s">
        <v>110</v>
      </c>
      <c r="E91" s="86" t="s">
        <v>296</v>
      </c>
      <c r="F91" s="73" t="s">
        <v>408</v>
      </c>
      <c r="G91" s="86" t="s">
        <v>119</v>
      </c>
      <c r="H91" s="73" t="s">
        <v>354</v>
      </c>
      <c r="I91" s="73" t="s">
        <v>300</v>
      </c>
      <c r="J91" s="73"/>
      <c r="K91" s="85">
        <v>1.6799999996123143</v>
      </c>
      <c r="L91" s="86" t="s">
        <v>123</v>
      </c>
      <c r="M91" s="87">
        <v>1.8000000000000002E-2</v>
      </c>
      <c r="N91" s="87">
        <v>2.8999999980615712E-2</v>
      </c>
      <c r="O91" s="83">
        <v>575.27927199999999</v>
      </c>
      <c r="P91" s="85">
        <v>107.61</v>
      </c>
      <c r="Q91" s="73"/>
      <c r="R91" s="83">
        <v>0.61905801799999993</v>
      </c>
      <c r="S91" s="84">
        <v>5.4479870979971391E-7</v>
      </c>
      <c r="T91" s="84">
        <f t="shared" si="1"/>
        <v>3.0646492336909403E-3</v>
      </c>
      <c r="U91" s="84">
        <f>R91/'סכום נכסי הקרן'!$C$42</f>
        <v>5.0851388030378423E-4</v>
      </c>
    </row>
    <row r="92" spans="2:21">
      <c r="B92" s="76" t="s">
        <v>410</v>
      </c>
      <c r="C92" s="73">
        <v>1192749</v>
      </c>
      <c r="D92" s="86" t="s">
        <v>110</v>
      </c>
      <c r="E92" s="86" t="s">
        <v>296</v>
      </c>
      <c r="F92" s="73" t="s">
        <v>408</v>
      </c>
      <c r="G92" s="86" t="s">
        <v>119</v>
      </c>
      <c r="H92" s="73" t="s">
        <v>354</v>
      </c>
      <c r="I92" s="73" t="s">
        <v>300</v>
      </c>
      <c r="J92" s="73"/>
      <c r="K92" s="85">
        <v>4.1800000023323927</v>
      </c>
      <c r="L92" s="86" t="s">
        <v>123</v>
      </c>
      <c r="M92" s="87">
        <v>2.2000000000000002E-2</v>
      </c>
      <c r="N92" s="87">
        <v>2.7400000016147334E-2</v>
      </c>
      <c r="O92" s="83">
        <v>338.72224900000003</v>
      </c>
      <c r="P92" s="85">
        <v>98.73</v>
      </c>
      <c r="Q92" s="73"/>
      <c r="R92" s="83">
        <v>0.33442047899999999</v>
      </c>
      <c r="S92" s="84">
        <v>1.1669424373256216E-6</v>
      </c>
      <c r="T92" s="84">
        <f t="shared" si="1"/>
        <v>1.6555499402285544E-3</v>
      </c>
      <c r="U92" s="84">
        <f>R92/'סכום נכסי הקרן'!$C$42</f>
        <v>2.7470358267670512E-4</v>
      </c>
    </row>
    <row r="93" spans="2:21">
      <c r="B93" s="76" t="s">
        <v>411</v>
      </c>
      <c r="C93" s="73">
        <v>1110915</v>
      </c>
      <c r="D93" s="86" t="s">
        <v>110</v>
      </c>
      <c r="E93" s="86" t="s">
        <v>296</v>
      </c>
      <c r="F93" s="73" t="s">
        <v>412</v>
      </c>
      <c r="G93" s="86" t="s">
        <v>413</v>
      </c>
      <c r="H93" s="73" t="s">
        <v>414</v>
      </c>
      <c r="I93" s="73" t="s">
        <v>300</v>
      </c>
      <c r="J93" s="73"/>
      <c r="K93" s="85">
        <v>6.0299999999064795</v>
      </c>
      <c r="L93" s="86" t="s">
        <v>123</v>
      </c>
      <c r="M93" s="87">
        <v>5.1500000000000004E-2</v>
      </c>
      <c r="N93" s="87">
        <v>0.03</v>
      </c>
      <c r="O93" s="83">
        <v>2048.852445</v>
      </c>
      <c r="P93" s="85">
        <v>151.35</v>
      </c>
      <c r="Q93" s="73"/>
      <c r="R93" s="83">
        <v>3.1009380430000002</v>
      </c>
      <c r="S93" s="84">
        <v>6.5513587619848184E-7</v>
      </c>
      <c r="T93" s="84">
        <f t="shared" si="1"/>
        <v>1.5351206382732024E-2</v>
      </c>
      <c r="U93" s="84">
        <f>R93/'סכום נכסי הקרן'!$C$42</f>
        <v>2.5472088091548686E-3</v>
      </c>
    </row>
    <row r="94" spans="2:21">
      <c r="B94" s="76" t="s">
        <v>415</v>
      </c>
      <c r="C94" s="73">
        <v>2300184</v>
      </c>
      <c r="D94" s="86" t="s">
        <v>110</v>
      </c>
      <c r="E94" s="86" t="s">
        <v>296</v>
      </c>
      <c r="F94" s="73" t="s">
        <v>416</v>
      </c>
      <c r="G94" s="86" t="s">
        <v>146</v>
      </c>
      <c r="H94" s="73" t="s">
        <v>417</v>
      </c>
      <c r="I94" s="73" t="s">
        <v>121</v>
      </c>
      <c r="J94" s="73"/>
      <c r="K94" s="85">
        <v>1.6299999992803511</v>
      </c>
      <c r="L94" s="86" t="s">
        <v>123</v>
      </c>
      <c r="M94" s="87">
        <v>2.2000000000000002E-2</v>
      </c>
      <c r="N94" s="87">
        <v>2.0200000005483037E-2</v>
      </c>
      <c r="O94" s="83">
        <v>529.11887899999999</v>
      </c>
      <c r="P94" s="85">
        <v>110.3</v>
      </c>
      <c r="Q94" s="73"/>
      <c r="R94" s="83">
        <v>0.58361813400000007</v>
      </c>
      <c r="S94" s="84">
        <v>6.6680351886844919E-7</v>
      </c>
      <c r="T94" s="84">
        <f t="shared" si="1"/>
        <v>2.8892039439367004E-3</v>
      </c>
      <c r="U94" s="84">
        <f>R94/'סכום נכסי הקרן'!$C$42</f>
        <v>4.7940243613159045E-4</v>
      </c>
    </row>
    <row r="95" spans="2:21">
      <c r="B95" s="76" t="s">
        <v>418</v>
      </c>
      <c r="C95" s="73">
        <v>2300242</v>
      </c>
      <c r="D95" s="86" t="s">
        <v>110</v>
      </c>
      <c r="E95" s="86" t="s">
        <v>296</v>
      </c>
      <c r="F95" s="73" t="s">
        <v>416</v>
      </c>
      <c r="G95" s="86" t="s">
        <v>146</v>
      </c>
      <c r="H95" s="73" t="s">
        <v>417</v>
      </c>
      <c r="I95" s="73" t="s">
        <v>121</v>
      </c>
      <c r="J95" s="73"/>
      <c r="K95" s="85">
        <v>4.9200000048395012</v>
      </c>
      <c r="L95" s="86" t="s">
        <v>123</v>
      </c>
      <c r="M95" s="87">
        <v>1.7000000000000001E-2</v>
      </c>
      <c r="N95" s="87">
        <v>2.3700000006625511E-2</v>
      </c>
      <c r="O95" s="83">
        <v>331.97209500000002</v>
      </c>
      <c r="P95" s="85">
        <v>104.57</v>
      </c>
      <c r="Q95" s="73"/>
      <c r="R95" s="83">
        <v>0.347143221</v>
      </c>
      <c r="S95" s="84">
        <v>2.6155186962276638E-7</v>
      </c>
      <c r="T95" s="84">
        <f t="shared" si="1"/>
        <v>1.7185339261992321E-3</v>
      </c>
      <c r="U95" s="84">
        <f>R95/'סכום נכסי הקרן'!$C$42</f>
        <v>2.8515444627011377E-4</v>
      </c>
    </row>
    <row r="96" spans="2:21">
      <c r="B96" s="76" t="s">
        <v>419</v>
      </c>
      <c r="C96" s="73">
        <v>2300317</v>
      </c>
      <c r="D96" s="86" t="s">
        <v>110</v>
      </c>
      <c r="E96" s="86" t="s">
        <v>296</v>
      </c>
      <c r="F96" s="73" t="s">
        <v>416</v>
      </c>
      <c r="G96" s="86" t="s">
        <v>146</v>
      </c>
      <c r="H96" s="73" t="s">
        <v>417</v>
      </c>
      <c r="I96" s="73" t="s">
        <v>121</v>
      </c>
      <c r="J96" s="73"/>
      <c r="K96" s="85">
        <v>9.7900000048658775</v>
      </c>
      <c r="L96" s="86" t="s">
        <v>123</v>
      </c>
      <c r="M96" s="87">
        <v>5.7999999999999996E-3</v>
      </c>
      <c r="N96" s="87">
        <v>2.7500000017629995E-2</v>
      </c>
      <c r="O96" s="83">
        <v>163.99188000000001</v>
      </c>
      <c r="P96" s="85">
        <v>86.47</v>
      </c>
      <c r="Q96" s="73"/>
      <c r="R96" s="83">
        <v>0.14180378899999999</v>
      </c>
      <c r="S96" s="84">
        <v>3.4281890530831189E-7</v>
      </c>
      <c r="T96" s="84">
        <f t="shared" si="1"/>
        <v>7.0200023367328682E-4</v>
      </c>
      <c r="U96" s="84">
        <f>R96/'סכום נכסי הקרן'!$C$42</f>
        <v>1.1648212750580847E-4</v>
      </c>
    </row>
    <row r="97" spans="2:21">
      <c r="B97" s="76" t="s">
        <v>420</v>
      </c>
      <c r="C97" s="73">
        <v>1136084</v>
      </c>
      <c r="D97" s="86" t="s">
        <v>110</v>
      </c>
      <c r="E97" s="86" t="s">
        <v>296</v>
      </c>
      <c r="F97" s="73" t="s">
        <v>357</v>
      </c>
      <c r="G97" s="86" t="s">
        <v>320</v>
      </c>
      <c r="H97" s="73" t="s">
        <v>417</v>
      </c>
      <c r="I97" s="73" t="s">
        <v>121</v>
      </c>
      <c r="J97" s="73"/>
      <c r="K97" s="85">
        <v>1.0799998679475207</v>
      </c>
      <c r="L97" s="86" t="s">
        <v>123</v>
      </c>
      <c r="M97" s="87">
        <v>2.5000000000000001E-2</v>
      </c>
      <c r="N97" s="87">
        <v>2.8099995914626429E-2</v>
      </c>
      <c r="O97" s="83">
        <v>2.2051859999999999</v>
      </c>
      <c r="P97" s="85">
        <v>109.89</v>
      </c>
      <c r="Q97" s="73"/>
      <c r="R97" s="83">
        <v>2.423279E-3</v>
      </c>
      <c r="S97" s="84">
        <v>3.1220465258731025E-9</v>
      </c>
      <c r="T97" s="84">
        <f t="shared" si="1"/>
        <v>1.199645253664956E-5</v>
      </c>
      <c r="U97" s="84">
        <f>R97/'סכום נכסי הקרן'!$C$42</f>
        <v>1.990558189246608E-6</v>
      </c>
    </row>
    <row r="98" spans="2:21">
      <c r="B98" s="76" t="s">
        <v>421</v>
      </c>
      <c r="C98" s="73">
        <v>1141050</v>
      </c>
      <c r="D98" s="86" t="s">
        <v>110</v>
      </c>
      <c r="E98" s="86" t="s">
        <v>296</v>
      </c>
      <c r="F98" s="73" t="s">
        <v>357</v>
      </c>
      <c r="G98" s="86" t="s">
        <v>320</v>
      </c>
      <c r="H98" s="73" t="s">
        <v>417</v>
      </c>
      <c r="I98" s="73" t="s">
        <v>121</v>
      </c>
      <c r="J98" s="73"/>
      <c r="K98" s="85">
        <v>2.4200000003883004</v>
      </c>
      <c r="L98" s="86" t="s">
        <v>123</v>
      </c>
      <c r="M98" s="87">
        <v>1.95E-2</v>
      </c>
      <c r="N98" s="87">
        <v>3.490000001531629E-2</v>
      </c>
      <c r="O98" s="83">
        <v>434.73564900000002</v>
      </c>
      <c r="P98" s="85">
        <v>106.63</v>
      </c>
      <c r="Q98" s="73"/>
      <c r="R98" s="83">
        <v>0.46355862099999995</v>
      </c>
      <c r="S98" s="84">
        <v>7.63930347987691E-7</v>
      </c>
      <c r="T98" s="84">
        <f t="shared" si="1"/>
        <v>2.2948488369606726E-3</v>
      </c>
      <c r="U98" s="84">
        <f>R98/'סכום נכסי הקרן'!$C$42</f>
        <v>3.8078174623203294E-4</v>
      </c>
    </row>
    <row r="99" spans="2:21">
      <c r="B99" s="76" t="s">
        <v>422</v>
      </c>
      <c r="C99" s="73">
        <v>1162221</v>
      </c>
      <c r="D99" s="86" t="s">
        <v>110</v>
      </c>
      <c r="E99" s="86" t="s">
        <v>296</v>
      </c>
      <c r="F99" s="73" t="s">
        <v>357</v>
      </c>
      <c r="G99" s="86" t="s">
        <v>320</v>
      </c>
      <c r="H99" s="73" t="s">
        <v>417</v>
      </c>
      <c r="I99" s="73" t="s">
        <v>121</v>
      </c>
      <c r="J99" s="73"/>
      <c r="K99" s="85">
        <v>5.6099999819517938</v>
      </c>
      <c r="L99" s="86" t="s">
        <v>123</v>
      </c>
      <c r="M99" s="87">
        <v>1.1699999999999999E-2</v>
      </c>
      <c r="N99" s="87">
        <v>3.7999999857043915E-2</v>
      </c>
      <c r="O99" s="83">
        <v>59.596633000000004</v>
      </c>
      <c r="P99" s="85">
        <v>93.9</v>
      </c>
      <c r="Q99" s="73"/>
      <c r="R99" s="83">
        <v>5.5961241000000002E-2</v>
      </c>
      <c r="S99" s="84">
        <v>8.2616973667983893E-8</v>
      </c>
      <c r="T99" s="84">
        <f t="shared" si="1"/>
        <v>2.7703635097259022E-4</v>
      </c>
      <c r="U99" s="84">
        <f>R99/'סכום נכסי הקרן'!$C$42</f>
        <v>4.5968337344958233E-5</v>
      </c>
    </row>
    <row r="100" spans="2:21">
      <c r="B100" s="76" t="s">
        <v>423</v>
      </c>
      <c r="C100" s="73">
        <v>1156231</v>
      </c>
      <c r="D100" s="86" t="s">
        <v>110</v>
      </c>
      <c r="E100" s="86" t="s">
        <v>296</v>
      </c>
      <c r="F100" s="73" t="s">
        <v>357</v>
      </c>
      <c r="G100" s="86" t="s">
        <v>320</v>
      </c>
      <c r="H100" s="73" t="s">
        <v>417</v>
      </c>
      <c r="I100" s="73" t="s">
        <v>121</v>
      </c>
      <c r="J100" s="73"/>
      <c r="K100" s="85">
        <v>3.9400000031171811</v>
      </c>
      <c r="L100" s="86" t="s">
        <v>123</v>
      </c>
      <c r="M100" s="87">
        <v>3.3500000000000002E-2</v>
      </c>
      <c r="N100" s="87">
        <v>3.570000002954344E-2</v>
      </c>
      <c r="O100" s="83">
        <v>397.29708800000003</v>
      </c>
      <c r="P100" s="85">
        <v>108.2</v>
      </c>
      <c r="Q100" s="73"/>
      <c r="R100" s="83">
        <v>0.429875489</v>
      </c>
      <c r="S100" s="84">
        <v>9.5517048415501683E-7</v>
      </c>
      <c r="T100" s="84">
        <f t="shared" si="1"/>
        <v>2.1281003551211065E-3</v>
      </c>
      <c r="U100" s="84">
        <f>R100/'סכום נכסי הקרן'!$C$42</f>
        <v>3.5311335384218662E-4</v>
      </c>
    </row>
    <row r="101" spans="2:21">
      <c r="B101" s="76" t="s">
        <v>424</v>
      </c>
      <c r="C101" s="73">
        <v>1174226</v>
      </c>
      <c r="D101" s="86" t="s">
        <v>110</v>
      </c>
      <c r="E101" s="86" t="s">
        <v>296</v>
      </c>
      <c r="F101" s="73" t="s">
        <v>357</v>
      </c>
      <c r="G101" s="86" t="s">
        <v>320</v>
      </c>
      <c r="H101" s="73" t="s">
        <v>417</v>
      </c>
      <c r="I101" s="73" t="s">
        <v>121</v>
      </c>
      <c r="J101" s="73"/>
      <c r="K101" s="85">
        <v>5.6200000001001031</v>
      </c>
      <c r="L101" s="86" t="s">
        <v>123</v>
      </c>
      <c r="M101" s="87">
        <v>1.3300000000000001E-2</v>
      </c>
      <c r="N101" s="87">
        <v>3.9100000005505696E-2</v>
      </c>
      <c r="O101" s="83">
        <v>1058.2269060000001</v>
      </c>
      <c r="P101" s="85">
        <v>94.4</v>
      </c>
      <c r="Q101" s="73"/>
      <c r="R101" s="83">
        <v>0.99896619499999995</v>
      </c>
      <c r="S101" s="84">
        <v>8.9113844715789483E-7</v>
      </c>
      <c r="T101" s="84">
        <f t="shared" si="1"/>
        <v>4.945386207710672E-3</v>
      </c>
      <c r="U101" s="84">
        <f>R101/'סכום נכסי הקרן'!$C$42</f>
        <v>8.2058250009089907E-4</v>
      </c>
    </row>
    <row r="102" spans="2:21">
      <c r="B102" s="76" t="s">
        <v>425</v>
      </c>
      <c r="C102" s="73">
        <v>1186188</v>
      </c>
      <c r="D102" s="86" t="s">
        <v>110</v>
      </c>
      <c r="E102" s="86" t="s">
        <v>296</v>
      </c>
      <c r="F102" s="73" t="s">
        <v>357</v>
      </c>
      <c r="G102" s="86" t="s">
        <v>320</v>
      </c>
      <c r="H102" s="73" t="s">
        <v>414</v>
      </c>
      <c r="I102" s="73" t="s">
        <v>300</v>
      </c>
      <c r="J102" s="73"/>
      <c r="K102" s="85">
        <v>5.7799999977014451</v>
      </c>
      <c r="L102" s="86" t="s">
        <v>123</v>
      </c>
      <c r="M102" s="87">
        <v>1.8700000000000001E-2</v>
      </c>
      <c r="N102" s="87">
        <v>3.9299999977606873E-2</v>
      </c>
      <c r="O102" s="83">
        <v>900.56404799999984</v>
      </c>
      <c r="P102" s="85">
        <v>93.72</v>
      </c>
      <c r="Q102" s="73"/>
      <c r="R102" s="83">
        <v>0.84400867299999993</v>
      </c>
      <c r="S102" s="84">
        <v>1.5139728630628659E-6</v>
      </c>
      <c r="T102" s="84">
        <f t="shared" si="1"/>
        <v>4.1782683653698478E-3</v>
      </c>
      <c r="U102" s="84">
        <f>R102/'סכום נכסי הקרן'!$C$42</f>
        <v>6.9329547932174226E-4</v>
      </c>
    </row>
    <row r="103" spans="2:21">
      <c r="B103" s="76" t="s">
        <v>426</v>
      </c>
      <c r="C103" s="73">
        <v>1185537</v>
      </c>
      <c r="D103" s="86" t="s">
        <v>110</v>
      </c>
      <c r="E103" s="86" t="s">
        <v>296</v>
      </c>
      <c r="F103" s="73" t="s">
        <v>302</v>
      </c>
      <c r="G103" s="86" t="s">
        <v>303</v>
      </c>
      <c r="H103" s="73" t="s">
        <v>417</v>
      </c>
      <c r="I103" s="73" t="s">
        <v>121</v>
      </c>
      <c r="J103" s="73"/>
      <c r="K103" s="85">
        <v>4.8899999975076929</v>
      </c>
      <c r="L103" s="86" t="s">
        <v>123</v>
      </c>
      <c r="M103" s="87">
        <v>1.09E-2</v>
      </c>
      <c r="N103" s="87">
        <v>3.8199999977670734E-2</v>
      </c>
      <c r="O103" s="83">
        <v>1.9207999999999999E-2</v>
      </c>
      <c r="P103" s="85">
        <v>4616513</v>
      </c>
      <c r="Q103" s="73"/>
      <c r="R103" s="83">
        <v>0.88672868900000001</v>
      </c>
      <c r="S103" s="84">
        <v>1.0577674982102538E-6</v>
      </c>
      <c r="T103" s="84">
        <f t="shared" si="1"/>
        <v>4.389753978173371E-3</v>
      </c>
      <c r="U103" s="84">
        <f>R103/'סכום נכסי הקרן'!$C$42</f>
        <v>7.2838705470103053E-4</v>
      </c>
    </row>
    <row r="104" spans="2:21">
      <c r="B104" s="76" t="s">
        <v>427</v>
      </c>
      <c r="C104" s="73">
        <v>1151000</v>
      </c>
      <c r="D104" s="86" t="s">
        <v>110</v>
      </c>
      <c r="E104" s="86" t="s">
        <v>296</v>
      </c>
      <c r="F104" s="73" t="s">
        <v>302</v>
      </c>
      <c r="G104" s="86" t="s">
        <v>303</v>
      </c>
      <c r="H104" s="73" t="s">
        <v>417</v>
      </c>
      <c r="I104" s="73" t="s">
        <v>121</v>
      </c>
      <c r="J104" s="73"/>
      <c r="K104" s="85">
        <v>1.260000000102367</v>
      </c>
      <c r="L104" s="86" t="s">
        <v>123</v>
      </c>
      <c r="M104" s="87">
        <v>2.2000000000000002E-2</v>
      </c>
      <c r="N104" s="87">
        <v>2.8499999946257296E-2</v>
      </c>
      <c r="O104" s="83">
        <v>3.5590000000000001E-3</v>
      </c>
      <c r="P104" s="85">
        <v>5490000</v>
      </c>
      <c r="Q104" s="73"/>
      <c r="R104" s="83">
        <v>0.19537537299999999</v>
      </c>
      <c r="S104" s="84">
        <v>7.0699245133094954E-7</v>
      </c>
      <c r="T104" s="84">
        <f t="shared" si="1"/>
        <v>9.6720657795685259E-4</v>
      </c>
      <c r="U104" s="84">
        <f>R104/'סכום נכסי הקרן'!$C$42</f>
        <v>1.6048752483814724E-4</v>
      </c>
    </row>
    <row r="105" spans="2:21">
      <c r="B105" s="76" t="s">
        <v>428</v>
      </c>
      <c r="C105" s="73">
        <v>1167030</v>
      </c>
      <c r="D105" s="86" t="s">
        <v>110</v>
      </c>
      <c r="E105" s="86" t="s">
        <v>296</v>
      </c>
      <c r="F105" s="73" t="s">
        <v>302</v>
      </c>
      <c r="G105" s="86" t="s">
        <v>303</v>
      </c>
      <c r="H105" s="73" t="s">
        <v>417</v>
      </c>
      <c r="I105" s="73" t="s">
        <v>121</v>
      </c>
      <c r="J105" s="73"/>
      <c r="K105" s="85">
        <v>3.0999999909348537</v>
      </c>
      <c r="L105" s="86" t="s">
        <v>123</v>
      </c>
      <c r="M105" s="87">
        <v>2.3199999999999998E-2</v>
      </c>
      <c r="N105" s="87">
        <v>3.5499999872263856E-2</v>
      </c>
      <c r="O105" s="83">
        <v>2.2680000000000001E-3</v>
      </c>
      <c r="P105" s="85">
        <v>5350000</v>
      </c>
      <c r="Q105" s="73"/>
      <c r="R105" s="83">
        <v>0.121343881</v>
      </c>
      <c r="S105" s="84">
        <v>3.7800000000000002E-7</v>
      </c>
      <c r="T105" s="84">
        <f t="shared" si="1"/>
        <v>6.0071337597913921E-4</v>
      </c>
      <c r="U105" s="84">
        <f>R105/'סכום נכסי הקרן'!$C$42</f>
        <v>9.9675710489595241E-5</v>
      </c>
    </row>
    <row r="106" spans="2:21">
      <c r="B106" s="76" t="s">
        <v>429</v>
      </c>
      <c r="C106" s="73">
        <v>1189497</v>
      </c>
      <c r="D106" s="86" t="s">
        <v>110</v>
      </c>
      <c r="E106" s="86" t="s">
        <v>296</v>
      </c>
      <c r="F106" s="73" t="s">
        <v>302</v>
      </c>
      <c r="G106" s="86" t="s">
        <v>303</v>
      </c>
      <c r="H106" s="73" t="s">
        <v>417</v>
      </c>
      <c r="I106" s="73" t="s">
        <v>121</v>
      </c>
      <c r="J106" s="73"/>
      <c r="K106" s="85">
        <v>5.5399999972743492</v>
      </c>
      <c r="L106" s="86" t="s">
        <v>123</v>
      </c>
      <c r="M106" s="87">
        <v>2.9900000000000003E-2</v>
      </c>
      <c r="N106" s="87">
        <v>3.0399999991497971E-2</v>
      </c>
      <c r="O106" s="83">
        <v>1.5762999999999999E-2</v>
      </c>
      <c r="P106" s="85">
        <v>5074000</v>
      </c>
      <c r="Q106" s="73"/>
      <c r="R106" s="83">
        <v>0.79980906699999998</v>
      </c>
      <c r="S106" s="84">
        <v>9.8518749999999987E-7</v>
      </c>
      <c r="T106" s="84">
        <f t="shared" si="1"/>
        <v>3.959458036258915E-3</v>
      </c>
      <c r="U106" s="84">
        <f>R106/'סכום נכסי הקרן'!$C$42</f>
        <v>6.5698852181302232E-4</v>
      </c>
    </row>
    <row r="107" spans="2:21">
      <c r="B107" s="76" t="s">
        <v>430</v>
      </c>
      <c r="C107" s="73">
        <v>7480197</v>
      </c>
      <c r="D107" s="86" t="s">
        <v>110</v>
      </c>
      <c r="E107" s="86" t="s">
        <v>296</v>
      </c>
      <c r="F107" s="73" t="s">
        <v>306</v>
      </c>
      <c r="G107" s="86" t="s">
        <v>303</v>
      </c>
      <c r="H107" s="73" t="s">
        <v>417</v>
      </c>
      <c r="I107" s="73" t="s">
        <v>121</v>
      </c>
      <c r="J107" s="73"/>
      <c r="K107" s="85">
        <v>2.5400000004968861</v>
      </c>
      <c r="L107" s="86" t="s">
        <v>123</v>
      </c>
      <c r="M107" s="87">
        <v>1.46E-2</v>
      </c>
      <c r="N107" s="87">
        <v>3.7100000010023393E-2</v>
      </c>
      <c r="O107" s="83">
        <v>2.2648000000000001E-2</v>
      </c>
      <c r="P107" s="85">
        <v>5153990</v>
      </c>
      <c r="Q107" s="73"/>
      <c r="R107" s="83">
        <v>1.1672697729999999</v>
      </c>
      <c r="S107" s="84">
        <v>8.5037359666579064E-7</v>
      </c>
      <c r="T107" s="84">
        <f t="shared" si="1"/>
        <v>5.7785737545120496E-3</v>
      </c>
      <c r="U107" s="84">
        <f>R107/'סכום נכסי הקרן'!$C$42</f>
        <v>9.5883239433229887E-4</v>
      </c>
    </row>
    <row r="108" spans="2:21">
      <c r="B108" s="76" t="s">
        <v>431</v>
      </c>
      <c r="C108" s="73">
        <v>7480247</v>
      </c>
      <c r="D108" s="86" t="s">
        <v>110</v>
      </c>
      <c r="E108" s="86" t="s">
        <v>296</v>
      </c>
      <c r="F108" s="73" t="s">
        <v>306</v>
      </c>
      <c r="G108" s="86" t="s">
        <v>303</v>
      </c>
      <c r="H108" s="73" t="s">
        <v>417</v>
      </c>
      <c r="I108" s="73" t="s">
        <v>121</v>
      </c>
      <c r="J108" s="73"/>
      <c r="K108" s="85">
        <v>3.1100000007269002</v>
      </c>
      <c r="L108" s="86" t="s">
        <v>123</v>
      </c>
      <c r="M108" s="87">
        <v>2.4199999999999999E-2</v>
      </c>
      <c r="N108" s="87">
        <v>4.1000000011385179E-2</v>
      </c>
      <c r="O108" s="83">
        <v>2.1631999999999998E-2</v>
      </c>
      <c r="P108" s="85">
        <v>5278341</v>
      </c>
      <c r="Q108" s="73"/>
      <c r="R108" s="83">
        <v>1.1418347470000001</v>
      </c>
      <c r="S108" s="84">
        <v>7.143045832782987E-7</v>
      </c>
      <c r="T108" s="84">
        <f t="shared" si="1"/>
        <v>5.6526575549421922E-3</v>
      </c>
      <c r="U108" s="84">
        <f>R108/'סכום נכסי הקרן'!$C$42</f>
        <v>9.3793925767820337E-4</v>
      </c>
    </row>
    <row r="109" spans="2:21">
      <c r="B109" s="76" t="s">
        <v>432</v>
      </c>
      <c r="C109" s="73">
        <v>7480312</v>
      </c>
      <c r="D109" s="86" t="s">
        <v>110</v>
      </c>
      <c r="E109" s="86" t="s">
        <v>296</v>
      </c>
      <c r="F109" s="73" t="s">
        <v>306</v>
      </c>
      <c r="G109" s="86" t="s">
        <v>303</v>
      </c>
      <c r="H109" s="73" t="s">
        <v>417</v>
      </c>
      <c r="I109" s="73" t="s">
        <v>121</v>
      </c>
      <c r="J109" s="73"/>
      <c r="K109" s="85">
        <v>4.5700000001007064</v>
      </c>
      <c r="L109" s="86" t="s">
        <v>123</v>
      </c>
      <c r="M109" s="87">
        <v>2E-3</v>
      </c>
      <c r="N109" s="87">
        <v>4.0900000003692559E-2</v>
      </c>
      <c r="O109" s="83">
        <v>1.3329000000000001E-2</v>
      </c>
      <c r="P109" s="85">
        <v>4470000</v>
      </c>
      <c r="Q109" s="73"/>
      <c r="R109" s="83">
        <v>0.595793142</v>
      </c>
      <c r="S109" s="84">
        <v>1.1628860582795325E-6</v>
      </c>
      <c r="T109" s="84">
        <f t="shared" si="1"/>
        <v>2.9494763705146258E-3</v>
      </c>
      <c r="U109" s="84">
        <f>R109/'סכום נכסי הקרן'!$C$42</f>
        <v>4.8940337365407254E-4</v>
      </c>
    </row>
    <row r="110" spans="2:21">
      <c r="B110" s="76" t="s">
        <v>433</v>
      </c>
      <c r="C110" s="73">
        <v>1191246</v>
      </c>
      <c r="D110" s="86" t="s">
        <v>110</v>
      </c>
      <c r="E110" s="86" t="s">
        <v>296</v>
      </c>
      <c r="F110" s="73" t="s">
        <v>306</v>
      </c>
      <c r="G110" s="86" t="s">
        <v>303</v>
      </c>
      <c r="H110" s="73" t="s">
        <v>417</v>
      </c>
      <c r="I110" s="73" t="s">
        <v>121</v>
      </c>
      <c r="J110" s="73"/>
      <c r="K110" s="85">
        <v>5.2200000010204599</v>
      </c>
      <c r="L110" s="86" t="s">
        <v>123</v>
      </c>
      <c r="M110" s="87">
        <v>3.1699999999999999E-2</v>
      </c>
      <c r="N110" s="87">
        <v>3.8900000013795101E-2</v>
      </c>
      <c r="O110" s="83">
        <v>1.0732999999999999E-2</v>
      </c>
      <c r="P110" s="85">
        <v>4930250</v>
      </c>
      <c r="Q110" s="73"/>
      <c r="R110" s="83">
        <v>0.52917314299999996</v>
      </c>
      <c r="S110" s="84">
        <v>1.1583207424994602E-6</v>
      </c>
      <c r="T110" s="84">
        <f t="shared" si="1"/>
        <v>2.6196737947504888E-3</v>
      </c>
      <c r="U110" s="84">
        <f>R110/'סכום נכסי הקרן'!$C$42</f>
        <v>4.3467959460219657E-4</v>
      </c>
    </row>
    <row r="111" spans="2:21">
      <c r="B111" s="76" t="s">
        <v>434</v>
      </c>
      <c r="C111" s="73">
        <v>7670284</v>
      </c>
      <c r="D111" s="86" t="s">
        <v>110</v>
      </c>
      <c r="E111" s="86" t="s">
        <v>296</v>
      </c>
      <c r="F111" s="73" t="s">
        <v>435</v>
      </c>
      <c r="G111" s="86" t="s">
        <v>436</v>
      </c>
      <c r="H111" s="73" t="s">
        <v>414</v>
      </c>
      <c r="I111" s="73" t="s">
        <v>300</v>
      </c>
      <c r="J111" s="73"/>
      <c r="K111" s="85">
        <v>5.4999999975031084</v>
      </c>
      <c r="L111" s="86" t="s">
        <v>123</v>
      </c>
      <c r="M111" s="87">
        <v>4.4000000000000003E-3</v>
      </c>
      <c r="N111" s="87">
        <v>2.7999999980024875E-2</v>
      </c>
      <c r="O111" s="83">
        <v>418.01278100000002</v>
      </c>
      <c r="P111" s="85">
        <v>95.81</v>
      </c>
      <c r="Q111" s="73"/>
      <c r="R111" s="83">
        <v>0.40049807600000004</v>
      </c>
      <c r="S111" s="84">
        <v>5.2932349991774216E-7</v>
      </c>
      <c r="T111" s="84">
        <f t="shared" si="1"/>
        <v>1.9826673526876057E-3</v>
      </c>
      <c r="U111" s="84">
        <f>R111/'סכום נכסי הקרן'!$C$42</f>
        <v>3.2898181553148045E-4</v>
      </c>
    </row>
    <row r="112" spans="2:21">
      <c r="B112" s="76" t="s">
        <v>437</v>
      </c>
      <c r="C112" s="73">
        <v>1126069</v>
      </c>
      <c r="D112" s="86" t="s">
        <v>110</v>
      </c>
      <c r="E112" s="86" t="s">
        <v>296</v>
      </c>
      <c r="F112" s="73" t="s">
        <v>438</v>
      </c>
      <c r="G112" s="86" t="s">
        <v>436</v>
      </c>
      <c r="H112" s="73" t="s">
        <v>414</v>
      </c>
      <c r="I112" s="73" t="s">
        <v>300</v>
      </c>
      <c r="J112" s="73"/>
      <c r="K112" s="85">
        <v>0.17000000023223635</v>
      </c>
      <c r="L112" s="86" t="s">
        <v>123</v>
      </c>
      <c r="M112" s="87">
        <v>3.85E-2</v>
      </c>
      <c r="N112" s="87">
        <v>6.9000000162565463E-3</v>
      </c>
      <c r="O112" s="83">
        <v>300.66906899999998</v>
      </c>
      <c r="P112" s="85">
        <v>114.57</v>
      </c>
      <c r="Q112" s="73"/>
      <c r="R112" s="83">
        <v>0.34447657600000009</v>
      </c>
      <c r="S112" s="84">
        <v>1.2551575249070244E-6</v>
      </c>
      <c r="T112" s="84">
        <f t="shared" si="1"/>
        <v>1.7053326892906497E-3</v>
      </c>
      <c r="U112" s="84">
        <f>R112/'סכום נכסי הקרן'!$C$42</f>
        <v>2.8296397953369451E-4</v>
      </c>
    </row>
    <row r="113" spans="2:21">
      <c r="B113" s="76" t="s">
        <v>439</v>
      </c>
      <c r="C113" s="73">
        <v>1126077</v>
      </c>
      <c r="D113" s="86" t="s">
        <v>110</v>
      </c>
      <c r="E113" s="86" t="s">
        <v>296</v>
      </c>
      <c r="F113" s="73" t="s">
        <v>438</v>
      </c>
      <c r="G113" s="86" t="s">
        <v>436</v>
      </c>
      <c r="H113" s="73" t="s">
        <v>414</v>
      </c>
      <c r="I113" s="73" t="s">
        <v>300</v>
      </c>
      <c r="J113" s="73"/>
      <c r="K113" s="85">
        <v>1.1400000002588486</v>
      </c>
      <c r="L113" s="86" t="s">
        <v>123</v>
      </c>
      <c r="M113" s="87">
        <v>3.85E-2</v>
      </c>
      <c r="N113" s="87">
        <v>1.1999999980586349E-2</v>
      </c>
      <c r="O113" s="83">
        <v>263.20972399999999</v>
      </c>
      <c r="P113" s="85">
        <v>117.42</v>
      </c>
      <c r="Q113" s="73"/>
      <c r="R113" s="83">
        <v>0.30906087799999998</v>
      </c>
      <c r="S113" s="84">
        <v>1.052838896E-6</v>
      </c>
      <c r="T113" s="84">
        <f t="shared" si="1"/>
        <v>1.53000713242769E-3</v>
      </c>
      <c r="U113" s="84">
        <f>R113/'סכום נכסי הקרן'!$C$42</f>
        <v>2.5387240250860374E-4</v>
      </c>
    </row>
    <row r="114" spans="2:21">
      <c r="B114" s="76" t="s">
        <v>440</v>
      </c>
      <c r="C114" s="73">
        <v>6130223</v>
      </c>
      <c r="D114" s="86" t="s">
        <v>110</v>
      </c>
      <c r="E114" s="86" t="s">
        <v>296</v>
      </c>
      <c r="F114" s="73" t="s">
        <v>366</v>
      </c>
      <c r="G114" s="86" t="s">
        <v>320</v>
      </c>
      <c r="H114" s="73" t="s">
        <v>417</v>
      </c>
      <c r="I114" s="73" t="s">
        <v>121</v>
      </c>
      <c r="J114" s="73"/>
      <c r="K114" s="85">
        <v>4.599999997837398</v>
      </c>
      <c r="L114" s="86" t="s">
        <v>123</v>
      </c>
      <c r="M114" s="87">
        <v>2.4E-2</v>
      </c>
      <c r="N114" s="87">
        <v>2.7699999984261061E-2</v>
      </c>
      <c r="O114" s="83">
        <v>766.27724000000001</v>
      </c>
      <c r="P114" s="85">
        <v>108.62</v>
      </c>
      <c r="Q114" s="73"/>
      <c r="R114" s="83">
        <v>0.83233030299999999</v>
      </c>
      <c r="S114" s="84">
        <v>7.1099674007358671E-7</v>
      </c>
      <c r="T114" s="84">
        <f t="shared" si="1"/>
        <v>4.1204545472290424E-3</v>
      </c>
      <c r="U114" s="84">
        <f>R114/'סכום נכסי הקרן'!$C$42</f>
        <v>6.8370249599602876E-4</v>
      </c>
    </row>
    <row r="115" spans="2:21">
      <c r="B115" s="76" t="s">
        <v>441</v>
      </c>
      <c r="C115" s="73">
        <v>6130181</v>
      </c>
      <c r="D115" s="86" t="s">
        <v>110</v>
      </c>
      <c r="E115" s="86" t="s">
        <v>296</v>
      </c>
      <c r="F115" s="73" t="s">
        <v>366</v>
      </c>
      <c r="G115" s="86" t="s">
        <v>320</v>
      </c>
      <c r="H115" s="73" t="s">
        <v>417</v>
      </c>
      <c r="I115" s="73" t="s">
        <v>121</v>
      </c>
      <c r="J115" s="73"/>
      <c r="K115" s="85">
        <v>0.73999996215618891</v>
      </c>
      <c r="L115" s="86" t="s">
        <v>123</v>
      </c>
      <c r="M115" s="87">
        <v>3.4799999999999998E-2</v>
      </c>
      <c r="N115" s="87">
        <v>2.2999998107809446E-2</v>
      </c>
      <c r="O115" s="83">
        <v>4.7904999999999998</v>
      </c>
      <c r="P115" s="85">
        <v>110.32</v>
      </c>
      <c r="Q115" s="73"/>
      <c r="R115" s="83">
        <v>5.2848800000000005E-3</v>
      </c>
      <c r="S115" s="84">
        <v>3.6789499102733261E-8</v>
      </c>
      <c r="T115" s="84">
        <f t="shared" si="1"/>
        <v>2.6162819915448667E-5</v>
      </c>
      <c r="U115" s="84">
        <f>R115/'סכום נכסי הקרן'!$C$42</f>
        <v>4.3411679642276497E-6</v>
      </c>
    </row>
    <row r="116" spans="2:21">
      <c r="B116" s="76" t="s">
        <v>442</v>
      </c>
      <c r="C116" s="73">
        <v>6130348</v>
      </c>
      <c r="D116" s="86" t="s">
        <v>110</v>
      </c>
      <c r="E116" s="86" t="s">
        <v>296</v>
      </c>
      <c r="F116" s="73" t="s">
        <v>366</v>
      </c>
      <c r="G116" s="86" t="s">
        <v>320</v>
      </c>
      <c r="H116" s="73" t="s">
        <v>417</v>
      </c>
      <c r="I116" s="73" t="s">
        <v>121</v>
      </c>
      <c r="J116" s="73"/>
      <c r="K116" s="85">
        <v>6.7499999951497731</v>
      </c>
      <c r="L116" s="86" t="s">
        <v>123</v>
      </c>
      <c r="M116" s="87">
        <v>1.4999999999999999E-2</v>
      </c>
      <c r="N116" s="87">
        <v>3.1499999990299538E-2</v>
      </c>
      <c r="O116" s="83">
        <v>492.40620100000001</v>
      </c>
      <c r="P116" s="85">
        <v>94.21</v>
      </c>
      <c r="Q116" s="73"/>
      <c r="R116" s="83">
        <v>0.46389588300000001</v>
      </c>
      <c r="S116" s="84">
        <v>1.8810219007937706E-6</v>
      </c>
      <c r="T116" s="84">
        <f t="shared" si="1"/>
        <v>2.2965184538621584E-3</v>
      </c>
      <c r="U116" s="84">
        <f>R116/'סכום נכסי הקרן'!$C$42</f>
        <v>3.8105878393013612E-4</v>
      </c>
    </row>
    <row r="117" spans="2:21">
      <c r="B117" s="76" t="s">
        <v>443</v>
      </c>
      <c r="C117" s="73">
        <v>1136050</v>
      </c>
      <c r="D117" s="86" t="s">
        <v>110</v>
      </c>
      <c r="E117" s="86" t="s">
        <v>296</v>
      </c>
      <c r="F117" s="73" t="s">
        <v>444</v>
      </c>
      <c r="G117" s="86" t="s">
        <v>436</v>
      </c>
      <c r="H117" s="73" t="s">
        <v>417</v>
      </c>
      <c r="I117" s="73" t="s">
        <v>121</v>
      </c>
      <c r="J117" s="73"/>
      <c r="K117" s="85">
        <v>2.2800000010645003</v>
      </c>
      <c r="L117" s="86" t="s">
        <v>123</v>
      </c>
      <c r="M117" s="87">
        <v>2.4799999999999999E-2</v>
      </c>
      <c r="N117" s="87">
        <v>2.0100000021290004E-2</v>
      </c>
      <c r="O117" s="83">
        <v>339.13646200000005</v>
      </c>
      <c r="P117" s="85">
        <v>110.8</v>
      </c>
      <c r="Q117" s="73"/>
      <c r="R117" s="83">
        <v>0.37576322000000001</v>
      </c>
      <c r="S117" s="84">
        <v>8.0082055375352013E-7</v>
      </c>
      <c r="T117" s="84">
        <f t="shared" si="1"/>
        <v>1.8602173475479327E-3</v>
      </c>
      <c r="U117" s="84">
        <f>R117/'סכום נכסי הקרן'!$C$42</f>
        <v>3.0866382071097665E-4</v>
      </c>
    </row>
    <row r="118" spans="2:21">
      <c r="B118" s="76" t="s">
        <v>445</v>
      </c>
      <c r="C118" s="73">
        <v>1147602</v>
      </c>
      <c r="D118" s="86" t="s">
        <v>110</v>
      </c>
      <c r="E118" s="86" t="s">
        <v>296</v>
      </c>
      <c r="F118" s="73" t="s">
        <v>446</v>
      </c>
      <c r="G118" s="86" t="s">
        <v>320</v>
      </c>
      <c r="H118" s="73" t="s">
        <v>414</v>
      </c>
      <c r="I118" s="73" t="s">
        <v>300</v>
      </c>
      <c r="J118" s="73"/>
      <c r="K118" s="85">
        <v>2.7300000005498415</v>
      </c>
      <c r="L118" s="86" t="s">
        <v>123</v>
      </c>
      <c r="M118" s="87">
        <v>1.3999999999999999E-2</v>
      </c>
      <c r="N118" s="87">
        <v>2.8900000015417128E-2</v>
      </c>
      <c r="O118" s="83">
        <v>881.27307900000005</v>
      </c>
      <c r="P118" s="85">
        <v>105.25</v>
      </c>
      <c r="Q118" s="73"/>
      <c r="R118" s="83">
        <v>0.92753991299999994</v>
      </c>
      <c r="S118" s="84">
        <v>9.9175453409858215E-7</v>
      </c>
      <c r="T118" s="84">
        <f t="shared" si="1"/>
        <v>4.5917901084243963E-3</v>
      </c>
      <c r="U118" s="84">
        <f>R118/'סכום נכסי הקרן'!$C$42</f>
        <v>7.6191068782225908E-4</v>
      </c>
    </row>
    <row r="119" spans="2:21">
      <c r="B119" s="76" t="s">
        <v>447</v>
      </c>
      <c r="C119" s="73">
        <v>2310399</v>
      </c>
      <c r="D119" s="86" t="s">
        <v>110</v>
      </c>
      <c r="E119" s="86" t="s">
        <v>296</v>
      </c>
      <c r="F119" s="73" t="s">
        <v>310</v>
      </c>
      <c r="G119" s="86" t="s">
        <v>303</v>
      </c>
      <c r="H119" s="73" t="s">
        <v>417</v>
      </c>
      <c r="I119" s="73" t="s">
        <v>121</v>
      </c>
      <c r="J119" s="73"/>
      <c r="K119" s="85">
        <v>3.1200000020814525</v>
      </c>
      <c r="L119" s="86" t="s">
        <v>123</v>
      </c>
      <c r="M119" s="87">
        <v>1.89E-2</v>
      </c>
      <c r="N119" s="87">
        <v>3.3300000010407269E-2</v>
      </c>
      <c r="O119" s="83">
        <v>9.0819999999999998E-3</v>
      </c>
      <c r="P119" s="85">
        <v>5289995</v>
      </c>
      <c r="Q119" s="73"/>
      <c r="R119" s="83">
        <v>0.48043364999999999</v>
      </c>
      <c r="S119" s="84">
        <v>1.1352500000000001E-6</v>
      </c>
      <c r="T119" s="84">
        <f t="shared" si="1"/>
        <v>2.3783887365979349E-3</v>
      </c>
      <c r="U119" s="84">
        <f>R119/'סכום נכסי הקרן'!$C$42</f>
        <v>3.9464342999594295E-4</v>
      </c>
    </row>
    <row r="120" spans="2:21">
      <c r="B120" s="76" t="s">
        <v>448</v>
      </c>
      <c r="C120" s="73">
        <v>1191675</v>
      </c>
      <c r="D120" s="86" t="s">
        <v>110</v>
      </c>
      <c r="E120" s="86" t="s">
        <v>296</v>
      </c>
      <c r="F120" s="73" t="s">
        <v>310</v>
      </c>
      <c r="G120" s="86" t="s">
        <v>303</v>
      </c>
      <c r="H120" s="73" t="s">
        <v>417</v>
      </c>
      <c r="I120" s="73" t="s">
        <v>121</v>
      </c>
      <c r="J120" s="73"/>
      <c r="K120" s="85">
        <v>4.8000000011589172</v>
      </c>
      <c r="L120" s="86" t="s">
        <v>123</v>
      </c>
      <c r="M120" s="87">
        <v>3.3099999999999997E-2</v>
      </c>
      <c r="N120" s="87">
        <v>3.7000000010140519E-2</v>
      </c>
      <c r="O120" s="83">
        <v>1.3756000000000001E-2</v>
      </c>
      <c r="P120" s="85">
        <v>5018260</v>
      </c>
      <c r="Q120" s="73"/>
      <c r="R120" s="83">
        <v>0.69029955900000006</v>
      </c>
      <c r="S120" s="84">
        <v>9.8054030935918451E-7</v>
      </c>
      <c r="T120" s="84">
        <f t="shared" si="1"/>
        <v>3.4173307719060097E-3</v>
      </c>
      <c r="U120" s="84">
        <f>R120/'סכום נכסי הקרן'!$C$42</f>
        <v>5.6703394045868108E-4</v>
      </c>
    </row>
    <row r="121" spans="2:21">
      <c r="B121" s="76" t="s">
        <v>449</v>
      </c>
      <c r="C121" s="73">
        <v>2310266</v>
      </c>
      <c r="D121" s="86" t="s">
        <v>110</v>
      </c>
      <c r="E121" s="86" t="s">
        <v>296</v>
      </c>
      <c r="F121" s="73" t="s">
        <v>310</v>
      </c>
      <c r="G121" s="86" t="s">
        <v>303</v>
      </c>
      <c r="H121" s="73" t="s">
        <v>417</v>
      </c>
      <c r="I121" s="73" t="s">
        <v>121</v>
      </c>
      <c r="J121" s="73"/>
      <c r="K121" s="85">
        <v>0.55999999911805898</v>
      </c>
      <c r="L121" s="86" t="s">
        <v>123</v>
      </c>
      <c r="M121" s="87">
        <v>1.8200000000000001E-2</v>
      </c>
      <c r="N121" s="87">
        <v>2.3799999977550598E-2</v>
      </c>
      <c r="O121" s="83">
        <v>9.1389999999999996E-3</v>
      </c>
      <c r="P121" s="85">
        <v>5459095</v>
      </c>
      <c r="Q121" s="73"/>
      <c r="R121" s="83">
        <v>0.49889962400000004</v>
      </c>
      <c r="S121" s="84">
        <v>6.4309337836886913E-7</v>
      </c>
      <c r="T121" s="84">
        <f t="shared" si="1"/>
        <v>2.4698046159226041E-3</v>
      </c>
      <c r="U121" s="84">
        <f>R121/'סכום נכסי הקרן'!$C$42</f>
        <v>4.0981196641627052E-4</v>
      </c>
    </row>
    <row r="122" spans="2:21">
      <c r="B122" s="76" t="s">
        <v>450</v>
      </c>
      <c r="C122" s="73">
        <v>2310290</v>
      </c>
      <c r="D122" s="86" t="s">
        <v>110</v>
      </c>
      <c r="E122" s="86" t="s">
        <v>296</v>
      </c>
      <c r="F122" s="73" t="s">
        <v>310</v>
      </c>
      <c r="G122" s="86" t="s">
        <v>303</v>
      </c>
      <c r="H122" s="73" t="s">
        <v>417</v>
      </c>
      <c r="I122" s="73" t="s">
        <v>121</v>
      </c>
      <c r="J122" s="73"/>
      <c r="K122" s="85">
        <v>1.7199999993751913</v>
      </c>
      <c r="L122" s="86" t="s">
        <v>123</v>
      </c>
      <c r="M122" s="87">
        <v>1.89E-2</v>
      </c>
      <c r="N122" s="87">
        <v>2.9599999989065848E-2</v>
      </c>
      <c r="O122" s="83">
        <v>2.4161999999999999E-2</v>
      </c>
      <c r="P122" s="85">
        <v>5299297</v>
      </c>
      <c r="Q122" s="73"/>
      <c r="R122" s="83">
        <v>1.280391815</v>
      </c>
      <c r="S122" s="84">
        <v>1.108450316542802E-6</v>
      </c>
      <c r="T122" s="84">
        <f t="shared" si="1"/>
        <v>6.3385848831117196E-3</v>
      </c>
      <c r="U122" s="84">
        <f>R122/'סכום נכסי הקרן'!$C$42</f>
        <v>1.0517544256326151E-3</v>
      </c>
    </row>
    <row r="123" spans="2:21">
      <c r="B123" s="76" t="s">
        <v>451</v>
      </c>
      <c r="C123" s="73">
        <v>1132927</v>
      </c>
      <c r="D123" s="86" t="s">
        <v>110</v>
      </c>
      <c r="E123" s="86" t="s">
        <v>296</v>
      </c>
      <c r="F123" s="73" t="s">
        <v>452</v>
      </c>
      <c r="G123" s="86" t="s">
        <v>320</v>
      </c>
      <c r="H123" s="73" t="s">
        <v>417</v>
      </c>
      <c r="I123" s="73" t="s">
        <v>121</v>
      </c>
      <c r="J123" s="73"/>
      <c r="K123" s="85">
        <v>1.2799999906188961</v>
      </c>
      <c r="L123" s="86" t="s">
        <v>123</v>
      </c>
      <c r="M123" s="87">
        <v>2.75E-2</v>
      </c>
      <c r="N123" s="87">
        <v>2.189999989446258E-2</v>
      </c>
      <c r="O123" s="83">
        <v>77.426736000000005</v>
      </c>
      <c r="P123" s="85">
        <v>110.14</v>
      </c>
      <c r="Q123" s="73"/>
      <c r="R123" s="83">
        <v>8.5277809999999996E-2</v>
      </c>
      <c r="S123" s="84">
        <v>2.8004211015529247E-7</v>
      </c>
      <c r="T123" s="84">
        <f t="shared" si="1"/>
        <v>4.2216814493684763E-4</v>
      </c>
      <c r="U123" s="84">
        <f>R123/'סכום נכסי הקרן'!$C$42</f>
        <v>7.004989646529198E-5</v>
      </c>
    </row>
    <row r="124" spans="2:21">
      <c r="B124" s="76" t="s">
        <v>453</v>
      </c>
      <c r="C124" s="73">
        <v>1138973</v>
      </c>
      <c r="D124" s="86" t="s">
        <v>110</v>
      </c>
      <c r="E124" s="86" t="s">
        <v>296</v>
      </c>
      <c r="F124" s="73" t="s">
        <v>452</v>
      </c>
      <c r="G124" s="86" t="s">
        <v>320</v>
      </c>
      <c r="H124" s="73" t="s">
        <v>417</v>
      </c>
      <c r="I124" s="73" t="s">
        <v>121</v>
      </c>
      <c r="J124" s="73"/>
      <c r="K124" s="85">
        <v>4.3000000025193135</v>
      </c>
      <c r="L124" s="86" t="s">
        <v>123</v>
      </c>
      <c r="M124" s="87">
        <v>1.9599999999999999E-2</v>
      </c>
      <c r="N124" s="87">
        <v>2.9100000024353371E-2</v>
      </c>
      <c r="O124" s="83">
        <v>560.06026099999997</v>
      </c>
      <c r="P124" s="85">
        <v>106.31</v>
      </c>
      <c r="Q124" s="73"/>
      <c r="R124" s="83">
        <v>0.59540010500000007</v>
      </c>
      <c r="S124" s="84">
        <v>5.3286214936166277E-7</v>
      </c>
      <c r="T124" s="84">
        <f t="shared" si="1"/>
        <v>2.9475306392489952E-3</v>
      </c>
      <c r="U124" s="84">
        <f>R124/'סכום נכסי הקרן'!$C$42</f>
        <v>4.8908052060288581E-4</v>
      </c>
    </row>
    <row r="125" spans="2:21">
      <c r="B125" s="76" t="s">
        <v>454</v>
      </c>
      <c r="C125" s="73">
        <v>1167147</v>
      </c>
      <c r="D125" s="86" t="s">
        <v>110</v>
      </c>
      <c r="E125" s="86" t="s">
        <v>296</v>
      </c>
      <c r="F125" s="73" t="s">
        <v>452</v>
      </c>
      <c r="G125" s="86" t="s">
        <v>320</v>
      </c>
      <c r="H125" s="73" t="s">
        <v>417</v>
      </c>
      <c r="I125" s="73" t="s">
        <v>121</v>
      </c>
      <c r="J125" s="73"/>
      <c r="K125" s="85">
        <v>6.540000001978834</v>
      </c>
      <c r="L125" s="86" t="s">
        <v>123</v>
      </c>
      <c r="M125" s="87">
        <v>1.5800000000000002E-2</v>
      </c>
      <c r="N125" s="87">
        <v>2.9600000004541591E-2</v>
      </c>
      <c r="O125" s="83">
        <v>1235.520708</v>
      </c>
      <c r="P125" s="85">
        <v>99.8</v>
      </c>
      <c r="Q125" s="73"/>
      <c r="R125" s="83">
        <v>1.2330496639999999</v>
      </c>
      <c r="S125" s="84">
        <v>1.0405700996247604E-6</v>
      </c>
      <c r="T125" s="84">
        <f t="shared" si="1"/>
        <v>6.1042173722083539E-3</v>
      </c>
      <c r="U125" s="84">
        <f>R125/'סכום נכסי הקרן'!$C$42</f>
        <v>1.0128660820413078E-3</v>
      </c>
    </row>
    <row r="126" spans="2:21">
      <c r="B126" s="76" t="s">
        <v>455</v>
      </c>
      <c r="C126" s="73">
        <v>1135417</v>
      </c>
      <c r="D126" s="86" t="s">
        <v>110</v>
      </c>
      <c r="E126" s="86" t="s">
        <v>296</v>
      </c>
      <c r="F126" s="73" t="s">
        <v>456</v>
      </c>
      <c r="G126" s="86" t="s">
        <v>436</v>
      </c>
      <c r="H126" s="73" t="s">
        <v>417</v>
      </c>
      <c r="I126" s="73" t="s">
        <v>121</v>
      </c>
      <c r="J126" s="73"/>
      <c r="K126" s="85">
        <v>3.4400000030296165</v>
      </c>
      <c r="L126" s="86" t="s">
        <v>123</v>
      </c>
      <c r="M126" s="87">
        <v>2.2499999999999999E-2</v>
      </c>
      <c r="N126" s="87">
        <v>2.3400000030296169E-2</v>
      </c>
      <c r="O126" s="83">
        <v>178.21008399999999</v>
      </c>
      <c r="P126" s="85">
        <v>111.13</v>
      </c>
      <c r="Q126" s="73"/>
      <c r="R126" s="83">
        <v>0.19804485999999999</v>
      </c>
      <c r="S126" s="84">
        <v>4.3559778936609281E-7</v>
      </c>
      <c r="T126" s="84">
        <f t="shared" si="1"/>
        <v>9.8042188419798413E-4</v>
      </c>
      <c r="U126" s="84">
        <f>R126/'סכום נכסי הקרן'!$C$42</f>
        <v>1.626803260834588E-4</v>
      </c>
    </row>
    <row r="127" spans="2:21">
      <c r="B127" s="76" t="s">
        <v>457</v>
      </c>
      <c r="C127" s="73">
        <v>1140607</v>
      </c>
      <c r="D127" s="86" t="s">
        <v>110</v>
      </c>
      <c r="E127" s="86" t="s">
        <v>296</v>
      </c>
      <c r="F127" s="73" t="s">
        <v>398</v>
      </c>
      <c r="G127" s="86" t="s">
        <v>320</v>
      </c>
      <c r="H127" s="73" t="s">
        <v>414</v>
      </c>
      <c r="I127" s="73" t="s">
        <v>300</v>
      </c>
      <c r="J127" s="73"/>
      <c r="K127" s="85">
        <v>2.6400000004659234</v>
      </c>
      <c r="L127" s="86" t="s">
        <v>123</v>
      </c>
      <c r="M127" s="87">
        <v>2.1499999999999998E-2</v>
      </c>
      <c r="N127" s="87">
        <v>3.6100000004606295E-2</v>
      </c>
      <c r="O127" s="83">
        <v>1761.866714</v>
      </c>
      <c r="P127" s="85">
        <v>107.2</v>
      </c>
      <c r="Q127" s="73"/>
      <c r="R127" s="83">
        <v>1.888721133</v>
      </c>
      <c r="S127" s="84">
        <v>8.9831613350986938E-7</v>
      </c>
      <c r="T127" s="84">
        <f t="shared" si="1"/>
        <v>9.3501216438559003E-3</v>
      </c>
      <c r="U127" s="84">
        <f>R127/'סכום נכסי הקרן'!$C$42</f>
        <v>1.5514554116534999E-3</v>
      </c>
    </row>
    <row r="128" spans="2:21">
      <c r="B128" s="76" t="s">
        <v>458</v>
      </c>
      <c r="C128" s="73">
        <v>1174556</v>
      </c>
      <c r="D128" s="86" t="s">
        <v>110</v>
      </c>
      <c r="E128" s="86" t="s">
        <v>296</v>
      </c>
      <c r="F128" s="73" t="s">
        <v>398</v>
      </c>
      <c r="G128" s="86" t="s">
        <v>320</v>
      </c>
      <c r="H128" s="73" t="s">
        <v>414</v>
      </c>
      <c r="I128" s="73" t="s">
        <v>300</v>
      </c>
      <c r="J128" s="73"/>
      <c r="K128" s="85">
        <v>7.6500000051662518</v>
      </c>
      <c r="L128" s="86" t="s">
        <v>123</v>
      </c>
      <c r="M128" s="87">
        <v>1.15E-2</v>
      </c>
      <c r="N128" s="87">
        <v>3.6700000027469343E-2</v>
      </c>
      <c r="O128" s="83">
        <v>879.25113099999999</v>
      </c>
      <c r="P128" s="85">
        <v>90.26</v>
      </c>
      <c r="Q128" s="73"/>
      <c r="R128" s="83">
        <v>0.79361204600000002</v>
      </c>
      <c r="S128" s="84">
        <v>1.9124046519060971E-6</v>
      </c>
      <c r="T128" s="84">
        <f t="shared" si="1"/>
        <v>3.928779658616423E-3</v>
      </c>
      <c r="U128" s="84">
        <f>R128/'סכום נכסי הקרן'!$C$42</f>
        <v>6.5189809231626069E-4</v>
      </c>
    </row>
    <row r="129" spans="2:21">
      <c r="B129" s="76" t="s">
        <v>459</v>
      </c>
      <c r="C129" s="73">
        <v>1158732</v>
      </c>
      <c r="D129" s="86" t="s">
        <v>110</v>
      </c>
      <c r="E129" s="86" t="s">
        <v>296</v>
      </c>
      <c r="F129" s="73" t="s">
        <v>460</v>
      </c>
      <c r="G129" s="86" t="s">
        <v>119</v>
      </c>
      <c r="H129" s="73" t="s">
        <v>461</v>
      </c>
      <c r="I129" s="73" t="s">
        <v>300</v>
      </c>
      <c r="J129" s="73"/>
      <c r="K129" s="85">
        <v>1.8699999810933388</v>
      </c>
      <c r="L129" s="86" t="s">
        <v>123</v>
      </c>
      <c r="M129" s="87">
        <v>1.8500000000000003E-2</v>
      </c>
      <c r="N129" s="87">
        <v>3.6099999852948185E-2</v>
      </c>
      <c r="O129" s="83">
        <v>22.806760000000001</v>
      </c>
      <c r="P129" s="85">
        <v>104.36</v>
      </c>
      <c r="Q129" s="73"/>
      <c r="R129" s="83">
        <v>2.3801134999999998E-2</v>
      </c>
      <c r="S129" s="84">
        <v>2.576440484766598E-8</v>
      </c>
      <c r="T129" s="84">
        <f t="shared" si="1"/>
        <v>1.1782761553493782E-4</v>
      </c>
      <c r="U129" s="84">
        <f>R129/'סכום נכסי הקרן'!$C$42</f>
        <v>1.9551006791877478E-5</v>
      </c>
    </row>
    <row r="130" spans="2:21">
      <c r="B130" s="76" t="s">
        <v>462</v>
      </c>
      <c r="C130" s="73">
        <v>1191824</v>
      </c>
      <c r="D130" s="86" t="s">
        <v>110</v>
      </c>
      <c r="E130" s="86" t="s">
        <v>296</v>
      </c>
      <c r="F130" s="73" t="s">
        <v>460</v>
      </c>
      <c r="G130" s="86" t="s">
        <v>119</v>
      </c>
      <c r="H130" s="73" t="s">
        <v>461</v>
      </c>
      <c r="I130" s="73" t="s">
        <v>300</v>
      </c>
      <c r="J130" s="73"/>
      <c r="K130" s="85">
        <v>2.6000000010228792</v>
      </c>
      <c r="L130" s="86" t="s">
        <v>123</v>
      </c>
      <c r="M130" s="87">
        <v>3.2000000000000001E-2</v>
      </c>
      <c r="N130" s="87">
        <v>3.5400000010910711E-2</v>
      </c>
      <c r="O130" s="83">
        <v>581.92381</v>
      </c>
      <c r="P130" s="85">
        <v>100.8</v>
      </c>
      <c r="Q130" s="73"/>
      <c r="R130" s="83">
        <v>0.58657918400000009</v>
      </c>
      <c r="S130" s="84">
        <v>2.142497735724016E-6</v>
      </c>
      <c r="T130" s="84">
        <f t="shared" si="1"/>
        <v>2.9038626339941173E-3</v>
      </c>
      <c r="U130" s="84">
        <f>R130/'סכום נכסי הקרן'!$C$42</f>
        <v>4.8183473646773363E-4</v>
      </c>
    </row>
    <row r="131" spans="2:21">
      <c r="B131" s="76" t="s">
        <v>463</v>
      </c>
      <c r="C131" s="73">
        <v>1155357</v>
      </c>
      <c r="D131" s="86" t="s">
        <v>110</v>
      </c>
      <c r="E131" s="86" t="s">
        <v>296</v>
      </c>
      <c r="F131" s="73" t="s">
        <v>464</v>
      </c>
      <c r="G131" s="86" t="s">
        <v>119</v>
      </c>
      <c r="H131" s="73" t="s">
        <v>461</v>
      </c>
      <c r="I131" s="73" t="s">
        <v>300</v>
      </c>
      <c r="J131" s="73"/>
      <c r="K131" s="85">
        <v>1</v>
      </c>
      <c r="L131" s="86" t="s">
        <v>123</v>
      </c>
      <c r="M131" s="87">
        <v>3.15E-2</v>
      </c>
      <c r="N131" s="87">
        <v>3.0399999997396683E-2</v>
      </c>
      <c r="O131" s="83">
        <v>282.21180800000002</v>
      </c>
      <c r="P131" s="85">
        <v>108.89</v>
      </c>
      <c r="Q131" s="73"/>
      <c r="R131" s="83">
        <v>0.30730042699999999</v>
      </c>
      <c r="S131" s="84">
        <v>2.0813159266295295E-6</v>
      </c>
      <c r="T131" s="84">
        <f t="shared" si="1"/>
        <v>1.5212920125984846E-3</v>
      </c>
      <c r="U131" s="84">
        <f>R131/'סכום נכסי הקרן'!$C$42</f>
        <v>2.5242631225039686E-4</v>
      </c>
    </row>
    <row r="132" spans="2:21">
      <c r="B132" s="76" t="s">
        <v>465</v>
      </c>
      <c r="C132" s="73">
        <v>1184779</v>
      </c>
      <c r="D132" s="86" t="s">
        <v>110</v>
      </c>
      <c r="E132" s="86" t="s">
        <v>296</v>
      </c>
      <c r="F132" s="73" t="s">
        <v>464</v>
      </c>
      <c r="G132" s="86" t="s">
        <v>119</v>
      </c>
      <c r="H132" s="73" t="s">
        <v>461</v>
      </c>
      <c r="I132" s="73" t="s">
        <v>300</v>
      </c>
      <c r="J132" s="73"/>
      <c r="K132" s="85">
        <v>2.6499999993007428</v>
      </c>
      <c r="L132" s="86" t="s">
        <v>123</v>
      </c>
      <c r="M132" s="87">
        <v>0.01</v>
      </c>
      <c r="N132" s="87">
        <v>3.9099999982582137E-2</v>
      </c>
      <c r="O132" s="83">
        <v>799.82620899999995</v>
      </c>
      <c r="P132" s="85">
        <v>98.34</v>
      </c>
      <c r="Q132" s="73"/>
      <c r="R132" s="83">
        <v>0.78654910700000003</v>
      </c>
      <c r="S132" s="84">
        <v>1.7327632942654737E-6</v>
      </c>
      <c r="T132" s="84">
        <f t="shared" si="1"/>
        <v>3.893814550396218E-3</v>
      </c>
      <c r="U132" s="84">
        <f>R132/'סכום נכסי הקרן'!$C$42</f>
        <v>6.4609637032444741E-4</v>
      </c>
    </row>
    <row r="133" spans="2:21">
      <c r="B133" s="76" t="s">
        <v>466</v>
      </c>
      <c r="C133" s="73">
        <v>1192442</v>
      </c>
      <c r="D133" s="86" t="s">
        <v>110</v>
      </c>
      <c r="E133" s="86" t="s">
        <v>296</v>
      </c>
      <c r="F133" s="73" t="s">
        <v>464</v>
      </c>
      <c r="G133" s="86" t="s">
        <v>119</v>
      </c>
      <c r="H133" s="73" t="s">
        <v>461</v>
      </c>
      <c r="I133" s="73" t="s">
        <v>300</v>
      </c>
      <c r="J133" s="73"/>
      <c r="K133" s="85">
        <v>3.7000000046958048</v>
      </c>
      <c r="L133" s="86" t="s">
        <v>123</v>
      </c>
      <c r="M133" s="87">
        <v>3.2300000000000002E-2</v>
      </c>
      <c r="N133" s="87">
        <v>3.9800000039653463E-2</v>
      </c>
      <c r="O133" s="83">
        <v>386.72399999999999</v>
      </c>
      <c r="P133" s="85">
        <v>99.12</v>
      </c>
      <c r="Q133" s="73"/>
      <c r="R133" s="83">
        <v>0.383320826</v>
      </c>
      <c r="S133" s="84">
        <v>1.5165647058823529E-6</v>
      </c>
      <c r="T133" s="84">
        <f t="shared" si="1"/>
        <v>1.8976313067617491E-3</v>
      </c>
      <c r="U133" s="84">
        <f>R133/'סכום נכסי הקרן'!$C$42</f>
        <v>3.1487187785767716E-4</v>
      </c>
    </row>
    <row r="134" spans="2:21">
      <c r="B134" s="76" t="s">
        <v>467</v>
      </c>
      <c r="C134" s="73">
        <v>1139849</v>
      </c>
      <c r="D134" s="86" t="s">
        <v>110</v>
      </c>
      <c r="E134" s="86" t="s">
        <v>296</v>
      </c>
      <c r="F134" s="73" t="s">
        <v>468</v>
      </c>
      <c r="G134" s="86" t="s">
        <v>320</v>
      </c>
      <c r="H134" s="73" t="s">
        <v>469</v>
      </c>
      <c r="I134" s="73" t="s">
        <v>121</v>
      </c>
      <c r="J134" s="73"/>
      <c r="K134" s="85">
        <v>2.4599999968589747</v>
      </c>
      <c r="L134" s="86" t="s">
        <v>123</v>
      </c>
      <c r="M134" s="87">
        <v>2.5000000000000001E-2</v>
      </c>
      <c r="N134" s="87">
        <v>3.3199999949260359E-2</v>
      </c>
      <c r="O134" s="83">
        <v>304.20995599999998</v>
      </c>
      <c r="P134" s="85">
        <v>108.84</v>
      </c>
      <c r="Q134" s="73"/>
      <c r="R134" s="83">
        <v>0.33110212400000005</v>
      </c>
      <c r="S134" s="84">
        <v>8.5530556074624814E-7</v>
      </c>
      <c r="T134" s="84">
        <f t="shared" si="1"/>
        <v>1.6391224103167064E-3</v>
      </c>
      <c r="U134" s="84">
        <f>R134/'סכום נכסי הקרן'!$C$42</f>
        <v>2.7197778068688993E-4</v>
      </c>
    </row>
    <row r="135" spans="2:21">
      <c r="B135" s="76" t="s">
        <v>470</v>
      </c>
      <c r="C135" s="73">
        <v>1142629</v>
      </c>
      <c r="D135" s="86" t="s">
        <v>110</v>
      </c>
      <c r="E135" s="86" t="s">
        <v>296</v>
      </c>
      <c r="F135" s="73" t="s">
        <v>468</v>
      </c>
      <c r="G135" s="86" t="s">
        <v>320</v>
      </c>
      <c r="H135" s="73" t="s">
        <v>469</v>
      </c>
      <c r="I135" s="73" t="s">
        <v>121</v>
      </c>
      <c r="J135" s="73"/>
      <c r="K135" s="85">
        <v>5.4199999989202006</v>
      </c>
      <c r="L135" s="86" t="s">
        <v>123</v>
      </c>
      <c r="M135" s="87">
        <v>1.9E-2</v>
      </c>
      <c r="N135" s="87">
        <v>3.8599999977889828E-2</v>
      </c>
      <c r="O135" s="83">
        <v>392.09807500000005</v>
      </c>
      <c r="P135" s="85">
        <v>99.2</v>
      </c>
      <c r="Q135" s="73"/>
      <c r="R135" s="83">
        <v>0.38896130100000004</v>
      </c>
      <c r="S135" s="84">
        <v>1.3046487207921375E-6</v>
      </c>
      <c r="T135" s="84">
        <f t="shared" si="1"/>
        <v>1.9255545011696812E-3</v>
      </c>
      <c r="U135" s="84">
        <f>R135/'סכום נכסי הקרן'!$C$42</f>
        <v>3.1950514282736944E-4</v>
      </c>
    </row>
    <row r="136" spans="2:21">
      <c r="B136" s="76" t="s">
        <v>471</v>
      </c>
      <c r="C136" s="73">
        <v>1183151</v>
      </c>
      <c r="D136" s="86" t="s">
        <v>110</v>
      </c>
      <c r="E136" s="86" t="s">
        <v>296</v>
      </c>
      <c r="F136" s="73" t="s">
        <v>468</v>
      </c>
      <c r="G136" s="86" t="s">
        <v>320</v>
      </c>
      <c r="H136" s="73" t="s">
        <v>469</v>
      </c>
      <c r="I136" s="73" t="s">
        <v>121</v>
      </c>
      <c r="J136" s="73"/>
      <c r="K136" s="85">
        <v>7.1899999976426789</v>
      </c>
      <c r="L136" s="86" t="s">
        <v>123</v>
      </c>
      <c r="M136" s="87">
        <v>3.9000000000000003E-3</v>
      </c>
      <c r="N136" s="87">
        <v>4.1899999976426787E-2</v>
      </c>
      <c r="O136" s="83">
        <v>406.11960199999999</v>
      </c>
      <c r="P136" s="85">
        <v>80.430000000000007</v>
      </c>
      <c r="Q136" s="73"/>
      <c r="R136" s="83">
        <v>0.32664198299999997</v>
      </c>
      <c r="S136" s="84">
        <v>1.7281685191489362E-6</v>
      </c>
      <c r="T136" s="84">
        <f t="shared" si="1"/>
        <v>1.6170424641721371E-3</v>
      </c>
      <c r="U136" s="84">
        <f>R136/'סכום נכסי הקרן'!$C$42</f>
        <v>2.6831407948172753E-4</v>
      </c>
    </row>
    <row r="137" spans="2:21">
      <c r="B137" s="76" t="s">
        <v>472</v>
      </c>
      <c r="C137" s="73">
        <v>1177526</v>
      </c>
      <c r="D137" s="86" t="s">
        <v>110</v>
      </c>
      <c r="E137" s="86" t="s">
        <v>296</v>
      </c>
      <c r="F137" s="73" t="s">
        <v>473</v>
      </c>
      <c r="G137" s="86" t="s">
        <v>474</v>
      </c>
      <c r="H137" s="73" t="s">
        <v>461</v>
      </c>
      <c r="I137" s="73" t="s">
        <v>300</v>
      </c>
      <c r="J137" s="73"/>
      <c r="K137" s="85">
        <v>4.5</v>
      </c>
      <c r="L137" s="86" t="s">
        <v>123</v>
      </c>
      <c r="M137" s="87">
        <v>7.4999999999999997E-3</v>
      </c>
      <c r="N137" s="87">
        <v>4.5299999995672587E-2</v>
      </c>
      <c r="O137" s="83">
        <v>254.358574</v>
      </c>
      <c r="P137" s="85">
        <v>90.85</v>
      </c>
      <c r="Q137" s="73"/>
      <c r="R137" s="83">
        <v>0.23108476999999999</v>
      </c>
      <c r="S137" s="84">
        <v>4.8398180586581019E-7</v>
      </c>
      <c r="T137" s="84">
        <f t="shared" si="1"/>
        <v>1.1439860929127765E-3</v>
      </c>
      <c r="U137" s="84">
        <f>R137/'סכום נכסי הקרן'!$C$42</f>
        <v>1.8982035553218133E-4</v>
      </c>
    </row>
    <row r="138" spans="2:21">
      <c r="B138" s="76" t="s">
        <v>475</v>
      </c>
      <c r="C138" s="73">
        <v>1184555</v>
      </c>
      <c r="D138" s="86" t="s">
        <v>110</v>
      </c>
      <c r="E138" s="86" t="s">
        <v>296</v>
      </c>
      <c r="F138" s="73" t="s">
        <v>473</v>
      </c>
      <c r="G138" s="86" t="s">
        <v>474</v>
      </c>
      <c r="H138" s="73" t="s">
        <v>461</v>
      </c>
      <c r="I138" s="73" t="s">
        <v>300</v>
      </c>
      <c r="J138" s="73"/>
      <c r="K138" s="85">
        <v>5.5500000008479384</v>
      </c>
      <c r="L138" s="86" t="s">
        <v>123</v>
      </c>
      <c r="M138" s="87">
        <v>7.4999999999999997E-3</v>
      </c>
      <c r="N138" s="87">
        <v>4.5699999999375199E-2</v>
      </c>
      <c r="O138" s="83">
        <v>1307.6144360000001</v>
      </c>
      <c r="P138" s="85">
        <v>85.68</v>
      </c>
      <c r="Q138" s="73"/>
      <c r="R138" s="83">
        <v>1.1203640509999999</v>
      </c>
      <c r="S138" s="84">
        <v>1.5068866309655101E-6</v>
      </c>
      <c r="T138" s="84">
        <f t="shared" si="1"/>
        <v>5.5463667871466418E-3</v>
      </c>
      <c r="U138" s="84">
        <f>R138/'סכום נכסי הקרן'!$C$42</f>
        <v>9.2030254735651744E-4</v>
      </c>
    </row>
    <row r="139" spans="2:21">
      <c r="B139" s="76" t="s">
        <v>476</v>
      </c>
      <c r="C139" s="73">
        <v>1130632</v>
      </c>
      <c r="D139" s="86" t="s">
        <v>110</v>
      </c>
      <c r="E139" s="86" t="s">
        <v>296</v>
      </c>
      <c r="F139" s="73" t="s">
        <v>446</v>
      </c>
      <c r="G139" s="86" t="s">
        <v>320</v>
      </c>
      <c r="H139" s="73" t="s">
        <v>461</v>
      </c>
      <c r="I139" s="73" t="s">
        <v>300</v>
      </c>
      <c r="J139" s="73"/>
      <c r="K139" s="85">
        <v>1.0800000093434212</v>
      </c>
      <c r="L139" s="86" t="s">
        <v>123</v>
      </c>
      <c r="M139" s="87">
        <v>3.4500000000000003E-2</v>
      </c>
      <c r="N139" s="87">
        <v>2.119999897222364E-2</v>
      </c>
      <c r="O139" s="83">
        <v>3.837475</v>
      </c>
      <c r="P139" s="85">
        <v>111.56</v>
      </c>
      <c r="Q139" s="73"/>
      <c r="R139" s="83">
        <v>4.2810870000000003E-3</v>
      </c>
      <c r="S139" s="84">
        <v>2.969258591610542E-8</v>
      </c>
      <c r="T139" s="84">
        <f t="shared" si="1"/>
        <v>2.1193538589971465E-5</v>
      </c>
      <c r="U139" s="84">
        <f>R139/'סכום נכסי הקרן'!$C$42</f>
        <v>3.516620573498633E-6</v>
      </c>
    </row>
    <row r="140" spans="2:21">
      <c r="B140" s="76" t="s">
        <v>477</v>
      </c>
      <c r="C140" s="73">
        <v>1138668</v>
      </c>
      <c r="D140" s="86" t="s">
        <v>110</v>
      </c>
      <c r="E140" s="86" t="s">
        <v>296</v>
      </c>
      <c r="F140" s="73" t="s">
        <v>446</v>
      </c>
      <c r="G140" s="86" t="s">
        <v>320</v>
      </c>
      <c r="H140" s="73" t="s">
        <v>461</v>
      </c>
      <c r="I140" s="73" t="s">
        <v>300</v>
      </c>
      <c r="J140" s="73"/>
      <c r="K140" s="85">
        <v>1.9400000907593162</v>
      </c>
      <c r="L140" s="86" t="s">
        <v>123</v>
      </c>
      <c r="M140" s="87">
        <v>2.0499999999999997E-2</v>
      </c>
      <c r="N140" s="87">
        <v>4.2300001098665406E-2</v>
      </c>
      <c r="O140" s="83">
        <v>7.8634579999999996</v>
      </c>
      <c r="P140" s="85">
        <v>106.49</v>
      </c>
      <c r="Q140" s="73"/>
      <c r="R140" s="83">
        <v>8.3737960000000011E-3</v>
      </c>
      <c r="S140" s="84">
        <v>1.8752456898570546E-8</v>
      </c>
      <c r="T140" s="84">
        <f t="shared" ref="T140:T202" si="2">IFERROR(R140/$R$11,0)</f>
        <v>4.1454511125456853E-5</v>
      </c>
      <c r="U140" s="84">
        <f>R140/'סכום נכסי הקרן'!$C$42</f>
        <v>6.8785014861600714E-6</v>
      </c>
    </row>
    <row r="141" spans="2:21">
      <c r="B141" s="76" t="s">
        <v>478</v>
      </c>
      <c r="C141" s="73">
        <v>1141696</v>
      </c>
      <c r="D141" s="86" t="s">
        <v>110</v>
      </c>
      <c r="E141" s="86" t="s">
        <v>296</v>
      </c>
      <c r="F141" s="73" t="s">
        <v>446</v>
      </c>
      <c r="G141" s="86" t="s">
        <v>320</v>
      </c>
      <c r="H141" s="73" t="s">
        <v>461</v>
      </c>
      <c r="I141" s="73" t="s">
        <v>300</v>
      </c>
      <c r="J141" s="73"/>
      <c r="K141" s="85">
        <v>2.6699999978657081</v>
      </c>
      <c r="L141" s="86" t="s">
        <v>123</v>
      </c>
      <c r="M141" s="87">
        <v>2.0499999999999997E-2</v>
      </c>
      <c r="N141" s="87">
        <v>4.3799999974189957E-2</v>
      </c>
      <c r="O141" s="83">
        <v>387.11111199999999</v>
      </c>
      <c r="P141" s="85">
        <v>104.09</v>
      </c>
      <c r="Q141" s="73"/>
      <c r="R141" s="83">
        <v>0.40294395799999999</v>
      </c>
      <c r="S141" s="84">
        <v>5.0530887774357356E-7</v>
      </c>
      <c r="T141" s="84">
        <f t="shared" si="2"/>
        <v>1.9947757014676039E-3</v>
      </c>
      <c r="U141" s="84">
        <f>R141/'סכום נכסי הקרן'!$C$42</f>
        <v>3.3099094054144868E-4</v>
      </c>
    </row>
    <row r="142" spans="2:21">
      <c r="B142" s="76" t="s">
        <v>479</v>
      </c>
      <c r="C142" s="73">
        <v>1165141</v>
      </c>
      <c r="D142" s="86" t="s">
        <v>110</v>
      </c>
      <c r="E142" s="86" t="s">
        <v>296</v>
      </c>
      <c r="F142" s="73" t="s">
        <v>446</v>
      </c>
      <c r="G142" s="86" t="s">
        <v>320</v>
      </c>
      <c r="H142" s="73" t="s">
        <v>461</v>
      </c>
      <c r="I142" s="73" t="s">
        <v>300</v>
      </c>
      <c r="J142" s="73"/>
      <c r="K142" s="85">
        <v>5.7400000047832735</v>
      </c>
      <c r="L142" s="86" t="s">
        <v>123</v>
      </c>
      <c r="M142" s="87">
        <v>8.3999999999999995E-3</v>
      </c>
      <c r="N142" s="87">
        <v>4.5500000036794414E-2</v>
      </c>
      <c r="O142" s="83">
        <v>368.99474500000002</v>
      </c>
      <c r="P142" s="85">
        <v>88.4</v>
      </c>
      <c r="Q142" s="73"/>
      <c r="R142" s="83">
        <v>0.32613645600000002</v>
      </c>
      <c r="S142" s="84">
        <v>5.448434952423559E-7</v>
      </c>
      <c r="T142" s="84">
        <f t="shared" si="2"/>
        <v>1.6145398507043959E-3</v>
      </c>
      <c r="U142" s="84">
        <f>R142/'סכום נכסי הקרן'!$C$42</f>
        <v>2.6789882357857516E-4</v>
      </c>
    </row>
    <row r="143" spans="2:21">
      <c r="B143" s="76" t="s">
        <v>480</v>
      </c>
      <c r="C143" s="73">
        <v>1178367</v>
      </c>
      <c r="D143" s="86" t="s">
        <v>110</v>
      </c>
      <c r="E143" s="86" t="s">
        <v>296</v>
      </c>
      <c r="F143" s="73" t="s">
        <v>446</v>
      </c>
      <c r="G143" s="86" t="s">
        <v>320</v>
      </c>
      <c r="H143" s="73" t="s">
        <v>461</v>
      </c>
      <c r="I143" s="73" t="s">
        <v>300</v>
      </c>
      <c r="J143" s="73"/>
      <c r="K143" s="85">
        <v>6.539999977140182</v>
      </c>
      <c r="L143" s="86" t="s">
        <v>123</v>
      </c>
      <c r="M143" s="87">
        <v>5.0000000000000001E-3</v>
      </c>
      <c r="N143" s="87">
        <v>3.7899999892996597E-2</v>
      </c>
      <c r="O143" s="83">
        <v>94.900032999999979</v>
      </c>
      <c r="P143" s="85">
        <v>86.66</v>
      </c>
      <c r="Q143" s="73"/>
      <c r="R143" s="83">
        <v>8.2240371999999992E-2</v>
      </c>
      <c r="S143" s="84">
        <v>5.268395688022258E-7</v>
      </c>
      <c r="T143" s="84">
        <f t="shared" si="2"/>
        <v>4.0713129577502359E-4</v>
      </c>
      <c r="U143" s="84">
        <f>R143/'סכום נכסי הקרן'!$C$42</f>
        <v>6.7554848604427069E-5</v>
      </c>
    </row>
    <row r="144" spans="2:21">
      <c r="B144" s="76" t="s">
        <v>481</v>
      </c>
      <c r="C144" s="73">
        <v>1178375</v>
      </c>
      <c r="D144" s="86" t="s">
        <v>110</v>
      </c>
      <c r="E144" s="86" t="s">
        <v>296</v>
      </c>
      <c r="F144" s="73" t="s">
        <v>446</v>
      </c>
      <c r="G144" s="86" t="s">
        <v>320</v>
      </c>
      <c r="H144" s="73" t="s">
        <v>461</v>
      </c>
      <c r="I144" s="73" t="s">
        <v>300</v>
      </c>
      <c r="J144" s="73"/>
      <c r="K144" s="85">
        <v>6.3899999965096184</v>
      </c>
      <c r="L144" s="86" t="s">
        <v>123</v>
      </c>
      <c r="M144" s="87">
        <v>9.7000000000000003E-3</v>
      </c>
      <c r="N144" s="87">
        <v>4.5199999995013736E-2</v>
      </c>
      <c r="O144" s="83">
        <v>280.81836600000003</v>
      </c>
      <c r="P144" s="85">
        <v>85.7</v>
      </c>
      <c r="Q144" s="73"/>
      <c r="R144" s="83">
        <v>0.24066135600000002</v>
      </c>
      <c r="S144" s="84">
        <v>6.7333693238118019E-7</v>
      </c>
      <c r="T144" s="84">
        <f t="shared" si="2"/>
        <v>1.1913950208208477E-3</v>
      </c>
      <c r="U144" s="84">
        <f>R144/'סכום נכסי הקרן'!$C$42</f>
        <v>1.9768686685313303E-4</v>
      </c>
    </row>
    <row r="145" spans="2:21">
      <c r="B145" s="76" t="s">
        <v>482</v>
      </c>
      <c r="C145" s="73">
        <v>1171214</v>
      </c>
      <c r="D145" s="86" t="s">
        <v>110</v>
      </c>
      <c r="E145" s="86" t="s">
        <v>296</v>
      </c>
      <c r="F145" s="73" t="s">
        <v>483</v>
      </c>
      <c r="G145" s="86" t="s">
        <v>484</v>
      </c>
      <c r="H145" s="73" t="s">
        <v>469</v>
      </c>
      <c r="I145" s="73" t="s">
        <v>121</v>
      </c>
      <c r="J145" s="73"/>
      <c r="K145" s="85">
        <v>1.5299999981681602</v>
      </c>
      <c r="L145" s="86" t="s">
        <v>123</v>
      </c>
      <c r="M145" s="87">
        <v>1.8500000000000003E-2</v>
      </c>
      <c r="N145" s="87">
        <v>3.7499999973506448E-2</v>
      </c>
      <c r="O145" s="83">
        <v>620.63143500000001</v>
      </c>
      <c r="P145" s="85">
        <v>106.43</v>
      </c>
      <c r="Q145" s="73"/>
      <c r="R145" s="83">
        <v>0.66053805700000001</v>
      </c>
      <c r="S145" s="84">
        <v>8.8570532452334745E-7</v>
      </c>
      <c r="T145" s="84">
        <f t="shared" si="2"/>
        <v>3.2699963353172382E-3</v>
      </c>
      <c r="U145" s="84">
        <f>R145/'סכום נכסי הקרן'!$C$42</f>
        <v>5.4258689926764219E-4</v>
      </c>
    </row>
    <row r="146" spans="2:21">
      <c r="B146" s="76" t="s">
        <v>485</v>
      </c>
      <c r="C146" s="73">
        <v>1175660</v>
      </c>
      <c r="D146" s="86" t="s">
        <v>110</v>
      </c>
      <c r="E146" s="86" t="s">
        <v>296</v>
      </c>
      <c r="F146" s="73" t="s">
        <v>483</v>
      </c>
      <c r="G146" s="86" t="s">
        <v>484</v>
      </c>
      <c r="H146" s="73" t="s">
        <v>469</v>
      </c>
      <c r="I146" s="73" t="s">
        <v>121</v>
      </c>
      <c r="J146" s="73"/>
      <c r="K146" s="85">
        <v>1.3800000006372799</v>
      </c>
      <c r="L146" s="86" t="s">
        <v>123</v>
      </c>
      <c r="M146" s="87">
        <v>0.01</v>
      </c>
      <c r="N146" s="87">
        <v>4.5200000009559191E-2</v>
      </c>
      <c r="O146" s="83">
        <v>609.09050000000002</v>
      </c>
      <c r="P146" s="85">
        <v>103.05</v>
      </c>
      <c r="Q146" s="73"/>
      <c r="R146" s="83">
        <v>0.62766772000000004</v>
      </c>
      <c r="S146" s="84">
        <v>6.4028236238732985E-7</v>
      </c>
      <c r="T146" s="84">
        <f t="shared" si="2"/>
        <v>3.1072715984280168E-3</v>
      </c>
      <c r="U146" s="84">
        <f>R146/'סכום נכסי הקרן'!$C$42</f>
        <v>5.1558616245663295E-4</v>
      </c>
    </row>
    <row r="147" spans="2:21">
      <c r="B147" s="76" t="s">
        <v>486</v>
      </c>
      <c r="C147" s="73">
        <v>1182831</v>
      </c>
      <c r="D147" s="86" t="s">
        <v>110</v>
      </c>
      <c r="E147" s="86" t="s">
        <v>296</v>
      </c>
      <c r="F147" s="73" t="s">
        <v>483</v>
      </c>
      <c r="G147" s="86" t="s">
        <v>484</v>
      </c>
      <c r="H147" s="73" t="s">
        <v>469</v>
      </c>
      <c r="I147" s="73" t="s">
        <v>121</v>
      </c>
      <c r="J147" s="73"/>
      <c r="K147" s="85">
        <v>4.3699999987470024</v>
      </c>
      <c r="L147" s="86" t="s">
        <v>123</v>
      </c>
      <c r="M147" s="87">
        <v>0.01</v>
      </c>
      <c r="N147" s="87">
        <v>5.189999998389002E-2</v>
      </c>
      <c r="O147" s="83">
        <v>1320.1148189999999</v>
      </c>
      <c r="P147" s="85">
        <v>88.87</v>
      </c>
      <c r="Q147" s="73"/>
      <c r="R147" s="83">
        <v>1.173186031</v>
      </c>
      <c r="S147" s="84">
        <v>1.1149072249839112E-6</v>
      </c>
      <c r="T147" s="84">
        <f t="shared" si="2"/>
        <v>5.8078622137821435E-3</v>
      </c>
      <c r="U147" s="84">
        <f>R147/'סכום נכסי הקרן'!$C$42</f>
        <v>9.6369219620059217E-4</v>
      </c>
    </row>
    <row r="148" spans="2:21">
      <c r="B148" s="76" t="s">
        <v>487</v>
      </c>
      <c r="C148" s="73">
        <v>1191659</v>
      </c>
      <c r="D148" s="86" t="s">
        <v>110</v>
      </c>
      <c r="E148" s="86" t="s">
        <v>296</v>
      </c>
      <c r="F148" s="73" t="s">
        <v>483</v>
      </c>
      <c r="G148" s="86" t="s">
        <v>484</v>
      </c>
      <c r="H148" s="73" t="s">
        <v>469</v>
      </c>
      <c r="I148" s="73" t="s">
        <v>121</v>
      </c>
      <c r="J148" s="73"/>
      <c r="K148" s="85">
        <v>3.0400000007617409</v>
      </c>
      <c r="L148" s="86" t="s">
        <v>123</v>
      </c>
      <c r="M148" s="87">
        <v>3.5400000000000001E-2</v>
      </c>
      <c r="N148" s="87">
        <v>4.7900000013218438E-2</v>
      </c>
      <c r="O148" s="83">
        <v>914.55</v>
      </c>
      <c r="P148" s="85">
        <v>97.61</v>
      </c>
      <c r="Q148" s="73"/>
      <c r="R148" s="83">
        <v>0.89269225800000007</v>
      </c>
      <c r="S148" s="84">
        <v>1.3312033303736481E-6</v>
      </c>
      <c r="T148" s="84">
        <f t="shared" si="2"/>
        <v>4.4192766507412167E-3</v>
      </c>
      <c r="U148" s="84">
        <f>R148/'סכום נכסי הקרן'!$C$42</f>
        <v>7.332857193244962E-4</v>
      </c>
    </row>
    <row r="149" spans="2:21">
      <c r="B149" s="76" t="s">
        <v>488</v>
      </c>
      <c r="C149" s="73">
        <v>1139542</v>
      </c>
      <c r="D149" s="86" t="s">
        <v>110</v>
      </c>
      <c r="E149" s="86" t="s">
        <v>296</v>
      </c>
      <c r="F149" s="73" t="s">
        <v>489</v>
      </c>
      <c r="G149" s="86" t="s">
        <v>330</v>
      </c>
      <c r="H149" s="73" t="s">
        <v>461</v>
      </c>
      <c r="I149" s="73" t="s">
        <v>300</v>
      </c>
      <c r="J149" s="73"/>
      <c r="K149" s="85">
        <v>3.0300000155815203</v>
      </c>
      <c r="L149" s="86" t="s">
        <v>123</v>
      </c>
      <c r="M149" s="87">
        <v>1.9400000000000001E-2</v>
      </c>
      <c r="N149" s="87">
        <v>2.4700000095499636E-2</v>
      </c>
      <c r="O149" s="83">
        <v>91.405697999999987</v>
      </c>
      <c r="P149" s="85">
        <v>108.83</v>
      </c>
      <c r="Q149" s="73"/>
      <c r="R149" s="83">
        <v>9.9476814999999996E-2</v>
      </c>
      <c r="S149" s="84">
        <v>2.5288858154481998E-7</v>
      </c>
      <c r="T149" s="84">
        <f t="shared" si="2"/>
        <v>4.9246037688791466E-4</v>
      </c>
      <c r="U149" s="84">
        <f>R149/'סכום נכסי הקרן'!$C$42</f>
        <v>8.1713409284865597E-5</v>
      </c>
    </row>
    <row r="150" spans="2:21">
      <c r="B150" s="76" t="s">
        <v>490</v>
      </c>
      <c r="C150" s="73">
        <v>1142595</v>
      </c>
      <c r="D150" s="86" t="s">
        <v>110</v>
      </c>
      <c r="E150" s="86" t="s">
        <v>296</v>
      </c>
      <c r="F150" s="73" t="s">
        <v>489</v>
      </c>
      <c r="G150" s="86" t="s">
        <v>330</v>
      </c>
      <c r="H150" s="73" t="s">
        <v>461</v>
      </c>
      <c r="I150" s="73" t="s">
        <v>300</v>
      </c>
      <c r="J150" s="73"/>
      <c r="K150" s="85">
        <v>4</v>
      </c>
      <c r="L150" s="86" t="s">
        <v>123</v>
      </c>
      <c r="M150" s="87">
        <v>1.23E-2</v>
      </c>
      <c r="N150" s="87">
        <v>2.6300000000612896E-2</v>
      </c>
      <c r="O150" s="83">
        <v>1096.6140660000001</v>
      </c>
      <c r="P150" s="85">
        <v>104.15</v>
      </c>
      <c r="Q150" s="73"/>
      <c r="R150" s="83">
        <v>1.1421235110000001</v>
      </c>
      <c r="S150" s="84">
        <v>8.6234006220018569E-7</v>
      </c>
      <c r="T150" s="84">
        <f t="shared" si="2"/>
        <v>5.6540870822976031E-3</v>
      </c>
      <c r="U150" s="84">
        <f>R150/'סכום נכסי הקרן'!$C$42</f>
        <v>9.381764575817058E-4</v>
      </c>
    </row>
    <row r="151" spans="2:21">
      <c r="B151" s="76" t="s">
        <v>491</v>
      </c>
      <c r="C151" s="73">
        <v>1820190</v>
      </c>
      <c r="D151" s="86" t="s">
        <v>110</v>
      </c>
      <c r="E151" s="86" t="s">
        <v>296</v>
      </c>
      <c r="F151" s="73" t="s">
        <v>492</v>
      </c>
      <c r="G151" s="86" t="s">
        <v>493</v>
      </c>
      <c r="H151" s="73" t="s">
        <v>494</v>
      </c>
      <c r="I151" s="73" t="s">
        <v>121</v>
      </c>
      <c r="J151" s="73"/>
      <c r="K151" s="85">
        <v>1.2</v>
      </c>
      <c r="L151" s="86" t="s">
        <v>123</v>
      </c>
      <c r="M151" s="87">
        <v>4.6500000000000007E-2</v>
      </c>
      <c r="N151" s="87">
        <v>4.8571428571428571E-2</v>
      </c>
      <c r="O151" s="83">
        <v>6.0000000000000002E-6</v>
      </c>
      <c r="P151" s="85">
        <v>110.23</v>
      </c>
      <c r="Q151" s="73"/>
      <c r="R151" s="83">
        <v>6.9999999999999998E-9</v>
      </c>
      <c r="S151" s="84">
        <v>1.3954358085573706E-14</v>
      </c>
      <c r="T151" s="84">
        <f t="shared" si="2"/>
        <v>3.4653528444948735E-11</v>
      </c>
      <c r="U151" s="84">
        <f>R151/'סכום נכסי הקרן'!$C$42</f>
        <v>5.7500219020287203E-12</v>
      </c>
    </row>
    <row r="152" spans="2:21">
      <c r="B152" s="76" t="s">
        <v>495</v>
      </c>
      <c r="C152" s="73">
        <v>1142231</v>
      </c>
      <c r="D152" s="86" t="s">
        <v>110</v>
      </c>
      <c r="E152" s="86" t="s">
        <v>296</v>
      </c>
      <c r="F152" s="73" t="s">
        <v>496</v>
      </c>
      <c r="G152" s="86" t="s">
        <v>493</v>
      </c>
      <c r="H152" s="73" t="s">
        <v>494</v>
      </c>
      <c r="I152" s="73" t="s">
        <v>121</v>
      </c>
      <c r="J152" s="73"/>
      <c r="K152" s="85">
        <v>2.8599999968001986</v>
      </c>
      <c r="L152" s="86" t="s">
        <v>123</v>
      </c>
      <c r="M152" s="87">
        <v>2.5699999999999997E-2</v>
      </c>
      <c r="N152" s="87">
        <v>4.5899999936003973E-2</v>
      </c>
      <c r="O152" s="83">
        <v>296.958775</v>
      </c>
      <c r="P152" s="85">
        <v>105.24</v>
      </c>
      <c r="Q152" s="73"/>
      <c r="R152" s="83">
        <v>0.3125194</v>
      </c>
      <c r="S152" s="84">
        <v>2.4969124796446054E-7</v>
      </c>
      <c r="T152" s="84">
        <f t="shared" si="2"/>
        <v>1.5471285596426159E-3</v>
      </c>
      <c r="U152" s="84">
        <f>R152/'סכום נכסי הקרן'!$C$42</f>
        <v>2.5671334211555349E-4</v>
      </c>
    </row>
    <row r="153" spans="2:21">
      <c r="B153" s="76" t="s">
        <v>497</v>
      </c>
      <c r="C153" s="73">
        <v>1171628</v>
      </c>
      <c r="D153" s="86" t="s">
        <v>110</v>
      </c>
      <c r="E153" s="86" t="s">
        <v>296</v>
      </c>
      <c r="F153" s="73" t="s">
        <v>496</v>
      </c>
      <c r="G153" s="86" t="s">
        <v>493</v>
      </c>
      <c r="H153" s="73" t="s">
        <v>494</v>
      </c>
      <c r="I153" s="73" t="s">
        <v>121</v>
      </c>
      <c r="J153" s="73"/>
      <c r="K153" s="85">
        <v>1.7299999895607585</v>
      </c>
      <c r="L153" s="86" t="s">
        <v>123</v>
      </c>
      <c r="M153" s="87">
        <v>1.2199999999999999E-2</v>
      </c>
      <c r="N153" s="87">
        <v>3.8699999832064375E-2</v>
      </c>
      <c r="O153" s="83">
        <v>42.150852000000008</v>
      </c>
      <c r="P153" s="85">
        <v>104.54</v>
      </c>
      <c r="Q153" s="73"/>
      <c r="R153" s="83">
        <v>4.4064501999999992E-2</v>
      </c>
      <c r="S153" s="84">
        <v>9.1632286956521751E-8</v>
      </c>
      <c r="T153" s="84">
        <f t="shared" si="2"/>
        <v>2.1814149620992857E-4</v>
      </c>
      <c r="U153" s="84">
        <f>R153/'סכום נכסי הקרן'!$C$42</f>
        <v>3.6195978800284044E-5</v>
      </c>
    </row>
    <row r="154" spans="2:21">
      <c r="B154" s="76" t="s">
        <v>498</v>
      </c>
      <c r="C154" s="73">
        <v>1178292</v>
      </c>
      <c r="D154" s="86" t="s">
        <v>110</v>
      </c>
      <c r="E154" s="86" t="s">
        <v>296</v>
      </c>
      <c r="F154" s="73" t="s">
        <v>496</v>
      </c>
      <c r="G154" s="86" t="s">
        <v>493</v>
      </c>
      <c r="H154" s="73" t="s">
        <v>494</v>
      </c>
      <c r="I154" s="73" t="s">
        <v>121</v>
      </c>
      <c r="J154" s="73"/>
      <c r="K154" s="85">
        <v>5.5500000023757066</v>
      </c>
      <c r="L154" s="86" t="s">
        <v>123</v>
      </c>
      <c r="M154" s="87">
        <v>1.09E-2</v>
      </c>
      <c r="N154" s="87">
        <v>4.4700000029604947E-2</v>
      </c>
      <c r="O154" s="83">
        <v>304.85000000000002</v>
      </c>
      <c r="P154" s="85">
        <v>89.75</v>
      </c>
      <c r="Q154" s="73"/>
      <c r="R154" s="83">
        <v>0.27360287699999997</v>
      </c>
      <c r="S154" s="84">
        <v>6.7744444444444447E-7</v>
      </c>
      <c r="T154" s="84">
        <f t="shared" si="2"/>
        <v>1.3544721543913298E-3</v>
      </c>
      <c r="U154" s="84">
        <f>R154/'סכום נכסי הקרן'!$C$42</f>
        <v>2.247460764582957E-4</v>
      </c>
    </row>
    <row r="155" spans="2:21">
      <c r="B155" s="76" t="s">
        <v>499</v>
      </c>
      <c r="C155" s="73">
        <v>1184530</v>
      </c>
      <c r="D155" s="86" t="s">
        <v>110</v>
      </c>
      <c r="E155" s="86" t="s">
        <v>296</v>
      </c>
      <c r="F155" s="73" t="s">
        <v>496</v>
      </c>
      <c r="G155" s="86" t="s">
        <v>493</v>
      </c>
      <c r="H155" s="73" t="s">
        <v>494</v>
      </c>
      <c r="I155" s="73" t="s">
        <v>121</v>
      </c>
      <c r="J155" s="73"/>
      <c r="K155" s="85">
        <v>6.4900000067486721</v>
      </c>
      <c r="L155" s="86" t="s">
        <v>123</v>
      </c>
      <c r="M155" s="87">
        <v>1.54E-2</v>
      </c>
      <c r="N155" s="87">
        <v>4.680000003941702E-2</v>
      </c>
      <c r="O155" s="83">
        <v>385.80728999999997</v>
      </c>
      <c r="P155" s="85">
        <v>86.8</v>
      </c>
      <c r="Q155" s="73"/>
      <c r="R155" s="83">
        <v>0.33488072599999996</v>
      </c>
      <c r="S155" s="84">
        <v>1.1023065428571427E-6</v>
      </c>
      <c r="T155" s="84">
        <f t="shared" si="2"/>
        <v>1.6578283948722973E-3</v>
      </c>
      <c r="U155" s="84">
        <f>R155/'סכום נכסי הקרן'!$C$42</f>
        <v>2.7508164415246839E-4</v>
      </c>
    </row>
    <row r="156" spans="2:21">
      <c r="B156" s="76" t="s">
        <v>500</v>
      </c>
      <c r="C156" s="73">
        <v>1182989</v>
      </c>
      <c r="D156" s="86" t="s">
        <v>110</v>
      </c>
      <c r="E156" s="86" t="s">
        <v>296</v>
      </c>
      <c r="F156" s="73" t="s">
        <v>501</v>
      </c>
      <c r="G156" s="86" t="s">
        <v>502</v>
      </c>
      <c r="H156" s="73" t="s">
        <v>503</v>
      </c>
      <c r="I156" s="73" t="s">
        <v>300</v>
      </c>
      <c r="J156" s="73"/>
      <c r="K156" s="85">
        <v>4.7099999973042568</v>
      </c>
      <c r="L156" s="86" t="s">
        <v>123</v>
      </c>
      <c r="M156" s="87">
        <v>7.4999999999999997E-3</v>
      </c>
      <c r="N156" s="87">
        <v>3.8399999979129726E-2</v>
      </c>
      <c r="O156" s="83">
        <v>1120.213133</v>
      </c>
      <c r="P156" s="85">
        <v>92.39</v>
      </c>
      <c r="Q156" s="73"/>
      <c r="R156" s="83">
        <v>1.0349649489999999</v>
      </c>
      <c r="S156" s="84">
        <v>8.368542753623188E-7</v>
      </c>
      <c r="T156" s="84">
        <f t="shared" si="2"/>
        <v>5.1235981856709162E-3</v>
      </c>
      <c r="U156" s="84">
        <f>R156/'סכום נכסי הקרן'!$C$42</f>
        <v>8.5015301779743386E-4</v>
      </c>
    </row>
    <row r="157" spans="2:21">
      <c r="B157" s="76" t="s">
        <v>504</v>
      </c>
      <c r="C157" s="73">
        <v>1260769</v>
      </c>
      <c r="D157" s="86" t="s">
        <v>110</v>
      </c>
      <c r="E157" s="86" t="s">
        <v>296</v>
      </c>
      <c r="F157" s="73" t="s">
        <v>505</v>
      </c>
      <c r="G157" s="86" t="s">
        <v>493</v>
      </c>
      <c r="H157" s="73" t="s">
        <v>494</v>
      </c>
      <c r="I157" s="73" t="s">
        <v>121</v>
      </c>
      <c r="J157" s="73"/>
      <c r="K157" s="85">
        <v>3.7899999979931134</v>
      </c>
      <c r="L157" s="86" t="s">
        <v>123</v>
      </c>
      <c r="M157" s="87">
        <v>1.0800000000000001E-2</v>
      </c>
      <c r="N157" s="87">
        <v>3.6899999977725764E-2</v>
      </c>
      <c r="O157" s="83">
        <v>453.75616000000002</v>
      </c>
      <c r="P157" s="85">
        <v>99.93</v>
      </c>
      <c r="Q157" s="73"/>
      <c r="R157" s="83">
        <v>0.45343852899999998</v>
      </c>
      <c r="S157" s="84">
        <v>1.3834029268292683E-6</v>
      </c>
      <c r="T157" s="84">
        <f t="shared" si="2"/>
        <v>2.2447492803910301E-3</v>
      </c>
      <c r="U157" s="84">
        <f>R157/'סכום נכסי הקרן'!$C$42</f>
        <v>3.7246878185338356E-4</v>
      </c>
    </row>
    <row r="158" spans="2:21">
      <c r="B158" s="76" t="s">
        <v>506</v>
      </c>
      <c r="C158" s="73">
        <v>6120224</v>
      </c>
      <c r="D158" s="86" t="s">
        <v>110</v>
      </c>
      <c r="E158" s="86" t="s">
        <v>296</v>
      </c>
      <c r="F158" s="73" t="s">
        <v>507</v>
      </c>
      <c r="G158" s="86" t="s">
        <v>320</v>
      </c>
      <c r="H158" s="73" t="s">
        <v>503</v>
      </c>
      <c r="I158" s="73" t="s">
        <v>300</v>
      </c>
      <c r="J158" s="73"/>
      <c r="K158" s="85">
        <v>3.9899999640537676</v>
      </c>
      <c r="L158" s="86" t="s">
        <v>123</v>
      </c>
      <c r="M158" s="87">
        <v>1.8000000000000002E-2</v>
      </c>
      <c r="N158" s="87">
        <v>3.279999976784724E-2</v>
      </c>
      <c r="O158" s="83">
        <v>51.447800999999998</v>
      </c>
      <c r="P158" s="85">
        <v>103.82</v>
      </c>
      <c r="Q158" s="73"/>
      <c r="R158" s="83">
        <v>5.3413108000000001E-2</v>
      </c>
      <c r="S158" s="84">
        <v>9.2197380653467155E-8</v>
      </c>
      <c r="T158" s="84">
        <f t="shared" si="2"/>
        <v>2.6442180820158837E-4</v>
      </c>
      <c r="U158" s="84">
        <f>R158/'סכום נכסי הקרן'!$C$42</f>
        <v>4.3875220122203636E-5</v>
      </c>
    </row>
    <row r="159" spans="2:21">
      <c r="B159" s="76" t="s">
        <v>508</v>
      </c>
      <c r="C159" s="73">
        <v>1193630</v>
      </c>
      <c r="D159" s="86" t="s">
        <v>110</v>
      </c>
      <c r="E159" s="86" t="s">
        <v>296</v>
      </c>
      <c r="F159" s="73" t="s">
        <v>509</v>
      </c>
      <c r="G159" s="86" t="s">
        <v>320</v>
      </c>
      <c r="H159" s="73" t="s">
        <v>503</v>
      </c>
      <c r="I159" s="73" t="s">
        <v>300</v>
      </c>
      <c r="J159" s="73"/>
      <c r="K159" s="85">
        <v>5.0900000031839037</v>
      </c>
      <c r="L159" s="86" t="s">
        <v>123</v>
      </c>
      <c r="M159" s="87">
        <v>3.6200000000000003E-2</v>
      </c>
      <c r="N159" s="87">
        <v>4.6200000024153753E-2</v>
      </c>
      <c r="O159" s="83">
        <v>947.00708299999997</v>
      </c>
      <c r="P159" s="85">
        <v>96.18</v>
      </c>
      <c r="Q159" s="73"/>
      <c r="R159" s="83">
        <v>0.91083139000000002</v>
      </c>
      <c r="S159" s="84">
        <v>7.5118394509021271E-7</v>
      </c>
      <c r="T159" s="84">
        <f t="shared" si="2"/>
        <v>4.5090744974167424E-3</v>
      </c>
      <c r="U159" s="84">
        <f>R159/'סכום נכסי הקרן'!$C$42</f>
        <v>7.4818577736503764E-4</v>
      </c>
    </row>
    <row r="160" spans="2:21">
      <c r="B160" s="76" t="s">
        <v>510</v>
      </c>
      <c r="C160" s="73">
        <v>1132828</v>
      </c>
      <c r="D160" s="86" t="s">
        <v>110</v>
      </c>
      <c r="E160" s="86" t="s">
        <v>296</v>
      </c>
      <c r="F160" s="73" t="s">
        <v>511</v>
      </c>
      <c r="G160" s="86" t="s">
        <v>146</v>
      </c>
      <c r="H160" s="73" t="s">
        <v>503</v>
      </c>
      <c r="I160" s="73" t="s">
        <v>300</v>
      </c>
      <c r="J160" s="73"/>
      <c r="K160" s="85">
        <v>0.76000000087129038</v>
      </c>
      <c r="L160" s="86" t="s">
        <v>123</v>
      </c>
      <c r="M160" s="87">
        <v>1.9799999999999998E-2</v>
      </c>
      <c r="N160" s="87">
        <v>2.179999999951595E-2</v>
      </c>
      <c r="O160" s="83">
        <v>377.60944899999993</v>
      </c>
      <c r="P160" s="85">
        <v>109.42</v>
      </c>
      <c r="Q160" s="73"/>
      <c r="R160" s="83">
        <v>0.413180239</v>
      </c>
      <c r="S160" s="84">
        <v>1.2426285775524255E-6</v>
      </c>
      <c r="T160" s="84">
        <f t="shared" si="2"/>
        <v>2.045450452153888E-3</v>
      </c>
      <c r="U160" s="84">
        <f>R160/'סכום נכסי הקרן'!$C$42</f>
        <v>3.3939934624792307E-4</v>
      </c>
    </row>
    <row r="161" spans="2:21">
      <c r="B161" s="76" t="s">
        <v>512</v>
      </c>
      <c r="C161" s="73">
        <v>1166057</v>
      </c>
      <c r="D161" s="86" t="s">
        <v>110</v>
      </c>
      <c r="E161" s="86" t="s">
        <v>296</v>
      </c>
      <c r="F161" s="73" t="s">
        <v>513</v>
      </c>
      <c r="G161" s="86" t="s">
        <v>330</v>
      </c>
      <c r="H161" s="73" t="s">
        <v>514</v>
      </c>
      <c r="I161" s="73" t="s">
        <v>300</v>
      </c>
      <c r="J161" s="73"/>
      <c r="K161" s="85">
        <v>3.9700000021248805</v>
      </c>
      <c r="L161" s="86" t="s">
        <v>123</v>
      </c>
      <c r="M161" s="87">
        <v>2.75E-2</v>
      </c>
      <c r="N161" s="87">
        <v>3.7800000021823092E-2</v>
      </c>
      <c r="O161" s="83">
        <v>667.922821</v>
      </c>
      <c r="P161" s="85">
        <v>104.28</v>
      </c>
      <c r="Q161" s="73"/>
      <c r="R161" s="83">
        <v>0.69650991600000001</v>
      </c>
      <c r="S161" s="84">
        <v>7.3967132815885632E-7</v>
      </c>
      <c r="T161" s="84">
        <f t="shared" si="2"/>
        <v>3.4480751694706932E-3</v>
      </c>
      <c r="U161" s="84">
        <f>R161/'סכום נכסי הקרן'!$C$42</f>
        <v>5.7213532456859778E-4</v>
      </c>
    </row>
    <row r="162" spans="2:21">
      <c r="B162" s="76" t="s">
        <v>515</v>
      </c>
      <c r="C162" s="73">
        <v>1180355</v>
      </c>
      <c r="D162" s="86" t="s">
        <v>110</v>
      </c>
      <c r="E162" s="86" t="s">
        <v>296</v>
      </c>
      <c r="F162" s="73" t="s">
        <v>513</v>
      </c>
      <c r="G162" s="86" t="s">
        <v>330</v>
      </c>
      <c r="H162" s="73" t="s">
        <v>514</v>
      </c>
      <c r="I162" s="73" t="s">
        <v>300</v>
      </c>
      <c r="J162" s="73"/>
      <c r="K162" s="85">
        <v>4.2100000407133642</v>
      </c>
      <c r="L162" s="86" t="s">
        <v>123</v>
      </c>
      <c r="M162" s="87">
        <v>2.5000000000000001E-2</v>
      </c>
      <c r="N162" s="87">
        <v>6.1400000756105334E-2</v>
      </c>
      <c r="O162" s="83">
        <v>47.809173000000001</v>
      </c>
      <c r="P162" s="85">
        <v>86.31</v>
      </c>
      <c r="Q162" s="73"/>
      <c r="R162" s="83">
        <v>4.1264091999999995E-2</v>
      </c>
      <c r="S162" s="84">
        <v>5.6195377817898441E-8</v>
      </c>
      <c r="T162" s="84">
        <f t="shared" si="2"/>
        <v>2.0427805512528304E-4</v>
      </c>
      <c r="U162" s="84">
        <f>R162/'סכום נכסי הקרן'!$C$42</f>
        <v>3.3895633252475441E-5</v>
      </c>
    </row>
    <row r="163" spans="2:21">
      <c r="B163" s="76" t="s">
        <v>516</v>
      </c>
      <c r="C163" s="73">
        <v>1260603</v>
      </c>
      <c r="D163" s="86" t="s">
        <v>110</v>
      </c>
      <c r="E163" s="86" t="s">
        <v>296</v>
      </c>
      <c r="F163" s="73" t="s">
        <v>505</v>
      </c>
      <c r="G163" s="86" t="s">
        <v>493</v>
      </c>
      <c r="H163" s="73" t="s">
        <v>517</v>
      </c>
      <c r="I163" s="73" t="s">
        <v>121</v>
      </c>
      <c r="J163" s="73"/>
      <c r="K163" s="85">
        <v>2.4599999990690882</v>
      </c>
      <c r="L163" s="86" t="s">
        <v>123</v>
      </c>
      <c r="M163" s="87">
        <v>0.04</v>
      </c>
      <c r="N163" s="87">
        <v>0.13529999994129249</v>
      </c>
      <c r="O163" s="83">
        <v>756.91935499999988</v>
      </c>
      <c r="P163" s="85">
        <v>87.99</v>
      </c>
      <c r="Q163" s="73"/>
      <c r="R163" s="83">
        <v>0.66601334699999992</v>
      </c>
      <c r="S163" s="84">
        <v>2.6150741791996118E-7</v>
      </c>
      <c r="T163" s="84">
        <f t="shared" si="2"/>
        <v>3.2971017807114297E-3</v>
      </c>
      <c r="U163" s="84">
        <f>R163/'סכום נכסי הקרן'!$C$42</f>
        <v>5.4708447604192201E-4</v>
      </c>
    </row>
    <row r="164" spans="2:21">
      <c r="B164" s="76" t="s">
        <v>518</v>
      </c>
      <c r="C164" s="73">
        <v>1260652</v>
      </c>
      <c r="D164" s="86" t="s">
        <v>110</v>
      </c>
      <c r="E164" s="86" t="s">
        <v>296</v>
      </c>
      <c r="F164" s="73" t="s">
        <v>505</v>
      </c>
      <c r="G164" s="86" t="s">
        <v>493</v>
      </c>
      <c r="H164" s="73" t="s">
        <v>517</v>
      </c>
      <c r="I164" s="73" t="s">
        <v>121</v>
      </c>
      <c r="J164" s="73"/>
      <c r="K164" s="85">
        <v>3.1900000000499764</v>
      </c>
      <c r="L164" s="86" t="s">
        <v>123</v>
      </c>
      <c r="M164" s="87">
        <v>3.2799999999999996E-2</v>
      </c>
      <c r="N164" s="87">
        <v>0.12139999998633989</v>
      </c>
      <c r="O164" s="83">
        <v>707.30195300000003</v>
      </c>
      <c r="P164" s="85">
        <v>84.87</v>
      </c>
      <c r="Q164" s="73"/>
      <c r="R164" s="83">
        <v>0.60028716299999996</v>
      </c>
      <c r="S164" s="84">
        <v>4.7138789353910902E-7</v>
      </c>
      <c r="T164" s="84">
        <f t="shared" si="2"/>
        <v>2.9717240397368681E-3</v>
      </c>
      <c r="U164" s="84">
        <f>R164/'סכום נכסי הקרן'!$C$42</f>
        <v>4.9309490496524057E-4</v>
      </c>
    </row>
    <row r="165" spans="2:21">
      <c r="B165" s="76" t="s">
        <v>519</v>
      </c>
      <c r="C165" s="73">
        <v>1260736</v>
      </c>
      <c r="D165" s="86" t="s">
        <v>110</v>
      </c>
      <c r="E165" s="86" t="s">
        <v>296</v>
      </c>
      <c r="F165" s="73" t="s">
        <v>505</v>
      </c>
      <c r="G165" s="86" t="s">
        <v>493</v>
      </c>
      <c r="H165" s="73" t="s">
        <v>517</v>
      </c>
      <c r="I165" s="73" t="s">
        <v>121</v>
      </c>
      <c r="J165" s="73"/>
      <c r="K165" s="85">
        <v>4.0700000010300306</v>
      </c>
      <c r="L165" s="86" t="s">
        <v>123</v>
      </c>
      <c r="M165" s="87">
        <v>1.29E-2</v>
      </c>
      <c r="N165" s="87">
        <v>9.5000000020600606E-2</v>
      </c>
      <c r="O165" s="83">
        <v>309.85743100000002</v>
      </c>
      <c r="P165" s="85">
        <v>78.33</v>
      </c>
      <c r="Q165" s="73"/>
      <c r="R165" s="83">
        <v>0.24271132499999998</v>
      </c>
      <c r="S165" s="84">
        <v>3.0068018407866072E-7</v>
      </c>
      <c r="T165" s="84">
        <f t="shared" si="2"/>
        <v>1.201543400685528E-3</v>
      </c>
      <c r="U165" s="84">
        <f>R165/'סכום נכסי הקרן'!$C$42</f>
        <v>1.9937077637434441E-4</v>
      </c>
    </row>
    <row r="166" spans="2:21">
      <c r="B166" s="76" t="s">
        <v>520</v>
      </c>
      <c r="C166" s="73">
        <v>6120323</v>
      </c>
      <c r="D166" s="86" t="s">
        <v>110</v>
      </c>
      <c r="E166" s="86" t="s">
        <v>296</v>
      </c>
      <c r="F166" s="73" t="s">
        <v>507</v>
      </c>
      <c r="G166" s="86" t="s">
        <v>320</v>
      </c>
      <c r="H166" s="73" t="s">
        <v>514</v>
      </c>
      <c r="I166" s="73" t="s">
        <v>300</v>
      </c>
      <c r="J166" s="73"/>
      <c r="K166" s="85">
        <v>3.1900000008422222</v>
      </c>
      <c r="L166" s="86" t="s">
        <v>123</v>
      </c>
      <c r="M166" s="87">
        <v>3.3000000000000002E-2</v>
      </c>
      <c r="N166" s="87">
        <v>5.7600000009276654E-2</v>
      </c>
      <c r="O166" s="83">
        <v>805.56608999999992</v>
      </c>
      <c r="P166" s="85">
        <v>101.7</v>
      </c>
      <c r="Q166" s="73"/>
      <c r="R166" s="83">
        <v>0.81926074900000001</v>
      </c>
      <c r="S166" s="84">
        <v>1.2758532548614651E-6</v>
      </c>
      <c r="T166" s="84">
        <f t="shared" si="2"/>
        <v>4.0557536670430723E-3</v>
      </c>
      <c r="U166" s="84">
        <f>R166/'סכום נכסי הקרן'!$C$42</f>
        <v>6.7296675003177919E-4</v>
      </c>
    </row>
    <row r="167" spans="2:21">
      <c r="B167" s="76" t="s">
        <v>521</v>
      </c>
      <c r="C167" s="73">
        <v>1168350</v>
      </c>
      <c r="D167" s="86" t="s">
        <v>110</v>
      </c>
      <c r="E167" s="86" t="s">
        <v>296</v>
      </c>
      <c r="F167" s="73" t="s">
        <v>522</v>
      </c>
      <c r="G167" s="86" t="s">
        <v>320</v>
      </c>
      <c r="H167" s="73" t="s">
        <v>514</v>
      </c>
      <c r="I167" s="73" t="s">
        <v>300</v>
      </c>
      <c r="J167" s="73"/>
      <c r="K167" s="85">
        <v>2.7500000011777752</v>
      </c>
      <c r="L167" s="86" t="s">
        <v>123</v>
      </c>
      <c r="M167" s="87">
        <v>1E-3</v>
      </c>
      <c r="N167" s="87">
        <v>3.2400000013662195E-2</v>
      </c>
      <c r="O167" s="83">
        <v>848.04043999999999</v>
      </c>
      <c r="P167" s="85">
        <v>100.12</v>
      </c>
      <c r="Q167" s="73"/>
      <c r="R167" s="83">
        <v>0.84905811600000003</v>
      </c>
      <c r="S167" s="84">
        <v>1.4974844872949445E-6</v>
      </c>
      <c r="T167" s="84">
        <f t="shared" si="2"/>
        <v>4.2032656534600832E-3</v>
      </c>
      <c r="U167" s="84">
        <f>R167/'סכום נכסי הקרן'!$C$42</f>
        <v>6.9744325187074893E-4</v>
      </c>
    </row>
    <row r="168" spans="2:21">
      <c r="B168" s="76" t="s">
        <v>523</v>
      </c>
      <c r="C168" s="73">
        <v>1175975</v>
      </c>
      <c r="D168" s="86" t="s">
        <v>110</v>
      </c>
      <c r="E168" s="86" t="s">
        <v>296</v>
      </c>
      <c r="F168" s="73" t="s">
        <v>522</v>
      </c>
      <c r="G168" s="86" t="s">
        <v>320</v>
      </c>
      <c r="H168" s="73" t="s">
        <v>514</v>
      </c>
      <c r="I168" s="73" t="s">
        <v>300</v>
      </c>
      <c r="J168" s="73"/>
      <c r="K168" s="85">
        <v>5.4599999995270299</v>
      </c>
      <c r="L168" s="86" t="s">
        <v>123</v>
      </c>
      <c r="M168" s="87">
        <v>3.0000000000000001E-3</v>
      </c>
      <c r="N168" s="87">
        <v>4.0199999990540594E-2</v>
      </c>
      <c r="O168" s="83">
        <v>478.24001399999992</v>
      </c>
      <c r="P168" s="85">
        <v>88.42</v>
      </c>
      <c r="Q168" s="73"/>
      <c r="R168" s="83">
        <v>0.42285982</v>
      </c>
      <c r="S168" s="84">
        <v>1.3218572281464036E-6</v>
      </c>
      <c r="T168" s="84">
        <f t="shared" si="2"/>
        <v>2.0933692572279857E-3</v>
      </c>
      <c r="U168" s="84">
        <f>R168/'סכום נכסי הקרן'!$C$42</f>
        <v>3.4735046092684607E-4</v>
      </c>
    </row>
    <row r="169" spans="2:21">
      <c r="B169" s="76" t="s">
        <v>524</v>
      </c>
      <c r="C169" s="73">
        <v>1185834</v>
      </c>
      <c r="D169" s="86" t="s">
        <v>110</v>
      </c>
      <c r="E169" s="86" t="s">
        <v>296</v>
      </c>
      <c r="F169" s="73" t="s">
        <v>522</v>
      </c>
      <c r="G169" s="86" t="s">
        <v>320</v>
      </c>
      <c r="H169" s="73" t="s">
        <v>514</v>
      </c>
      <c r="I169" s="73" t="s">
        <v>300</v>
      </c>
      <c r="J169" s="73"/>
      <c r="K169" s="85">
        <v>3.9799999985854804</v>
      </c>
      <c r="L169" s="86" t="s">
        <v>123</v>
      </c>
      <c r="M169" s="87">
        <v>3.0000000000000001E-3</v>
      </c>
      <c r="N169" s="87">
        <v>3.8499999988212338E-2</v>
      </c>
      <c r="O169" s="83">
        <v>694.60508000000004</v>
      </c>
      <c r="P169" s="85">
        <v>91.6</v>
      </c>
      <c r="Q169" s="73"/>
      <c r="R169" s="83">
        <v>0.63625825499999999</v>
      </c>
      <c r="S169" s="84">
        <v>1.3657197797876525E-6</v>
      </c>
      <c r="T169" s="84">
        <f t="shared" si="2"/>
        <v>3.1497990768537066E-3</v>
      </c>
      <c r="U169" s="84">
        <f>R169/'סכום נכסי הקרן'!$C$42</f>
        <v>5.2264270022808214E-4</v>
      </c>
    </row>
    <row r="170" spans="2:21">
      <c r="B170" s="76" t="s">
        <v>525</v>
      </c>
      <c r="C170" s="73">
        <v>1192129</v>
      </c>
      <c r="D170" s="86" t="s">
        <v>110</v>
      </c>
      <c r="E170" s="86" t="s">
        <v>296</v>
      </c>
      <c r="F170" s="73" t="s">
        <v>522</v>
      </c>
      <c r="G170" s="86" t="s">
        <v>320</v>
      </c>
      <c r="H170" s="73" t="s">
        <v>514</v>
      </c>
      <c r="I170" s="73" t="s">
        <v>300</v>
      </c>
      <c r="J170" s="73"/>
      <c r="K170" s="85">
        <v>3.490000002336116</v>
      </c>
      <c r="L170" s="86" t="s">
        <v>123</v>
      </c>
      <c r="M170" s="87">
        <v>3.0000000000000001E-3</v>
      </c>
      <c r="N170" s="87">
        <v>3.2800000042623872E-2</v>
      </c>
      <c r="O170" s="83">
        <v>267.36216000000002</v>
      </c>
      <c r="P170" s="85">
        <v>91.26</v>
      </c>
      <c r="Q170" s="73"/>
      <c r="R170" s="83">
        <v>0.24399470700000001</v>
      </c>
      <c r="S170" s="84">
        <v>1.0694486400000001E-6</v>
      </c>
      <c r="T170" s="84">
        <f t="shared" si="2"/>
        <v>1.2078967884916331E-3</v>
      </c>
      <c r="U170" s="84">
        <f>R170/'סכום נכסי הקרן'!$C$42</f>
        <v>2.0042498703272578E-4</v>
      </c>
    </row>
    <row r="171" spans="2:21">
      <c r="B171" s="76" t="s">
        <v>526</v>
      </c>
      <c r="C171" s="73">
        <v>1188192</v>
      </c>
      <c r="D171" s="86" t="s">
        <v>110</v>
      </c>
      <c r="E171" s="86" t="s">
        <v>296</v>
      </c>
      <c r="F171" s="73" t="s">
        <v>527</v>
      </c>
      <c r="G171" s="86" t="s">
        <v>528</v>
      </c>
      <c r="H171" s="73" t="s">
        <v>517</v>
      </c>
      <c r="I171" s="73" t="s">
        <v>121</v>
      </c>
      <c r="J171" s="73"/>
      <c r="K171" s="85">
        <v>4.409999992359122</v>
      </c>
      <c r="L171" s="86" t="s">
        <v>123</v>
      </c>
      <c r="M171" s="87">
        <v>3.2500000000000001E-2</v>
      </c>
      <c r="N171" s="87">
        <v>5.5599999926697258E-2</v>
      </c>
      <c r="O171" s="83">
        <v>342.68494200000004</v>
      </c>
      <c r="P171" s="85">
        <v>93.95</v>
      </c>
      <c r="Q171" s="73"/>
      <c r="R171" s="83">
        <v>0.32195250600000003</v>
      </c>
      <c r="S171" s="84">
        <v>1.3180190076923079E-6</v>
      </c>
      <c r="T171" s="84">
        <f t="shared" si="2"/>
        <v>1.5938271892276469E-3</v>
      </c>
      <c r="U171" s="84">
        <f>R171/'סכום נכסי הקרן'!$C$42</f>
        <v>2.6446199441614759E-4</v>
      </c>
    </row>
    <row r="172" spans="2:21">
      <c r="B172" s="76" t="s">
        <v>533</v>
      </c>
      <c r="C172" s="73">
        <v>3660156</v>
      </c>
      <c r="D172" s="86" t="s">
        <v>110</v>
      </c>
      <c r="E172" s="86" t="s">
        <v>296</v>
      </c>
      <c r="F172" s="73" t="s">
        <v>534</v>
      </c>
      <c r="G172" s="86" t="s">
        <v>320</v>
      </c>
      <c r="H172" s="73" t="s">
        <v>532</v>
      </c>
      <c r="I172" s="73"/>
      <c r="J172" s="73"/>
      <c r="K172" s="85">
        <v>3.6599999988992109</v>
      </c>
      <c r="L172" s="86" t="s">
        <v>123</v>
      </c>
      <c r="M172" s="87">
        <v>1.9E-2</v>
      </c>
      <c r="N172" s="87">
        <v>3.6999999982619124E-2</v>
      </c>
      <c r="O172" s="83">
        <v>696.8</v>
      </c>
      <c r="P172" s="85">
        <v>98.09</v>
      </c>
      <c r="Q172" s="83">
        <v>6.9226139999999997E-3</v>
      </c>
      <c r="R172" s="83">
        <v>0.690413736</v>
      </c>
      <c r="S172" s="84">
        <v>1.2813275200391312E-6</v>
      </c>
      <c r="T172" s="84">
        <f t="shared" si="2"/>
        <v>3.4178960056084752E-3</v>
      </c>
      <c r="U172" s="84">
        <f>R172/'סכום נכסי הקרן'!$C$42</f>
        <v>5.6712772906592499E-4</v>
      </c>
    </row>
    <row r="173" spans="2:21">
      <c r="B173" s="76" t="s">
        <v>535</v>
      </c>
      <c r="C173" s="73">
        <v>1140581</v>
      </c>
      <c r="D173" s="86" t="s">
        <v>110</v>
      </c>
      <c r="E173" s="86" t="s">
        <v>296</v>
      </c>
      <c r="F173" s="73" t="s">
        <v>536</v>
      </c>
      <c r="G173" s="86" t="s">
        <v>320</v>
      </c>
      <c r="H173" s="73" t="s">
        <v>532</v>
      </c>
      <c r="I173" s="73"/>
      <c r="J173" s="73"/>
      <c r="K173" s="85">
        <v>0.01</v>
      </c>
      <c r="L173" s="86" t="s">
        <v>123</v>
      </c>
      <c r="M173" s="87">
        <v>2.1000000000000001E-2</v>
      </c>
      <c r="N173" s="87">
        <v>0.25047619047619046</v>
      </c>
      <c r="O173" s="83">
        <v>1.9000000000000001E-5</v>
      </c>
      <c r="P173" s="85">
        <v>111.53</v>
      </c>
      <c r="Q173" s="73"/>
      <c r="R173" s="83">
        <v>2.0999999999999999E-8</v>
      </c>
      <c r="S173" s="84">
        <v>9.3196635778031514E-14</v>
      </c>
      <c r="T173" s="84">
        <f t="shared" si="2"/>
        <v>1.0396058533484619E-10</v>
      </c>
      <c r="U173" s="84">
        <f>R173/'סכום נכסי הקרן'!$C$42</f>
        <v>1.725006570608616E-11</v>
      </c>
    </row>
    <row r="174" spans="2:21">
      <c r="B174" s="76" t="s">
        <v>537</v>
      </c>
      <c r="C174" s="73">
        <v>1155928</v>
      </c>
      <c r="D174" s="86" t="s">
        <v>110</v>
      </c>
      <c r="E174" s="86" t="s">
        <v>296</v>
      </c>
      <c r="F174" s="73" t="s">
        <v>536</v>
      </c>
      <c r="G174" s="86" t="s">
        <v>320</v>
      </c>
      <c r="H174" s="73" t="s">
        <v>532</v>
      </c>
      <c r="I174" s="73"/>
      <c r="J174" s="73"/>
      <c r="K174" s="85">
        <v>3.9400000010322858</v>
      </c>
      <c r="L174" s="86" t="s">
        <v>123</v>
      </c>
      <c r="M174" s="87">
        <v>2.75E-2</v>
      </c>
      <c r="N174" s="87">
        <v>3.4700000011613212E-2</v>
      </c>
      <c r="O174" s="83">
        <v>729.80490499999996</v>
      </c>
      <c r="P174" s="85">
        <v>106.19</v>
      </c>
      <c r="Q174" s="73"/>
      <c r="R174" s="83">
        <v>0.77497982999999993</v>
      </c>
      <c r="S174" s="84">
        <v>1.4288254401204055E-6</v>
      </c>
      <c r="T174" s="84">
        <f t="shared" si="2"/>
        <v>3.8365407975952189E-3</v>
      </c>
      <c r="U174" s="84">
        <f>R174/'סכום נכסי הקרן'!$C$42</f>
        <v>6.3659299944721342E-4</v>
      </c>
    </row>
    <row r="175" spans="2:21">
      <c r="B175" s="76" t="s">
        <v>538</v>
      </c>
      <c r="C175" s="73">
        <v>1177658</v>
      </c>
      <c r="D175" s="86" t="s">
        <v>110</v>
      </c>
      <c r="E175" s="86" t="s">
        <v>296</v>
      </c>
      <c r="F175" s="73" t="s">
        <v>536</v>
      </c>
      <c r="G175" s="86" t="s">
        <v>320</v>
      </c>
      <c r="H175" s="73" t="s">
        <v>532</v>
      </c>
      <c r="I175" s="73"/>
      <c r="J175" s="73"/>
      <c r="K175" s="85">
        <v>5.6500000005790163</v>
      </c>
      <c r="L175" s="86" t="s">
        <v>123</v>
      </c>
      <c r="M175" s="87">
        <v>8.5000000000000006E-3</v>
      </c>
      <c r="N175" s="87">
        <v>3.6299999997297917E-2</v>
      </c>
      <c r="O175" s="83">
        <v>561.46488199999999</v>
      </c>
      <c r="P175" s="85">
        <v>92.28</v>
      </c>
      <c r="Q175" s="73"/>
      <c r="R175" s="83">
        <v>0.51811977799999998</v>
      </c>
      <c r="S175" s="84">
        <v>1.0857871569355488E-6</v>
      </c>
      <c r="T175" s="84">
        <f t="shared" si="2"/>
        <v>2.5649540664019316E-3</v>
      </c>
      <c r="U175" s="84">
        <f>R175/'סכום נכסי הקרן'!$C$42</f>
        <v>4.2560001019632262E-4</v>
      </c>
    </row>
    <row r="176" spans="2:21">
      <c r="B176" s="76" t="s">
        <v>539</v>
      </c>
      <c r="C176" s="73">
        <v>1193929</v>
      </c>
      <c r="D176" s="86" t="s">
        <v>110</v>
      </c>
      <c r="E176" s="86" t="s">
        <v>296</v>
      </c>
      <c r="F176" s="73" t="s">
        <v>536</v>
      </c>
      <c r="G176" s="86" t="s">
        <v>320</v>
      </c>
      <c r="H176" s="73" t="s">
        <v>532</v>
      </c>
      <c r="I176" s="73"/>
      <c r="J176" s="73"/>
      <c r="K176" s="85">
        <v>6.9599999960076895</v>
      </c>
      <c r="L176" s="86" t="s">
        <v>123</v>
      </c>
      <c r="M176" s="87">
        <v>3.1800000000000002E-2</v>
      </c>
      <c r="N176" s="87">
        <v>3.8199999950530056E-2</v>
      </c>
      <c r="O176" s="83">
        <v>238.62787</v>
      </c>
      <c r="P176" s="85">
        <v>96.57</v>
      </c>
      <c r="Q176" s="73"/>
      <c r="R176" s="83">
        <v>0.23044292699999996</v>
      </c>
      <c r="S176" s="84">
        <v>1.2183593893597468E-6</v>
      </c>
      <c r="T176" s="84">
        <f t="shared" si="2"/>
        <v>1.1408086465331062E-3</v>
      </c>
      <c r="U176" s="84">
        <f>R176/'סכום נכסי הקרן'!$C$42</f>
        <v>1.892931253453722E-4</v>
      </c>
    </row>
    <row r="177" spans="2:21">
      <c r="B177" s="76" t="s">
        <v>540</v>
      </c>
      <c r="C177" s="73">
        <v>1169531</v>
      </c>
      <c r="D177" s="86" t="s">
        <v>110</v>
      </c>
      <c r="E177" s="86" t="s">
        <v>296</v>
      </c>
      <c r="F177" s="73" t="s">
        <v>541</v>
      </c>
      <c r="G177" s="86" t="s">
        <v>330</v>
      </c>
      <c r="H177" s="73" t="s">
        <v>532</v>
      </c>
      <c r="I177" s="73"/>
      <c r="J177" s="73"/>
      <c r="K177" s="85">
        <v>2.7600000032122205</v>
      </c>
      <c r="L177" s="86" t="s">
        <v>123</v>
      </c>
      <c r="M177" s="87">
        <v>1.6399999999999998E-2</v>
      </c>
      <c r="N177" s="87">
        <v>3.4100000019767512E-2</v>
      </c>
      <c r="O177" s="83">
        <v>311.28122000000002</v>
      </c>
      <c r="P177" s="85">
        <v>104.01</v>
      </c>
      <c r="Q177" s="73"/>
      <c r="R177" s="83">
        <v>0.32376359599999999</v>
      </c>
      <c r="S177" s="84">
        <v>1.1937146094802199E-6</v>
      </c>
      <c r="T177" s="84">
        <f t="shared" si="2"/>
        <v>1.6027929976321271E-3</v>
      </c>
      <c r="U177" s="84">
        <f>R177/'סכום נכסי הקרן'!$C$42</f>
        <v>2.6594968115422544E-4</v>
      </c>
    </row>
    <row r="178" spans="2:21">
      <c r="B178" s="76" t="s">
        <v>542</v>
      </c>
      <c r="C178" s="73">
        <v>1179340</v>
      </c>
      <c r="D178" s="86" t="s">
        <v>110</v>
      </c>
      <c r="E178" s="86" t="s">
        <v>296</v>
      </c>
      <c r="F178" s="73" t="s">
        <v>543</v>
      </c>
      <c r="G178" s="86" t="s">
        <v>544</v>
      </c>
      <c r="H178" s="73" t="s">
        <v>532</v>
      </c>
      <c r="I178" s="73"/>
      <c r="J178" s="73"/>
      <c r="K178" s="85">
        <v>3.1300000002790127</v>
      </c>
      <c r="L178" s="86" t="s">
        <v>123</v>
      </c>
      <c r="M178" s="87">
        <v>1.4800000000000001E-2</v>
      </c>
      <c r="N178" s="87">
        <v>4.8300000008708592E-2</v>
      </c>
      <c r="O178" s="83">
        <v>1221.5862099999999</v>
      </c>
      <c r="P178" s="85">
        <v>96.82</v>
      </c>
      <c r="Q178" s="73"/>
      <c r="R178" s="83">
        <v>1.1827397589999999</v>
      </c>
      <c r="S178" s="84">
        <v>1.7037345764673885E-6</v>
      </c>
      <c r="T178" s="84">
        <f t="shared" si="2"/>
        <v>5.8551579830683296E-3</v>
      </c>
      <c r="U178" s="84">
        <f>R178/'סכום נכסי הקרן'!$C$42</f>
        <v>9.7153993123573858E-4</v>
      </c>
    </row>
    <row r="179" spans="2:21">
      <c r="B179" s="76" t="s">
        <v>545</v>
      </c>
      <c r="C179" s="73">
        <v>1113034</v>
      </c>
      <c r="D179" s="86" t="s">
        <v>110</v>
      </c>
      <c r="E179" s="86" t="s">
        <v>296</v>
      </c>
      <c r="F179" s="73" t="s">
        <v>546</v>
      </c>
      <c r="G179" s="86" t="s">
        <v>474</v>
      </c>
      <c r="H179" s="73" t="s">
        <v>532</v>
      </c>
      <c r="I179" s="73"/>
      <c r="J179" s="73"/>
      <c r="K179" s="85">
        <v>0</v>
      </c>
      <c r="L179" s="86" t="s">
        <v>123</v>
      </c>
      <c r="M179" s="87">
        <v>4.9000000000000002E-2</v>
      </c>
      <c r="N179" s="87">
        <v>0</v>
      </c>
      <c r="O179" s="83">
        <v>233.988068</v>
      </c>
      <c r="P179" s="85">
        <v>25.2</v>
      </c>
      <c r="Q179" s="73"/>
      <c r="R179" s="83">
        <v>5.8964987999999989E-2</v>
      </c>
      <c r="S179" s="84">
        <v>5.1522734751311302E-7</v>
      </c>
      <c r="T179" s="84">
        <f t="shared" si="2"/>
        <v>2.9190641270200861E-4</v>
      </c>
      <c r="U179" s="84">
        <f>R179/'סכום נכסי הקרן'!$C$42</f>
        <v>4.8435710350408662E-5</v>
      </c>
    </row>
    <row r="180" spans="2:21">
      <c r="B180" s="72"/>
      <c r="C180" s="73"/>
      <c r="D180" s="73"/>
      <c r="E180" s="73"/>
      <c r="F180" s="73"/>
      <c r="G180" s="73"/>
      <c r="H180" s="73"/>
      <c r="I180" s="73"/>
      <c r="J180" s="73"/>
      <c r="K180" s="85"/>
      <c r="L180" s="73"/>
      <c r="M180" s="73"/>
      <c r="N180" s="73"/>
      <c r="O180" s="83"/>
      <c r="P180" s="85"/>
      <c r="Q180" s="73"/>
      <c r="R180" s="73"/>
      <c r="S180" s="73"/>
      <c r="T180" s="84"/>
      <c r="U180" s="73"/>
    </row>
    <row r="181" spans="2:21">
      <c r="B181" s="89" t="s">
        <v>42</v>
      </c>
      <c r="C181" s="71"/>
      <c r="D181" s="71"/>
      <c r="E181" s="71"/>
      <c r="F181" s="71"/>
      <c r="G181" s="71"/>
      <c r="H181" s="71"/>
      <c r="I181" s="71"/>
      <c r="J181" s="71"/>
      <c r="K181" s="82">
        <v>4.1104754337603673</v>
      </c>
      <c r="L181" s="71"/>
      <c r="M181" s="71"/>
      <c r="N181" s="91">
        <v>6.500060638131043E-2</v>
      </c>
      <c r="O181" s="80"/>
      <c r="P181" s="82"/>
      <c r="Q181" s="80">
        <v>1.2678593999999998E-2</v>
      </c>
      <c r="R181" s="80">
        <v>24.219018209999998</v>
      </c>
      <c r="S181" s="71"/>
      <c r="T181" s="81">
        <f t="shared" si="2"/>
        <v>0.11989634806413804</v>
      </c>
      <c r="U181" s="81">
        <f>R181/'סכום נכסי הקרן'!$C$42</f>
        <v>1.9894269307590345E-2</v>
      </c>
    </row>
    <row r="182" spans="2:21">
      <c r="B182" s="76" t="s">
        <v>547</v>
      </c>
      <c r="C182" s="73">
        <v>7480163</v>
      </c>
      <c r="D182" s="86" t="s">
        <v>110</v>
      </c>
      <c r="E182" s="86" t="s">
        <v>296</v>
      </c>
      <c r="F182" s="73" t="s">
        <v>306</v>
      </c>
      <c r="G182" s="86" t="s">
        <v>303</v>
      </c>
      <c r="H182" s="73" t="s">
        <v>304</v>
      </c>
      <c r="I182" s="73" t="s">
        <v>121</v>
      </c>
      <c r="J182" s="73"/>
      <c r="K182" s="85">
        <v>3.83</v>
      </c>
      <c r="L182" s="86" t="s">
        <v>123</v>
      </c>
      <c r="M182" s="87">
        <v>2.6800000000000001E-2</v>
      </c>
      <c r="N182" s="87">
        <v>4.5312499999999999E-2</v>
      </c>
      <c r="O182" s="83">
        <v>3.4E-5</v>
      </c>
      <c r="P182" s="85">
        <v>93.96</v>
      </c>
      <c r="Q182" s="73"/>
      <c r="R182" s="83">
        <v>3.1999999999999995E-8</v>
      </c>
      <c r="S182" s="84">
        <v>1.302905739690885E-14</v>
      </c>
      <c r="T182" s="84">
        <f t="shared" si="2"/>
        <v>1.5841613003405134E-10</v>
      </c>
      <c r="U182" s="84">
        <f>R182/'סכום נכסי הקרן'!$C$42</f>
        <v>2.6285814409274147E-11</v>
      </c>
    </row>
    <row r="183" spans="2:21">
      <c r="B183" s="76" t="s">
        <v>548</v>
      </c>
      <c r="C183" s="73">
        <v>1143585</v>
      </c>
      <c r="D183" s="86" t="s">
        <v>110</v>
      </c>
      <c r="E183" s="86" t="s">
        <v>296</v>
      </c>
      <c r="F183" s="73" t="s">
        <v>549</v>
      </c>
      <c r="G183" s="86" t="s">
        <v>320</v>
      </c>
      <c r="H183" s="73" t="s">
        <v>304</v>
      </c>
      <c r="I183" s="73" t="s">
        <v>121</v>
      </c>
      <c r="J183" s="73"/>
      <c r="K183" s="85">
        <v>2.63</v>
      </c>
      <c r="L183" s="86" t="s">
        <v>123</v>
      </c>
      <c r="M183" s="87">
        <v>1.44E-2</v>
      </c>
      <c r="N183" s="87">
        <v>5.000000000000001E-2</v>
      </c>
      <c r="O183" s="83">
        <v>5.0000000000000004E-6</v>
      </c>
      <c r="P183" s="85">
        <v>92.24</v>
      </c>
      <c r="Q183" s="73"/>
      <c r="R183" s="83">
        <v>3.9999999999999994E-9</v>
      </c>
      <c r="S183" s="84">
        <v>1.0000000000000002E-14</v>
      </c>
      <c r="T183" s="84">
        <f t="shared" si="2"/>
        <v>1.9802016254256417E-11</v>
      </c>
      <c r="U183" s="84">
        <f>R183/'סכום נכסי הקרן'!$C$42</f>
        <v>3.2857268011592683E-12</v>
      </c>
    </row>
    <row r="184" spans="2:21">
      <c r="B184" s="76" t="s">
        <v>550</v>
      </c>
      <c r="C184" s="73">
        <v>6620488</v>
      </c>
      <c r="D184" s="86" t="s">
        <v>110</v>
      </c>
      <c r="E184" s="86" t="s">
        <v>296</v>
      </c>
      <c r="F184" s="73" t="s">
        <v>323</v>
      </c>
      <c r="G184" s="86" t="s">
        <v>303</v>
      </c>
      <c r="H184" s="73" t="s">
        <v>304</v>
      </c>
      <c r="I184" s="73" t="s">
        <v>121</v>
      </c>
      <c r="J184" s="73"/>
      <c r="K184" s="85">
        <v>4.2600000064705084</v>
      </c>
      <c r="L184" s="86" t="s">
        <v>123</v>
      </c>
      <c r="M184" s="87">
        <v>2.5000000000000001E-2</v>
      </c>
      <c r="N184" s="87">
        <v>4.5300000066407844E-2</v>
      </c>
      <c r="O184" s="83">
        <v>190.36630499999998</v>
      </c>
      <c r="P184" s="85">
        <v>92.55</v>
      </c>
      <c r="Q184" s="73"/>
      <c r="R184" s="83">
        <v>0.176184011</v>
      </c>
      <c r="S184" s="84">
        <v>6.416102664218948E-8</v>
      </c>
      <c r="T184" s="84">
        <f t="shared" si="2"/>
        <v>8.721996623905229E-4</v>
      </c>
      <c r="U184" s="84">
        <f>R184/'סכום נכסי הקרן'!$C$42</f>
        <v>1.4472313171960986E-4</v>
      </c>
    </row>
    <row r="185" spans="2:21">
      <c r="B185" s="76" t="s">
        <v>551</v>
      </c>
      <c r="C185" s="73">
        <v>6000202</v>
      </c>
      <c r="D185" s="86" t="s">
        <v>110</v>
      </c>
      <c r="E185" s="86" t="s">
        <v>296</v>
      </c>
      <c r="F185" s="73" t="s">
        <v>329</v>
      </c>
      <c r="G185" s="86" t="s">
        <v>330</v>
      </c>
      <c r="H185" s="73" t="s">
        <v>331</v>
      </c>
      <c r="I185" s="73" t="s">
        <v>121</v>
      </c>
      <c r="J185" s="73"/>
      <c r="K185" s="85">
        <v>0.52</v>
      </c>
      <c r="L185" s="86" t="s">
        <v>123</v>
      </c>
      <c r="M185" s="87">
        <v>4.8000000000000001E-2</v>
      </c>
      <c r="N185" s="87">
        <v>4.5714285714285714E-2</v>
      </c>
      <c r="O185" s="83">
        <v>6.0000000000000002E-6</v>
      </c>
      <c r="P185" s="85">
        <v>102.23</v>
      </c>
      <c r="Q185" s="73"/>
      <c r="R185" s="83">
        <v>6.9999999999999998E-9</v>
      </c>
      <c r="S185" s="84">
        <v>8.8519154217185293E-15</v>
      </c>
      <c r="T185" s="84">
        <f t="shared" si="2"/>
        <v>3.4653528444948735E-11</v>
      </c>
      <c r="U185" s="84">
        <f>R185/'סכום נכסי הקרן'!$C$42</f>
        <v>5.7500219020287203E-12</v>
      </c>
    </row>
    <row r="186" spans="2:21">
      <c r="B186" s="76" t="s">
        <v>552</v>
      </c>
      <c r="C186" s="73">
        <v>7460389</v>
      </c>
      <c r="D186" s="86" t="s">
        <v>110</v>
      </c>
      <c r="E186" s="86" t="s">
        <v>296</v>
      </c>
      <c r="F186" s="73" t="s">
        <v>553</v>
      </c>
      <c r="G186" s="86" t="s">
        <v>554</v>
      </c>
      <c r="H186" s="73" t="s">
        <v>331</v>
      </c>
      <c r="I186" s="73" t="s">
        <v>121</v>
      </c>
      <c r="J186" s="73"/>
      <c r="K186" s="85">
        <v>2.4700000000000002</v>
      </c>
      <c r="L186" s="86" t="s">
        <v>123</v>
      </c>
      <c r="M186" s="87">
        <v>2.6099999999999998E-2</v>
      </c>
      <c r="N186" s="87">
        <v>4.8750000000000002E-2</v>
      </c>
      <c r="O186" s="83">
        <v>9.0000000000000002E-6</v>
      </c>
      <c r="P186" s="85">
        <v>95.61</v>
      </c>
      <c r="Q186" s="73"/>
      <c r="R186" s="83">
        <v>7.9999999999999988E-9</v>
      </c>
      <c r="S186" s="84">
        <v>1.7556001694739364E-14</v>
      </c>
      <c r="T186" s="84">
        <f t="shared" si="2"/>
        <v>3.9604032508512835E-11</v>
      </c>
      <c r="U186" s="84">
        <f>R186/'סכום נכסי הקרן'!$C$42</f>
        <v>6.5714536023185367E-12</v>
      </c>
    </row>
    <row r="187" spans="2:21">
      <c r="B187" s="76" t="s">
        <v>555</v>
      </c>
      <c r="C187" s="73">
        <v>1133131</v>
      </c>
      <c r="D187" s="86" t="s">
        <v>110</v>
      </c>
      <c r="E187" s="86" t="s">
        <v>296</v>
      </c>
      <c r="F187" s="73" t="s">
        <v>556</v>
      </c>
      <c r="G187" s="86" t="s">
        <v>557</v>
      </c>
      <c r="H187" s="73" t="s">
        <v>340</v>
      </c>
      <c r="I187" s="73" t="s">
        <v>300</v>
      </c>
      <c r="J187" s="73"/>
      <c r="K187" s="85">
        <v>0.66</v>
      </c>
      <c r="L187" s="86" t="s">
        <v>123</v>
      </c>
      <c r="M187" s="87">
        <v>5.2000000000000005E-2</v>
      </c>
      <c r="N187" s="87">
        <v>4.6129032258064522E-2</v>
      </c>
      <c r="O187" s="83">
        <v>6.0999999999999992E-5</v>
      </c>
      <c r="P187" s="85">
        <v>102.13</v>
      </c>
      <c r="Q187" s="73"/>
      <c r="R187" s="83">
        <v>6.1999999999999999E-8</v>
      </c>
      <c r="S187" s="84">
        <v>3.9494874283995151E-13</v>
      </c>
      <c r="T187" s="84">
        <f t="shared" si="2"/>
        <v>3.0693125194097448E-10</v>
      </c>
      <c r="U187" s="84">
        <f>R187/'סכום נכסי הקרן'!$C$42</f>
        <v>5.0928765417968667E-11</v>
      </c>
    </row>
    <row r="188" spans="2:21">
      <c r="B188" s="76" t="s">
        <v>558</v>
      </c>
      <c r="C188" s="73">
        <v>2810372</v>
      </c>
      <c r="D188" s="86" t="s">
        <v>110</v>
      </c>
      <c r="E188" s="86" t="s">
        <v>296</v>
      </c>
      <c r="F188" s="73" t="s">
        <v>559</v>
      </c>
      <c r="G188" s="86" t="s">
        <v>413</v>
      </c>
      <c r="H188" s="73" t="s">
        <v>354</v>
      </c>
      <c r="I188" s="73" t="s">
        <v>300</v>
      </c>
      <c r="J188" s="73"/>
      <c r="K188" s="85">
        <v>8.5700000073420242</v>
      </c>
      <c r="L188" s="86" t="s">
        <v>123</v>
      </c>
      <c r="M188" s="87">
        <v>2.4E-2</v>
      </c>
      <c r="N188" s="87">
        <v>5.1600000060242242E-2</v>
      </c>
      <c r="O188" s="83">
        <v>266.46036099999998</v>
      </c>
      <c r="P188" s="85">
        <v>79.739999999999995</v>
      </c>
      <c r="Q188" s="73"/>
      <c r="R188" s="83">
        <v>0.21247549200000002</v>
      </c>
      <c r="S188" s="84">
        <v>3.5478727970956637E-7</v>
      </c>
      <c r="T188" s="84">
        <f t="shared" si="2"/>
        <v>1.0518607865537826E-3</v>
      </c>
      <c r="U188" s="84">
        <f>R188/'סכום נכסי הקרן'!$C$42</f>
        <v>1.7453410466347546E-4</v>
      </c>
    </row>
    <row r="189" spans="2:21">
      <c r="B189" s="76" t="s">
        <v>560</v>
      </c>
      <c r="C189" s="73">
        <v>1138114</v>
      </c>
      <c r="D189" s="86" t="s">
        <v>110</v>
      </c>
      <c r="E189" s="86" t="s">
        <v>296</v>
      </c>
      <c r="F189" s="73" t="s">
        <v>348</v>
      </c>
      <c r="G189" s="86" t="s">
        <v>320</v>
      </c>
      <c r="H189" s="73" t="s">
        <v>349</v>
      </c>
      <c r="I189" s="73" t="s">
        <v>121</v>
      </c>
      <c r="J189" s="73"/>
      <c r="K189" s="85">
        <v>1.71</v>
      </c>
      <c r="L189" s="86" t="s">
        <v>123</v>
      </c>
      <c r="M189" s="87">
        <v>3.39E-2</v>
      </c>
      <c r="N189" s="87">
        <v>5.3529411764705888E-2</v>
      </c>
      <c r="O189" s="83">
        <v>1.7E-5</v>
      </c>
      <c r="P189" s="85">
        <v>97.37</v>
      </c>
      <c r="Q189" s="73"/>
      <c r="R189" s="83">
        <v>1.7E-8</v>
      </c>
      <c r="S189" s="84">
        <v>2.6108548224346884E-14</v>
      </c>
      <c r="T189" s="84">
        <f t="shared" si="2"/>
        <v>8.4158569080589782E-11</v>
      </c>
      <c r="U189" s="84">
        <f>R189/'סכום נכסי הקרן'!$C$42</f>
        <v>1.3964338904926893E-11</v>
      </c>
    </row>
    <row r="190" spans="2:21">
      <c r="B190" s="76" t="s">
        <v>561</v>
      </c>
      <c r="C190" s="73">
        <v>1162866</v>
      </c>
      <c r="D190" s="86" t="s">
        <v>110</v>
      </c>
      <c r="E190" s="86" t="s">
        <v>296</v>
      </c>
      <c r="F190" s="73" t="s">
        <v>348</v>
      </c>
      <c r="G190" s="86" t="s">
        <v>320</v>
      </c>
      <c r="H190" s="73" t="s">
        <v>349</v>
      </c>
      <c r="I190" s="73" t="s">
        <v>121</v>
      </c>
      <c r="J190" s="73"/>
      <c r="K190" s="85">
        <v>6.5999999786596657</v>
      </c>
      <c r="L190" s="86" t="s">
        <v>123</v>
      </c>
      <c r="M190" s="87">
        <v>2.4399999999999998E-2</v>
      </c>
      <c r="N190" s="87">
        <v>5.5099999807936999E-2</v>
      </c>
      <c r="O190" s="83">
        <v>170.21294499999999</v>
      </c>
      <c r="P190" s="85">
        <v>82.59</v>
      </c>
      <c r="Q190" s="73"/>
      <c r="R190" s="83">
        <v>0.14057886999999999</v>
      </c>
      <c r="S190" s="84">
        <v>1.5494497686925714E-7</v>
      </c>
      <c r="T190" s="84">
        <f t="shared" si="2"/>
        <v>6.9593626718624998E-4</v>
      </c>
      <c r="U190" s="84">
        <f>R190/'סכום נכסי הקרן'!$C$42</f>
        <v>1.1547594020892118E-4</v>
      </c>
    </row>
    <row r="191" spans="2:21">
      <c r="B191" s="76" t="s">
        <v>562</v>
      </c>
      <c r="C191" s="73">
        <v>1132521</v>
      </c>
      <c r="D191" s="86" t="s">
        <v>110</v>
      </c>
      <c r="E191" s="86" t="s">
        <v>296</v>
      </c>
      <c r="F191" s="73" t="s">
        <v>357</v>
      </c>
      <c r="G191" s="86" t="s">
        <v>320</v>
      </c>
      <c r="H191" s="73" t="s">
        <v>349</v>
      </c>
      <c r="I191" s="73" t="s">
        <v>121</v>
      </c>
      <c r="J191" s="73"/>
      <c r="K191" s="85">
        <v>0.25999999748486302</v>
      </c>
      <c r="L191" s="86" t="s">
        <v>123</v>
      </c>
      <c r="M191" s="87">
        <v>3.5000000000000003E-2</v>
      </c>
      <c r="N191" s="87">
        <v>3.1500000026947889E-2</v>
      </c>
      <c r="O191" s="83">
        <v>165.43384599999999</v>
      </c>
      <c r="P191" s="85">
        <v>100.94</v>
      </c>
      <c r="Q191" s="73"/>
      <c r="R191" s="83">
        <v>0.16698891700000001</v>
      </c>
      <c r="S191" s="84">
        <v>1.4510849860096309E-6</v>
      </c>
      <c r="T191" s="84">
        <f t="shared" si="2"/>
        <v>8.2667931217866907E-4</v>
      </c>
      <c r="U191" s="84">
        <f>R191/'סכום נכסי הקרן'!$C$42</f>
        <v>1.3716999002086517E-4</v>
      </c>
    </row>
    <row r="192" spans="2:21">
      <c r="B192" s="76" t="s">
        <v>563</v>
      </c>
      <c r="C192" s="73">
        <v>7590151</v>
      </c>
      <c r="D192" s="86" t="s">
        <v>110</v>
      </c>
      <c r="E192" s="86" t="s">
        <v>296</v>
      </c>
      <c r="F192" s="73" t="s">
        <v>362</v>
      </c>
      <c r="G192" s="86" t="s">
        <v>320</v>
      </c>
      <c r="H192" s="73" t="s">
        <v>354</v>
      </c>
      <c r="I192" s="73" t="s">
        <v>300</v>
      </c>
      <c r="J192" s="73"/>
      <c r="K192" s="85">
        <v>5.9500000017582284</v>
      </c>
      <c r="L192" s="86" t="s">
        <v>123</v>
      </c>
      <c r="M192" s="87">
        <v>2.5499999999999998E-2</v>
      </c>
      <c r="N192" s="87">
        <v>5.4500000017582276E-2</v>
      </c>
      <c r="O192" s="83">
        <v>1539.707645</v>
      </c>
      <c r="P192" s="85">
        <v>84.96</v>
      </c>
      <c r="Q192" s="73"/>
      <c r="R192" s="83">
        <v>1.3081356659999999</v>
      </c>
      <c r="S192" s="84">
        <v>1.089402127406628E-6</v>
      </c>
      <c r="T192" s="84">
        <f t="shared" si="2"/>
        <v>6.4759309302261361E-3</v>
      </c>
      <c r="U192" s="84">
        <f>R192/'סכום נכסי הקרן'!$C$42</f>
        <v>1.0745441043321323E-3</v>
      </c>
    </row>
    <row r="193" spans="2:21">
      <c r="B193" s="76" t="s">
        <v>564</v>
      </c>
      <c r="C193" s="73">
        <v>4160156</v>
      </c>
      <c r="D193" s="86" t="s">
        <v>110</v>
      </c>
      <c r="E193" s="86" t="s">
        <v>296</v>
      </c>
      <c r="F193" s="73" t="s">
        <v>565</v>
      </c>
      <c r="G193" s="86" t="s">
        <v>320</v>
      </c>
      <c r="H193" s="73" t="s">
        <v>354</v>
      </c>
      <c r="I193" s="73" t="s">
        <v>300</v>
      </c>
      <c r="J193" s="73"/>
      <c r="K193" s="85">
        <v>1.1000000013037026</v>
      </c>
      <c r="L193" s="86" t="s">
        <v>123</v>
      </c>
      <c r="M193" s="87">
        <v>2.5499999999999998E-2</v>
      </c>
      <c r="N193" s="87">
        <v>5.2299999993481477E-2</v>
      </c>
      <c r="O193" s="83">
        <v>391.95</v>
      </c>
      <c r="P193" s="85">
        <v>97.85</v>
      </c>
      <c r="Q193" s="73"/>
      <c r="R193" s="83">
        <v>0.38352307499999999</v>
      </c>
      <c r="S193" s="84">
        <v>1.2979078500327829E-6</v>
      </c>
      <c r="T193" s="84">
        <f t="shared" si="2"/>
        <v>1.898632541258101E-3</v>
      </c>
      <c r="U193" s="84">
        <f>R193/'סכום נכסי הקרן'!$C$42</f>
        <v>3.1503801159762907E-4</v>
      </c>
    </row>
    <row r="194" spans="2:21">
      <c r="B194" s="76" t="s">
        <v>566</v>
      </c>
      <c r="C194" s="73">
        <v>2320232</v>
      </c>
      <c r="D194" s="86" t="s">
        <v>110</v>
      </c>
      <c r="E194" s="86" t="s">
        <v>296</v>
      </c>
      <c r="F194" s="73" t="s">
        <v>567</v>
      </c>
      <c r="G194" s="86" t="s">
        <v>117</v>
      </c>
      <c r="H194" s="73" t="s">
        <v>354</v>
      </c>
      <c r="I194" s="73" t="s">
        <v>300</v>
      </c>
      <c r="J194" s="73"/>
      <c r="K194" s="85">
        <v>4.0600000029240144</v>
      </c>
      <c r="L194" s="86" t="s">
        <v>123</v>
      </c>
      <c r="M194" s="87">
        <v>2.2400000000000003E-2</v>
      </c>
      <c r="N194" s="87">
        <v>4.9900000009460051E-2</v>
      </c>
      <c r="O194" s="83">
        <v>256.68546800000001</v>
      </c>
      <c r="P194" s="85">
        <v>90.6</v>
      </c>
      <c r="Q194" s="73"/>
      <c r="R194" s="83">
        <v>0.232557022</v>
      </c>
      <c r="S194" s="84">
        <v>7.7756915274273597E-7</v>
      </c>
      <c r="T194" s="84">
        <f t="shared" si="2"/>
        <v>1.1512744824213668E-3</v>
      </c>
      <c r="U194" s="84">
        <f>R194/'סכום נכסי הקרן'!$C$42</f>
        <v>1.9102970999579643E-4</v>
      </c>
    </row>
    <row r="195" spans="2:21">
      <c r="B195" s="76" t="s">
        <v>568</v>
      </c>
      <c r="C195" s="73">
        <v>1135920</v>
      </c>
      <c r="D195" s="86" t="s">
        <v>110</v>
      </c>
      <c r="E195" s="86" t="s">
        <v>296</v>
      </c>
      <c r="F195" s="73" t="s">
        <v>569</v>
      </c>
      <c r="G195" s="86" t="s">
        <v>436</v>
      </c>
      <c r="H195" s="73" t="s">
        <v>349</v>
      </c>
      <c r="I195" s="73" t="s">
        <v>121</v>
      </c>
      <c r="J195" s="73"/>
      <c r="K195" s="85">
        <v>1.219999999808802</v>
      </c>
      <c r="L195" s="86" t="s">
        <v>123</v>
      </c>
      <c r="M195" s="87">
        <v>4.0999999999999995E-2</v>
      </c>
      <c r="N195" s="87">
        <v>4.919999997896822E-2</v>
      </c>
      <c r="O195" s="83">
        <v>209.04</v>
      </c>
      <c r="P195" s="85">
        <v>100.08</v>
      </c>
      <c r="Q195" s="73"/>
      <c r="R195" s="83">
        <v>0.20920723199999999</v>
      </c>
      <c r="S195" s="84">
        <v>6.9679999999999994E-7</v>
      </c>
      <c r="T195" s="84">
        <f t="shared" si="2"/>
        <v>1.0356812521429984E-3</v>
      </c>
      <c r="U195" s="84">
        <f>R195/'סכום נכסי הקרן'!$C$42</f>
        <v>1.7184945229468626E-4</v>
      </c>
    </row>
    <row r="196" spans="2:21">
      <c r="B196" s="76" t="s">
        <v>570</v>
      </c>
      <c r="C196" s="73">
        <v>7770209</v>
      </c>
      <c r="D196" s="86" t="s">
        <v>110</v>
      </c>
      <c r="E196" s="86" t="s">
        <v>296</v>
      </c>
      <c r="F196" s="73" t="s">
        <v>405</v>
      </c>
      <c r="G196" s="86" t="s">
        <v>406</v>
      </c>
      <c r="H196" s="73" t="s">
        <v>354</v>
      </c>
      <c r="I196" s="73" t="s">
        <v>300</v>
      </c>
      <c r="J196" s="73"/>
      <c r="K196" s="85">
        <v>3.17</v>
      </c>
      <c r="L196" s="86" t="s">
        <v>123</v>
      </c>
      <c r="M196" s="87">
        <v>5.0900000000000001E-2</v>
      </c>
      <c r="N196" s="87">
        <v>0.05</v>
      </c>
      <c r="O196" s="83">
        <v>5.0000000000000004E-6</v>
      </c>
      <c r="P196" s="85">
        <v>102.93</v>
      </c>
      <c r="Q196" s="73"/>
      <c r="R196" s="83">
        <v>5.0000000000000001E-9</v>
      </c>
      <c r="S196" s="84">
        <v>6.9184824738193078E-15</v>
      </c>
      <c r="T196" s="84">
        <f t="shared" si="2"/>
        <v>2.4752520317820523E-11</v>
      </c>
      <c r="U196" s="84">
        <f>R196/'סכום נכסי הקרן'!$C$42</f>
        <v>4.1071585014490859E-12</v>
      </c>
    </row>
    <row r="197" spans="2:21">
      <c r="B197" s="76" t="s">
        <v>571</v>
      </c>
      <c r="C197" s="73">
        <v>7770258</v>
      </c>
      <c r="D197" s="86" t="s">
        <v>110</v>
      </c>
      <c r="E197" s="86" t="s">
        <v>296</v>
      </c>
      <c r="F197" s="73" t="s">
        <v>405</v>
      </c>
      <c r="G197" s="86" t="s">
        <v>406</v>
      </c>
      <c r="H197" s="73" t="s">
        <v>354</v>
      </c>
      <c r="I197" s="73" t="s">
        <v>300</v>
      </c>
      <c r="J197" s="73"/>
      <c r="K197" s="85">
        <v>4.41</v>
      </c>
      <c r="L197" s="86" t="s">
        <v>123</v>
      </c>
      <c r="M197" s="87">
        <v>3.5200000000000002E-2</v>
      </c>
      <c r="N197" s="87">
        <v>5.127659574468086E-2</v>
      </c>
      <c r="O197" s="83">
        <v>5.0000000000000002E-5</v>
      </c>
      <c r="P197" s="85">
        <v>93.91</v>
      </c>
      <c r="Q197" s="73"/>
      <c r="R197" s="83">
        <v>4.6999999999999991E-8</v>
      </c>
      <c r="S197" s="84">
        <v>6.2216634338903467E-14</v>
      </c>
      <c r="T197" s="84">
        <f t="shared" si="2"/>
        <v>2.3267369098751288E-10</v>
      </c>
      <c r="U197" s="84">
        <f>R197/'סכום נכסי הקרן'!$C$42</f>
        <v>3.8607289913621402E-11</v>
      </c>
    </row>
    <row r="198" spans="2:21">
      <c r="B198" s="76" t="s">
        <v>572</v>
      </c>
      <c r="C198" s="73">
        <v>1410299</v>
      </c>
      <c r="D198" s="86" t="s">
        <v>110</v>
      </c>
      <c r="E198" s="86" t="s">
        <v>296</v>
      </c>
      <c r="F198" s="73" t="s">
        <v>408</v>
      </c>
      <c r="G198" s="86" t="s">
        <v>119</v>
      </c>
      <c r="H198" s="73" t="s">
        <v>354</v>
      </c>
      <c r="I198" s="73" t="s">
        <v>300</v>
      </c>
      <c r="J198" s="73"/>
      <c r="K198" s="85">
        <v>1.6599998743952857</v>
      </c>
      <c r="L198" s="86" t="s">
        <v>123</v>
      </c>
      <c r="M198" s="87">
        <v>2.7000000000000003E-2</v>
      </c>
      <c r="N198" s="87">
        <v>5.3699997246358169E-2</v>
      </c>
      <c r="O198" s="83">
        <v>8.6321349999999999</v>
      </c>
      <c r="P198" s="85">
        <v>95.92</v>
      </c>
      <c r="Q198" s="73"/>
      <c r="R198" s="83">
        <v>8.2799440000000009E-3</v>
      </c>
      <c r="S198" s="84">
        <v>4.2457647683214081E-8</v>
      </c>
      <c r="T198" s="84">
        <f t="shared" si="2"/>
        <v>4.0989896418083233E-5</v>
      </c>
      <c r="U198" s="84">
        <f>R198/'סכום נכסי הקרן'!$C$42</f>
        <v>6.8014084782244708E-6</v>
      </c>
    </row>
    <row r="199" spans="2:21">
      <c r="B199" s="76" t="s">
        <v>573</v>
      </c>
      <c r="C199" s="73">
        <v>1192731</v>
      </c>
      <c r="D199" s="86" t="s">
        <v>110</v>
      </c>
      <c r="E199" s="86" t="s">
        <v>296</v>
      </c>
      <c r="F199" s="73" t="s">
        <v>408</v>
      </c>
      <c r="G199" s="86" t="s">
        <v>119</v>
      </c>
      <c r="H199" s="73" t="s">
        <v>354</v>
      </c>
      <c r="I199" s="73" t="s">
        <v>300</v>
      </c>
      <c r="J199" s="73"/>
      <c r="K199" s="85">
        <v>3.8999999940773225</v>
      </c>
      <c r="L199" s="86" t="s">
        <v>123</v>
      </c>
      <c r="M199" s="87">
        <v>4.5599999999999995E-2</v>
      </c>
      <c r="N199" s="87">
        <v>5.5399999920823145E-2</v>
      </c>
      <c r="O199" s="83">
        <v>331.40584899999999</v>
      </c>
      <c r="P199" s="85">
        <v>96.8</v>
      </c>
      <c r="Q199" s="73"/>
      <c r="R199" s="83">
        <v>0.320800851</v>
      </c>
      <c r="S199" s="84">
        <v>1.1463054576874093E-6</v>
      </c>
      <c r="T199" s="84">
        <f t="shared" si="2"/>
        <v>1.5881259164703229E-3</v>
      </c>
      <c r="U199" s="84">
        <f>R199/'סכום נכסי הקרן'!$C$42</f>
        <v>2.6351598849135032E-4</v>
      </c>
    </row>
    <row r="200" spans="2:21">
      <c r="B200" s="76" t="s">
        <v>574</v>
      </c>
      <c r="C200" s="73">
        <v>2300309</v>
      </c>
      <c r="D200" s="86" t="s">
        <v>110</v>
      </c>
      <c r="E200" s="86" t="s">
        <v>296</v>
      </c>
      <c r="F200" s="73" t="s">
        <v>416</v>
      </c>
      <c r="G200" s="86" t="s">
        <v>146</v>
      </c>
      <c r="H200" s="73" t="s">
        <v>417</v>
      </c>
      <c r="I200" s="73" t="s">
        <v>121</v>
      </c>
      <c r="J200" s="73"/>
      <c r="K200" s="85">
        <v>8.940000001629155</v>
      </c>
      <c r="L200" s="86" t="s">
        <v>123</v>
      </c>
      <c r="M200" s="87">
        <v>2.7900000000000001E-2</v>
      </c>
      <c r="N200" s="87">
        <v>5.3899999995927116E-2</v>
      </c>
      <c r="O200" s="83">
        <v>304.85000000000002</v>
      </c>
      <c r="P200" s="85">
        <v>80.540000000000006</v>
      </c>
      <c r="Q200" s="73"/>
      <c r="R200" s="83">
        <v>0.24552619000000001</v>
      </c>
      <c r="S200" s="84">
        <v>7.088875453446192E-7</v>
      </c>
      <c r="T200" s="84">
        <f t="shared" si="2"/>
        <v>1.2154784013064125E-3</v>
      </c>
      <c r="U200" s="84">
        <f>R200/'סכום נכסי הקרן'!$C$42</f>
        <v>2.0168299571738071E-4</v>
      </c>
    </row>
    <row r="201" spans="2:21">
      <c r="B201" s="76" t="s">
        <v>575</v>
      </c>
      <c r="C201" s="73">
        <v>2300176</v>
      </c>
      <c r="D201" s="86" t="s">
        <v>110</v>
      </c>
      <c r="E201" s="86" t="s">
        <v>296</v>
      </c>
      <c r="F201" s="73" t="s">
        <v>416</v>
      </c>
      <c r="G201" s="86" t="s">
        <v>146</v>
      </c>
      <c r="H201" s="73" t="s">
        <v>417</v>
      </c>
      <c r="I201" s="73" t="s">
        <v>121</v>
      </c>
      <c r="J201" s="73"/>
      <c r="K201" s="85">
        <v>1.6000000010153543</v>
      </c>
      <c r="L201" s="86" t="s">
        <v>123</v>
      </c>
      <c r="M201" s="87">
        <v>3.6499999999999998E-2</v>
      </c>
      <c r="N201" s="87">
        <v>5.1700000029952953E-2</v>
      </c>
      <c r="O201" s="83">
        <v>199.16640999999998</v>
      </c>
      <c r="P201" s="85">
        <v>98.9</v>
      </c>
      <c r="Q201" s="73"/>
      <c r="R201" s="83">
        <v>0.19697557299999999</v>
      </c>
      <c r="S201" s="84">
        <v>1.2467604481668598E-7</v>
      </c>
      <c r="T201" s="84">
        <f t="shared" si="2"/>
        <v>9.7512837455936792E-4</v>
      </c>
      <c r="U201" s="84">
        <f>R201/'סכום נכסי הקרן'!$C$42</f>
        <v>1.6180197984495099E-4</v>
      </c>
    </row>
    <row r="202" spans="2:21">
      <c r="B202" s="76" t="s">
        <v>576</v>
      </c>
      <c r="C202" s="73">
        <v>1185941</v>
      </c>
      <c r="D202" s="86" t="s">
        <v>110</v>
      </c>
      <c r="E202" s="86" t="s">
        <v>296</v>
      </c>
      <c r="F202" s="73" t="s">
        <v>577</v>
      </c>
      <c r="G202" s="86" t="s">
        <v>120</v>
      </c>
      <c r="H202" s="73" t="s">
        <v>417</v>
      </c>
      <c r="I202" s="73" t="s">
        <v>121</v>
      </c>
      <c r="J202" s="73"/>
      <c r="K202" s="85">
        <v>1.9600000006092158</v>
      </c>
      <c r="L202" s="86" t="s">
        <v>123</v>
      </c>
      <c r="M202" s="87">
        <v>5.5999999999999994E-2</v>
      </c>
      <c r="N202" s="87">
        <v>6.7400000039599034E-2</v>
      </c>
      <c r="O202" s="83">
        <v>653.25</v>
      </c>
      <c r="P202" s="85">
        <v>100.51</v>
      </c>
      <c r="Q202" s="73"/>
      <c r="R202" s="83">
        <v>0.65658156000000012</v>
      </c>
      <c r="S202" s="84">
        <v>1.6958282495262324E-6</v>
      </c>
      <c r="T202" s="84">
        <f t="shared" si="2"/>
        <v>3.2504096808412598E-3</v>
      </c>
      <c r="U202" s="84">
        <f>R202/'סכום נכסי הקרן'!$C$42</f>
        <v>5.3933690720974078E-4</v>
      </c>
    </row>
    <row r="203" spans="2:21">
      <c r="B203" s="76" t="s">
        <v>578</v>
      </c>
      <c r="C203" s="73">
        <v>1143130</v>
      </c>
      <c r="D203" s="86" t="s">
        <v>110</v>
      </c>
      <c r="E203" s="86" t="s">
        <v>296</v>
      </c>
      <c r="F203" s="73" t="s">
        <v>438</v>
      </c>
      <c r="G203" s="86" t="s">
        <v>436</v>
      </c>
      <c r="H203" s="73" t="s">
        <v>417</v>
      </c>
      <c r="I203" s="73" t="s">
        <v>121</v>
      </c>
      <c r="J203" s="73"/>
      <c r="K203" s="85">
        <v>7.5699999955022035</v>
      </c>
      <c r="L203" s="86" t="s">
        <v>123</v>
      </c>
      <c r="M203" s="87">
        <v>3.0499999999999999E-2</v>
      </c>
      <c r="N203" s="87">
        <v>5.4899999968995764E-2</v>
      </c>
      <c r="O203" s="83">
        <v>542.65623000000005</v>
      </c>
      <c r="P203" s="85">
        <v>84.4</v>
      </c>
      <c r="Q203" s="73"/>
      <c r="R203" s="83">
        <v>0.45800185799999998</v>
      </c>
      <c r="S203" s="84">
        <v>7.9491027424199488E-7</v>
      </c>
      <c r="T203" s="84">
        <f t="shared" ref="T203:T266" si="3">IFERROR(R203/$R$11,0)</f>
        <v>2.2673400591489102E-3</v>
      </c>
      <c r="U203" s="84">
        <f>R203/'סכום נכסי הקרן'!$C$42</f>
        <v>3.7621724495283539E-4</v>
      </c>
    </row>
    <row r="204" spans="2:21">
      <c r="B204" s="76" t="s">
        <v>579</v>
      </c>
      <c r="C204" s="73">
        <v>1157601</v>
      </c>
      <c r="D204" s="86" t="s">
        <v>110</v>
      </c>
      <c r="E204" s="86" t="s">
        <v>296</v>
      </c>
      <c r="F204" s="73" t="s">
        <v>438</v>
      </c>
      <c r="G204" s="86" t="s">
        <v>436</v>
      </c>
      <c r="H204" s="73" t="s">
        <v>417</v>
      </c>
      <c r="I204" s="73" t="s">
        <v>121</v>
      </c>
      <c r="J204" s="73"/>
      <c r="K204" s="85">
        <v>3.0999999956733579</v>
      </c>
      <c r="L204" s="86" t="s">
        <v>123</v>
      </c>
      <c r="M204" s="87">
        <v>2.9100000000000001E-2</v>
      </c>
      <c r="N204" s="87">
        <v>4.9999999933436276E-2</v>
      </c>
      <c r="O204" s="83">
        <v>317.27982300000002</v>
      </c>
      <c r="P204" s="85">
        <v>94.7</v>
      </c>
      <c r="Q204" s="73"/>
      <c r="R204" s="83">
        <v>0.30046399300000004</v>
      </c>
      <c r="S204" s="84">
        <v>5.2879970500000001E-7</v>
      </c>
      <c r="T204" s="84">
        <f t="shared" si="3"/>
        <v>1.4874482183011969E-3</v>
      </c>
      <c r="U204" s="84">
        <f>R204/'סכום נכסי הקרן'!$C$42</f>
        <v>2.4681064864585776E-4</v>
      </c>
    </row>
    <row r="205" spans="2:21">
      <c r="B205" s="76" t="s">
        <v>580</v>
      </c>
      <c r="C205" s="73">
        <v>1138163</v>
      </c>
      <c r="D205" s="86" t="s">
        <v>110</v>
      </c>
      <c r="E205" s="86" t="s">
        <v>296</v>
      </c>
      <c r="F205" s="73" t="s">
        <v>438</v>
      </c>
      <c r="G205" s="86" t="s">
        <v>436</v>
      </c>
      <c r="H205" s="73" t="s">
        <v>417</v>
      </c>
      <c r="I205" s="73" t="s">
        <v>121</v>
      </c>
      <c r="J205" s="73"/>
      <c r="K205" s="85">
        <v>5.14</v>
      </c>
      <c r="L205" s="86" t="s">
        <v>123</v>
      </c>
      <c r="M205" s="87">
        <v>3.95E-2</v>
      </c>
      <c r="N205" s="87">
        <v>0.05</v>
      </c>
      <c r="O205" s="83">
        <v>1.7E-5</v>
      </c>
      <c r="P205" s="85">
        <v>95.66</v>
      </c>
      <c r="Q205" s="73"/>
      <c r="R205" s="83">
        <v>1.7E-8</v>
      </c>
      <c r="S205" s="84">
        <v>7.0830390035500727E-14</v>
      </c>
      <c r="T205" s="84">
        <f t="shared" si="3"/>
        <v>8.4158569080589782E-11</v>
      </c>
      <c r="U205" s="84">
        <f>R205/'סכום נכסי הקרן'!$C$42</f>
        <v>1.3964338904926893E-11</v>
      </c>
    </row>
    <row r="206" spans="2:21">
      <c r="B206" s="76" t="s">
        <v>581</v>
      </c>
      <c r="C206" s="73">
        <v>1143122</v>
      </c>
      <c r="D206" s="86" t="s">
        <v>110</v>
      </c>
      <c r="E206" s="86" t="s">
        <v>296</v>
      </c>
      <c r="F206" s="73" t="s">
        <v>438</v>
      </c>
      <c r="G206" s="86" t="s">
        <v>436</v>
      </c>
      <c r="H206" s="73" t="s">
        <v>417</v>
      </c>
      <c r="I206" s="73" t="s">
        <v>121</v>
      </c>
      <c r="J206" s="73"/>
      <c r="K206" s="85">
        <v>6.8200000051511918</v>
      </c>
      <c r="L206" s="86" t="s">
        <v>123</v>
      </c>
      <c r="M206" s="87">
        <v>3.0499999999999999E-2</v>
      </c>
      <c r="N206" s="87">
        <v>5.5300000050072143E-2</v>
      </c>
      <c r="O206" s="83">
        <v>729.57303899999999</v>
      </c>
      <c r="P206" s="85">
        <v>85.68</v>
      </c>
      <c r="Q206" s="73"/>
      <c r="R206" s="83">
        <v>0.62509817899999998</v>
      </c>
      <c r="S206" s="84">
        <v>1.0009625002486721E-6</v>
      </c>
      <c r="T206" s="84">
        <f t="shared" si="3"/>
        <v>3.0945510752660222E-3</v>
      </c>
      <c r="U206" s="84">
        <f>R206/'סכום נכסי הקרן'!$C$42</f>
        <v>5.134754600240385E-4</v>
      </c>
    </row>
    <row r="207" spans="2:21">
      <c r="B207" s="76" t="s">
        <v>582</v>
      </c>
      <c r="C207" s="73">
        <v>1182666</v>
      </c>
      <c r="D207" s="86" t="s">
        <v>110</v>
      </c>
      <c r="E207" s="86" t="s">
        <v>296</v>
      </c>
      <c r="F207" s="73" t="s">
        <v>438</v>
      </c>
      <c r="G207" s="86" t="s">
        <v>436</v>
      </c>
      <c r="H207" s="73" t="s">
        <v>417</v>
      </c>
      <c r="I207" s="73" t="s">
        <v>121</v>
      </c>
      <c r="J207" s="73"/>
      <c r="K207" s="85">
        <v>8.4300000003203603</v>
      </c>
      <c r="L207" s="86" t="s">
        <v>123</v>
      </c>
      <c r="M207" s="87">
        <v>2.63E-2</v>
      </c>
      <c r="N207" s="87">
        <v>5.5000000000000007E-2</v>
      </c>
      <c r="O207" s="83">
        <v>783.9</v>
      </c>
      <c r="P207" s="85">
        <v>79.64</v>
      </c>
      <c r="Q207" s="73"/>
      <c r="R207" s="83">
        <v>0.62429796000000004</v>
      </c>
      <c r="S207" s="84">
        <v>1.1300404213973925E-6</v>
      </c>
      <c r="T207" s="84">
        <f t="shared" si="3"/>
        <v>3.0905895878547813E-3</v>
      </c>
      <c r="U207" s="84">
        <f>R207/'סכום נכסי הקרן'!$C$42</f>
        <v>5.1281813477026435E-4</v>
      </c>
    </row>
    <row r="208" spans="2:21">
      <c r="B208" s="76" t="s">
        <v>583</v>
      </c>
      <c r="C208" s="73">
        <v>1141647</v>
      </c>
      <c r="D208" s="86" t="s">
        <v>110</v>
      </c>
      <c r="E208" s="86" t="s">
        <v>296</v>
      </c>
      <c r="F208" s="73" t="s">
        <v>584</v>
      </c>
      <c r="G208" s="86" t="s">
        <v>118</v>
      </c>
      <c r="H208" s="73" t="s">
        <v>414</v>
      </c>
      <c r="I208" s="73" t="s">
        <v>300</v>
      </c>
      <c r="J208" s="73"/>
      <c r="K208" s="85">
        <v>0.22999994750560376</v>
      </c>
      <c r="L208" s="86" t="s">
        <v>123</v>
      </c>
      <c r="M208" s="87">
        <v>3.4000000000000002E-2</v>
      </c>
      <c r="N208" s="87">
        <v>5.9499993375707133E-2</v>
      </c>
      <c r="O208" s="83">
        <v>4.0040300000000002</v>
      </c>
      <c r="P208" s="85">
        <v>99.91</v>
      </c>
      <c r="Q208" s="73"/>
      <c r="R208" s="83">
        <v>4.000427E-3</v>
      </c>
      <c r="S208" s="84">
        <v>5.718785541293136E-8</v>
      </c>
      <c r="T208" s="84">
        <f t="shared" si="3"/>
        <v>1.9804130119491562E-5</v>
      </c>
      <c r="U208" s="84">
        <f>R208/'סכום נכסי הקרן'!$C$42</f>
        <v>3.2860775524952924E-6</v>
      </c>
    </row>
    <row r="209" spans="2:21">
      <c r="B209" s="76" t="s">
        <v>585</v>
      </c>
      <c r="C209" s="73">
        <v>1136068</v>
      </c>
      <c r="D209" s="86" t="s">
        <v>110</v>
      </c>
      <c r="E209" s="86" t="s">
        <v>296</v>
      </c>
      <c r="F209" s="73" t="s">
        <v>444</v>
      </c>
      <c r="G209" s="86" t="s">
        <v>436</v>
      </c>
      <c r="H209" s="73" t="s">
        <v>417</v>
      </c>
      <c r="I209" s="73" t="s">
        <v>121</v>
      </c>
      <c r="J209" s="73"/>
      <c r="K209" s="85">
        <v>1.3100000121261017</v>
      </c>
      <c r="L209" s="86" t="s">
        <v>123</v>
      </c>
      <c r="M209" s="87">
        <v>3.9199999999999999E-2</v>
      </c>
      <c r="N209" s="87">
        <v>5.3400000080840677E-2</v>
      </c>
      <c r="O209" s="83">
        <v>50.025314000000002</v>
      </c>
      <c r="P209" s="85">
        <v>98.91</v>
      </c>
      <c r="Q209" s="73"/>
      <c r="R209" s="83">
        <v>4.9480040000000003E-2</v>
      </c>
      <c r="S209" s="84">
        <v>5.2117628305971532E-8</v>
      </c>
      <c r="T209" s="84">
        <f t="shared" si="3"/>
        <v>2.4495113908531448E-4</v>
      </c>
      <c r="U209" s="84">
        <f>R209/'סכום נכסי הקרן'!$C$42</f>
        <v>4.0644473387608172E-5</v>
      </c>
    </row>
    <row r="210" spans="2:21">
      <c r="B210" s="76" t="s">
        <v>586</v>
      </c>
      <c r="C210" s="73">
        <v>1160647</v>
      </c>
      <c r="D210" s="86" t="s">
        <v>110</v>
      </c>
      <c r="E210" s="86" t="s">
        <v>296</v>
      </c>
      <c r="F210" s="73" t="s">
        <v>444</v>
      </c>
      <c r="G210" s="86" t="s">
        <v>436</v>
      </c>
      <c r="H210" s="73" t="s">
        <v>417</v>
      </c>
      <c r="I210" s="73" t="s">
        <v>121</v>
      </c>
      <c r="J210" s="73"/>
      <c r="K210" s="85">
        <v>6.3800000011361444</v>
      </c>
      <c r="L210" s="86" t="s">
        <v>123</v>
      </c>
      <c r="M210" s="87">
        <v>2.64E-2</v>
      </c>
      <c r="N210" s="87">
        <v>5.3400000012781612E-2</v>
      </c>
      <c r="O210" s="83">
        <v>1661.678148</v>
      </c>
      <c r="P210" s="85">
        <v>84.75</v>
      </c>
      <c r="Q210" s="73"/>
      <c r="R210" s="83">
        <v>1.4082722300000001</v>
      </c>
      <c r="S210" s="84">
        <v>1.0155887571778994E-6</v>
      </c>
      <c r="T210" s="84">
        <f t="shared" si="3"/>
        <v>6.9716573972194839E-3</v>
      </c>
      <c r="U210" s="84">
        <f>R210/'סכום נכסי הקרן'!$C$42</f>
        <v>1.1567994523598326E-3</v>
      </c>
    </row>
    <row r="211" spans="2:21">
      <c r="B211" s="76" t="s">
        <v>587</v>
      </c>
      <c r="C211" s="73">
        <v>1179928</v>
      </c>
      <c r="D211" s="86" t="s">
        <v>110</v>
      </c>
      <c r="E211" s="86" t="s">
        <v>296</v>
      </c>
      <c r="F211" s="73" t="s">
        <v>444</v>
      </c>
      <c r="G211" s="86" t="s">
        <v>436</v>
      </c>
      <c r="H211" s="73" t="s">
        <v>417</v>
      </c>
      <c r="I211" s="73" t="s">
        <v>121</v>
      </c>
      <c r="J211" s="73"/>
      <c r="K211" s="85">
        <v>7.9800000020770598</v>
      </c>
      <c r="L211" s="86" t="s">
        <v>123</v>
      </c>
      <c r="M211" s="87">
        <v>2.5000000000000001E-2</v>
      </c>
      <c r="N211" s="87">
        <v>5.53000000169242E-2</v>
      </c>
      <c r="O211" s="83">
        <v>656.93696</v>
      </c>
      <c r="P211" s="85">
        <v>79.150000000000006</v>
      </c>
      <c r="Q211" s="73"/>
      <c r="R211" s="83">
        <v>0.51996560400000003</v>
      </c>
      <c r="S211" s="84">
        <v>4.9258673257242814E-7</v>
      </c>
      <c r="T211" s="84">
        <f t="shared" si="3"/>
        <v>2.5740918355155644E-3</v>
      </c>
      <c r="U211" s="84">
        <f>R211/'סכום נכסי הקרן'!$C$42</f>
        <v>4.2711623018594182E-4</v>
      </c>
    </row>
    <row r="212" spans="2:21">
      <c r="B212" s="76" t="s">
        <v>588</v>
      </c>
      <c r="C212" s="73">
        <v>1143411</v>
      </c>
      <c r="D212" s="86" t="s">
        <v>110</v>
      </c>
      <c r="E212" s="86" t="s">
        <v>296</v>
      </c>
      <c r="F212" s="73" t="s">
        <v>569</v>
      </c>
      <c r="G212" s="86" t="s">
        <v>436</v>
      </c>
      <c r="H212" s="73" t="s">
        <v>417</v>
      </c>
      <c r="I212" s="73" t="s">
        <v>121</v>
      </c>
      <c r="J212" s="73"/>
      <c r="K212" s="85">
        <v>5.6000000004075501</v>
      </c>
      <c r="L212" s="86" t="s">
        <v>123</v>
      </c>
      <c r="M212" s="87">
        <v>3.4300000000000004E-2</v>
      </c>
      <c r="N212" s="87">
        <v>5.2600000014671779E-2</v>
      </c>
      <c r="O212" s="83">
        <v>536.32533100000001</v>
      </c>
      <c r="P212" s="85">
        <v>91.5</v>
      </c>
      <c r="Q212" s="73"/>
      <c r="R212" s="83">
        <v>0.49073767800000001</v>
      </c>
      <c r="S212" s="84">
        <v>1.7649247433197315E-6</v>
      </c>
      <c r="T212" s="84">
        <f t="shared" si="3"/>
        <v>2.4293988690830132E-3</v>
      </c>
      <c r="U212" s="84">
        <f>R212/'סכום נכסי הקרן'!$C$42</f>
        <v>4.0310748523581685E-4</v>
      </c>
    </row>
    <row r="213" spans="2:21">
      <c r="B213" s="76" t="s">
        <v>589</v>
      </c>
      <c r="C213" s="73">
        <v>1184191</v>
      </c>
      <c r="D213" s="86" t="s">
        <v>110</v>
      </c>
      <c r="E213" s="86" t="s">
        <v>296</v>
      </c>
      <c r="F213" s="73" t="s">
        <v>569</v>
      </c>
      <c r="G213" s="86" t="s">
        <v>436</v>
      </c>
      <c r="H213" s="73" t="s">
        <v>417</v>
      </c>
      <c r="I213" s="73" t="s">
        <v>121</v>
      </c>
      <c r="J213" s="73"/>
      <c r="K213" s="85">
        <v>6.8400000057316346</v>
      </c>
      <c r="L213" s="86" t="s">
        <v>123</v>
      </c>
      <c r="M213" s="87">
        <v>2.98E-2</v>
      </c>
      <c r="N213" s="87">
        <v>5.5100000044640607E-2</v>
      </c>
      <c r="O213" s="83">
        <v>425.38769000000002</v>
      </c>
      <c r="P213" s="85">
        <v>85.31</v>
      </c>
      <c r="Q213" s="73"/>
      <c r="R213" s="83">
        <v>0.36289823799999998</v>
      </c>
      <c r="S213" s="84">
        <v>1.0836738581046013E-6</v>
      </c>
      <c r="T213" s="84">
        <f t="shared" si="3"/>
        <v>1.7965292018792536E-3</v>
      </c>
      <c r="U213" s="84">
        <f>R213/'סכום נכסי הקרן'!$C$42</f>
        <v>2.9809611667251873E-4</v>
      </c>
    </row>
    <row r="214" spans="2:21">
      <c r="B214" s="76" t="s">
        <v>590</v>
      </c>
      <c r="C214" s="73">
        <v>1139815</v>
      </c>
      <c r="D214" s="86" t="s">
        <v>110</v>
      </c>
      <c r="E214" s="86" t="s">
        <v>296</v>
      </c>
      <c r="F214" s="73" t="s">
        <v>456</v>
      </c>
      <c r="G214" s="86" t="s">
        <v>436</v>
      </c>
      <c r="H214" s="73" t="s">
        <v>417</v>
      </c>
      <c r="I214" s="73" t="s">
        <v>121</v>
      </c>
      <c r="J214" s="73"/>
      <c r="K214" s="85">
        <v>2.2499999993051674</v>
      </c>
      <c r="L214" s="86" t="s">
        <v>123</v>
      </c>
      <c r="M214" s="87">
        <v>3.61E-2</v>
      </c>
      <c r="N214" s="87">
        <v>4.949999998841946E-2</v>
      </c>
      <c r="O214" s="83">
        <v>1103.904041</v>
      </c>
      <c r="P214" s="85">
        <v>97.78</v>
      </c>
      <c r="Q214" s="73"/>
      <c r="R214" s="83">
        <v>1.0793973350000001</v>
      </c>
      <c r="S214" s="84">
        <v>1.4383114540716612E-6</v>
      </c>
      <c r="T214" s="84">
        <f t="shared" si="3"/>
        <v>5.3435608931177662E-3</v>
      </c>
      <c r="U214" s="84">
        <f>R214/'סכום נכסי הקרן'!$C$42</f>
        <v>8.8665118817734753E-4</v>
      </c>
    </row>
    <row r="215" spans="2:21">
      <c r="B215" s="76" t="s">
        <v>591</v>
      </c>
      <c r="C215" s="73">
        <v>1155522</v>
      </c>
      <c r="D215" s="86" t="s">
        <v>110</v>
      </c>
      <c r="E215" s="86" t="s">
        <v>296</v>
      </c>
      <c r="F215" s="73" t="s">
        <v>456</v>
      </c>
      <c r="G215" s="86" t="s">
        <v>436</v>
      </c>
      <c r="H215" s="73" t="s">
        <v>417</v>
      </c>
      <c r="I215" s="73" t="s">
        <v>121</v>
      </c>
      <c r="J215" s="73"/>
      <c r="K215" s="85">
        <v>3.2500000028496419</v>
      </c>
      <c r="L215" s="86" t="s">
        <v>123</v>
      </c>
      <c r="M215" s="87">
        <v>3.3000000000000002E-2</v>
      </c>
      <c r="N215" s="87">
        <v>4.8700000037615272E-2</v>
      </c>
      <c r="O215" s="83">
        <v>367.26453600000002</v>
      </c>
      <c r="P215" s="85">
        <v>95.55</v>
      </c>
      <c r="Q215" s="73"/>
      <c r="R215" s="83">
        <v>0.35092126400000001</v>
      </c>
      <c r="S215" s="84">
        <v>1.1910831568535246E-6</v>
      </c>
      <c r="T215" s="84">
        <f t="shared" si="3"/>
        <v>1.7372371434230521E-3</v>
      </c>
      <c r="U215" s="84">
        <f>R215/'סכום נכסי הקרן'!$C$42</f>
        <v>2.8825785055537184E-4</v>
      </c>
    </row>
    <row r="216" spans="2:21">
      <c r="B216" s="76" t="s">
        <v>592</v>
      </c>
      <c r="C216" s="73">
        <v>1159359</v>
      </c>
      <c r="D216" s="86" t="s">
        <v>110</v>
      </c>
      <c r="E216" s="86" t="s">
        <v>296</v>
      </c>
      <c r="F216" s="73" t="s">
        <v>456</v>
      </c>
      <c r="G216" s="86" t="s">
        <v>436</v>
      </c>
      <c r="H216" s="73" t="s">
        <v>417</v>
      </c>
      <c r="I216" s="73" t="s">
        <v>121</v>
      </c>
      <c r="J216" s="73"/>
      <c r="K216" s="85">
        <v>5.5600000007989658</v>
      </c>
      <c r="L216" s="86" t="s">
        <v>123</v>
      </c>
      <c r="M216" s="87">
        <v>2.6200000000000001E-2</v>
      </c>
      <c r="N216" s="87">
        <v>5.3300000016201235E-2</v>
      </c>
      <c r="O216" s="83">
        <v>1030.1390859999999</v>
      </c>
      <c r="P216" s="85">
        <v>87.48</v>
      </c>
      <c r="Q216" s="73"/>
      <c r="R216" s="83">
        <v>0.90116563799999994</v>
      </c>
      <c r="S216" s="84">
        <v>7.9648225514763469E-7</v>
      </c>
      <c r="T216" s="84">
        <f t="shared" si="3"/>
        <v>4.4612241528633389E-3</v>
      </c>
      <c r="U216" s="84">
        <f>R216/'סכום נכסי הקרן'!$C$42</f>
        <v>7.4024602226509782E-4</v>
      </c>
    </row>
    <row r="217" spans="2:21">
      <c r="B217" s="76" t="s">
        <v>593</v>
      </c>
      <c r="C217" s="73">
        <v>1141829</v>
      </c>
      <c r="D217" s="86" t="s">
        <v>110</v>
      </c>
      <c r="E217" s="86" t="s">
        <v>296</v>
      </c>
      <c r="F217" s="73" t="s">
        <v>594</v>
      </c>
      <c r="G217" s="86" t="s">
        <v>118</v>
      </c>
      <c r="H217" s="73" t="s">
        <v>414</v>
      </c>
      <c r="I217" s="73" t="s">
        <v>300</v>
      </c>
      <c r="J217" s="73"/>
      <c r="K217" s="85">
        <v>2.5499999992098545</v>
      </c>
      <c r="L217" s="86" t="s">
        <v>123</v>
      </c>
      <c r="M217" s="87">
        <v>2.3E-2</v>
      </c>
      <c r="N217" s="87">
        <v>5.7199999976521393E-2</v>
      </c>
      <c r="O217" s="83">
        <v>481.31747000000001</v>
      </c>
      <c r="P217" s="85">
        <v>92.03</v>
      </c>
      <c r="Q217" s="73"/>
      <c r="R217" s="83">
        <v>0.44295645700000003</v>
      </c>
      <c r="S217" s="84">
        <v>5.8958126835538703E-7</v>
      </c>
      <c r="T217" s="84">
        <f t="shared" si="3"/>
        <v>2.1928577403604586E-3</v>
      </c>
      <c r="U217" s="84">
        <f>R217/'סכום נכסי הקרן'!$C$42</f>
        <v>3.6385847562786332E-4</v>
      </c>
    </row>
    <row r="218" spans="2:21">
      <c r="B218" s="76" t="s">
        <v>595</v>
      </c>
      <c r="C218" s="73">
        <v>1173566</v>
      </c>
      <c r="D218" s="86" t="s">
        <v>110</v>
      </c>
      <c r="E218" s="86" t="s">
        <v>296</v>
      </c>
      <c r="F218" s="73" t="s">
        <v>594</v>
      </c>
      <c r="G218" s="86" t="s">
        <v>118</v>
      </c>
      <c r="H218" s="73" t="s">
        <v>414</v>
      </c>
      <c r="I218" s="73" t="s">
        <v>300</v>
      </c>
      <c r="J218" s="73"/>
      <c r="K218" s="85">
        <v>2.6899999951535549</v>
      </c>
      <c r="L218" s="86" t="s">
        <v>123</v>
      </c>
      <c r="M218" s="87">
        <v>2.1499999999999998E-2</v>
      </c>
      <c r="N218" s="87">
        <v>6.0199999886213898E-2</v>
      </c>
      <c r="O218" s="83">
        <v>248.54347700000002</v>
      </c>
      <c r="P218" s="85">
        <v>90.37</v>
      </c>
      <c r="Q218" s="83">
        <v>1.2678593999999998E-2</v>
      </c>
      <c r="R218" s="83">
        <v>0.23728733500000002</v>
      </c>
      <c r="S218" s="84">
        <v>4.4289013356904459E-7</v>
      </c>
      <c r="T218" s="84">
        <f t="shared" si="3"/>
        <v>1.1746919161497971E-3</v>
      </c>
      <c r="U218" s="84">
        <f>R218/'סכום נכסי הקרן'!$C$42</f>
        <v>1.9491533904628946E-4</v>
      </c>
    </row>
    <row r="219" spans="2:21">
      <c r="B219" s="76" t="s">
        <v>596</v>
      </c>
      <c r="C219" s="73">
        <v>1136464</v>
      </c>
      <c r="D219" s="86" t="s">
        <v>110</v>
      </c>
      <c r="E219" s="86" t="s">
        <v>296</v>
      </c>
      <c r="F219" s="73" t="s">
        <v>594</v>
      </c>
      <c r="G219" s="86" t="s">
        <v>118</v>
      </c>
      <c r="H219" s="73" t="s">
        <v>414</v>
      </c>
      <c r="I219" s="73" t="s">
        <v>300</v>
      </c>
      <c r="J219" s="73"/>
      <c r="K219" s="85">
        <v>1.8399999986840783</v>
      </c>
      <c r="L219" s="86" t="s">
        <v>123</v>
      </c>
      <c r="M219" s="87">
        <v>2.75E-2</v>
      </c>
      <c r="N219" s="87">
        <v>5.9699999935848819E-2</v>
      </c>
      <c r="O219" s="83">
        <v>256.89367900000002</v>
      </c>
      <c r="P219" s="85">
        <v>94.66</v>
      </c>
      <c r="Q219" s="73"/>
      <c r="R219" s="83">
        <v>0.24317554799999999</v>
      </c>
      <c r="S219" s="84">
        <v>8.1608401392968021E-7</v>
      </c>
      <c r="T219" s="84">
        <f t="shared" si="3"/>
        <v>1.2038415385334279E-3</v>
      </c>
      <c r="U219" s="84">
        <f>R219/'סכום נכסי הקרן'!$C$42</f>
        <v>1.9975210386254805E-4</v>
      </c>
    </row>
    <row r="220" spans="2:21">
      <c r="B220" s="76" t="s">
        <v>597</v>
      </c>
      <c r="C220" s="73">
        <v>1139591</v>
      </c>
      <c r="D220" s="86" t="s">
        <v>110</v>
      </c>
      <c r="E220" s="86" t="s">
        <v>296</v>
      </c>
      <c r="F220" s="73" t="s">
        <v>594</v>
      </c>
      <c r="G220" s="86" t="s">
        <v>118</v>
      </c>
      <c r="H220" s="73" t="s">
        <v>414</v>
      </c>
      <c r="I220" s="73" t="s">
        <v>300</v>
      </c>
      <c r="J220" s="73"/>
      <c r="K220" s="85">
        <v>0.66000000678341797</v>
      </c>
      <c r="L220" s="86" t="s">
        <v>123</v>
      </c>
      <c r="M220" s="87">
        <v>2.4E-2</v>
      </c>
      <c r="N220" s="87">
        <v>5.9300000176725896E-2</v>
      </c>
      <c r="O220" s="83">
        <v>57.185541999999998</v>
      </c>
      <c r="P220" s="85">
        <v>97.96</v>
      </c>
      <c r="Q220" s="73"/>
      <c r="R220" s="83">
        <v>5.6018957000000001E-2</v>
      </c>
      <c r="S220" s="84">
        <v>4.913066566098603E-7</v>
      </c>
      <c r="T220" s="84">
        <f t="shared" si="3"/>
        <v>2.7732207426512285E-4</v>
      </c>
      <c r="U220" s="84">
        <f>R220/'סכום נכסי הקרן'!$C$42</f>
        <v>4.6015747096972156E-5</v>
      </c>
    </row>
    <row r="221" spans="2:21">
      <c r="B221" s="76" t="s">
        <v>598</v>
      </c>
      <c r="C221" s="73">
        <v>1158740</v>
      </c>
      <c r="D221" s="86" t="s">
        <v>110</v>
      </c>
      <c r="E221" s="86" t="s">
        <v>296</v>
      </c>
      <c r="F221" s="73" t="s">
        <v>460</v>
      </c>
      <c r="G221" s="86" t="s">
        <v>119</v>
      </c>
      <c r="H221" s="73" t="s">
        <v>461</v>
      </c>
      <c r="I221" s="73" t="s">
        <v>300</v>
      </c>
      <c r="J221" s="73"/>
      <c r="K221" s="85">
        <v>1.7999998326622741</v>
      </c>
      <c r="L221" s="86" t="s">
        <v>123</v>
      </c>
      <c r="M221" s="87">
        <v>3.2500000000000001E-2</v>
      </c>
      <c r="N221" s="87">
        <v>6.3399997197093091E-2</v>
      </c>
      <c r="O221" s="83">
        <v>5.0054980000000002</v>
      </c>
      <c r="P221" s="85">
        <v>95.51</v>
      </c>
      <c r="Q221" s="73"/>
      <c r="R221" s="83">
        <v>4.7807510000000006E-3</v>
      </c>
      <c r="S221" s="84">
        <v>1.2078623868645368E-8</v>
      </c>
      <c r="T221" s="84">
        <f t="shared" si="3"/>
        <v>2.3667127252388161E-5</v>
      </c>
      <c r="U221" s="84">
        <f>R221/'סכום נכסי הקרן'!$C$42</f>
        <v>3.9270604225922444E-6</v>
      </c>
    </row>
    <row r="222" spans="2:21">
      <c r="B222" s="76" t="s">
        <v>599</v>
      </c>
      <c r="C222" s="73">
        <v>1191832</v>
      </c>
      <c r="D222" s="86" t="s">
        <v>110</v>
      </c>
      <c r="E222" s="86" t="s">
        <v>296</v>
      </c>
      <c r="F222" s="73" t="s">
        <v>460</v>
      </c>
      <c r="G222" s="86" t="s">
        <v>119</v>
      </c>
      <c r="H222" s="73" t="s">
        <v>461</v>
      </c>
      <c r="I222" s="73" t="s">
        <v>300</v>
      </c>
      <c r="J222" s="73"/>
      <c r="K222" s="85">
        <v>2.5799999964180622</v>
      </c>
      <c r="L222" s="86" t="s">
        <v>123</v>
      </c>
      <c r="M222" s="87">
        <v>5.7000000000000002E-2</v>
      </c>
      <c r="N222" s="87">
        <v>6.6499999925929074E-2</v>
      </c>
      <c r="O222" s="83">
        <v>460.79383999999999</v>
      </c>
      <c r="P222" s="85">
        <v>98.15</v>
      </c>
      <c r="Q222" s="73"/>
      <c r="R222" s="83">
        <v>0.45226913899999999</v>
      </c>
      <c r="S222" s="84">
        <v>2.1487439379243453E-6</v>
      </c>
      <c r="T222" s="84">
        <f t="shared" si="3"/>
        <v>2.238960210444139E-3</v>
      </c>
      <c r="U222" s="84">
        <f>R222/'סכום נכסי הקרן'!$C$42</f>
        <v>3.7150820783738169E-4</v>
      </c>
    </row>
    <row r="223" spans="2:21">
      <c r="B223" s="76" t="s">
        <v>600</v>
      </c>
      <c r="C223" s="73">
        <v>1161678</v>
      </c>
      <c r="D223" s="86" t="s">
        <v>110</v>
      </c>
      <c r="E223" s="86" t="s">
        <v>296</v>
      </c>
      <c r="F223" s="73" t="s">
        <v>464</v>
      </c>
      <c r="G223" s="86" t="s">
        <v>119</v>
      </c>
      <c r="H223" s="73" t="s">
        <v>461</v>
      </c>
      <c r="I223" s="73" t="s">
        <v>300</v>
      </c>
      <c r="J223" s="73"/>
      <c r="K223" s="85">
        <v>2.1300000019602003</v>
      </c>
      <c r="L223" s="86" t="s">
        <v>123</v>
      </c>
      <c r="M223" s="87">
        <v>2.7999999999999997E-2</v>
      </c>
      <c r="N223" s="87">
        <v>6.2000000075071518E-2</v>
      </c>
      <c r="O223" s="83">
        <v>255.26603499999999</v>
      </c>
      <c r="P223" s="85">
        <v>93.93</v>
      </c>
      <c r="Q223" s="73"/>
      <c r="R223" s="83">
        <v>0.23977138099999998</v>
      </c>
      <c r="S223" s="84">
        <v>7.3418032181929714E-7</v>
      </c>
      <c r="T223" s="84">
        <f t="shared" si="3"/>
        <v>1.1869891959668771E-3</v>
      </c>
      <c r="U223" s="84">
        <f>R223/'סכום נכסי הקרן'!$C$42</f>
        <v>1.9695581317566755E-4</v>
      </c>
    </row>
    <row r="224" spans="2:21">
      <c r="B224" s="76" t="s">
        <v>601</v>
      </c>
      <c r="C224" s="73">
        <v>1192459</v>
      </c>
      <c r="D224" s="86" t="s">
        <v>110</v>
      </c>
      <c r="E224" s="86" t="s">
        <v>296</v>
      </c>
      <c r="F224" s="73" t="s">
        <v>464</v>
      </c>
      <c r="G224" s="86" t="s">
        <v>119</v>
      </c>
      <c r="H224" s="73" t="s">
        <v>461</v>
      </c>
      <c r="I224" s="73" t="s">
        <v>300</v>
      </c>
      <c r="J224" s="73"/>
      <c r="K224" s="85">
        <v>3.7399999987440187</v>
      </c>
      <c r="L224" s="86" t="s">
        <v>123</v>
      </c>
      <c r="M224" s="87">
        <v>5.6500000000000002E-2</v>
      </c>
      <c r="N224" s="87">
        <v>6.2999999973086099E-2</v>
      </c>
      <c r="O224" s="83">
        <v>449.87030700000003</v>
      </c>
      <c r="P224" s="85">
        <v>99.11</v>
      </c>
      <c r="Q224" s="73"/>
      <c r="R224" s="83">
        <v>0.44586644400000003</v>
      </c>
      <c r="S224" s="84">
        <v>1.4751393818367829E-6</v>
      </c>
      <c r="T224" s="84">
        <f t="shared" si="3"/>
        <v>2.2072636428288775E-3</v>
      </c>
      <c r="U224" s="84">
        <f>R224/'סכום נכסי הקרן'!$C$42</f>
        <v>3.6624883119709461E-4</v>
      </c>
    </row>
    <row r="225" spans="2:21">
      <c r="B225" s="76" t="s">
        <v>602</v>
      </c>
      <c r="C225" s="73">
        <v>7390149</v>
      </c>
      <c r="D225" s="86" t="s">
        <v>110</v>
      </c>
      <c r="E225" s="86" t="s">
        <v>296</v>
      </c>
      <c r="F225" s="73" t="s">
        <v>603</v>
      </c>
      <c r="G225" s="86" t="s">
        <v>474</v>
      </c>
      <c r="H225" s="73" t="s">
        <v>469</v>
      </c>
      <c r="I225" s="73" t="s">
        <v>121</v>
      </c>
      <c r="J225" s="73"/>
      <c r="K225" s="85">
        <v>1.6599999598974979</v>
      </c>
      <c r="L225" s="86" t="s">
        <v>123</v>
      </c>
      <c r="M225" s="87">
        <v>0.04</v>
      </c>
      <c r="N225" s="87">
        <v>5.1699998195387405E-2</v>
      </c>
      <c r="O225" s="83">
        <v>10.055892</v>
      </c>
      <c r="P225" s="85">
        <v>99.19</v>
      </c>
      <c r="Q225" s="73"/>
      <c r="R225" s="83">
        <v>9.9744399999999993E-3</v>
      </c>
      <c r="S225" s="84">
        <v>3.8160576985013215E-8</v>
      </c>
      <c r="T225" s="84">
        <f t="shared" si="3"/>
        <v>4.9378505751776349E-5</v>
      </c>
      <c r="U225" s="84">
        <f>R225/'סכום נכסי הקרן'!$C$42</f>
        <v>8.1933212086387643E-6</v>
      </c>
    </row>
    <row r="226" spans="2:21">
      <c r="B226" s="76" t="s">
        <v>604</v>
      </c>
      <c r="C226" s="73">
        <v>7390222</v>
      </c>
      <c r="D226" s="86" t="s">
        <v>110</v>
      </c>
      <c r="E226" s="86" t="s">
        <v>296</v>
      </c>
      <c r="F226" s="73" t="s">
        <v>603</v>
      </c>
      <c r="G226" s="86" t="s">
        <v>474</v>
      </c>
      <c r="H226" s="73" t="s">
        <v>461</v>
      </c>
      <c r="I226" s="73" t="s">
        <v>300</v>
      </c>
      <c r="J226" s="73"/>
      <c r="K226" s="85">
        <v>3.8100000071586226</v>
      </c>
      <c r="L226" s="86" t="s">
        <v>123</v>
      </c>
      <c r="M226" s="87">
        <v>0.04</v>
      </c>
      <c r="N226" s="87">
        <v>5.109999999204598E-2</v>
      </c>
      <c r="O226" s="83">
        <v>64.818782999999996</v>
      </c>
      <c r="P226" s="85">
        <v>96.98</v>
      </c>
      <c r="Q226" s="73"/>
      <c r="R226" s="83">
        <v>6.2861255000000005E-2</v>
      </c>
      <c r="S226" s="84">
        <v>8.3716756799116832E-8</v>
      </c>
      <c r="T226" s="84">
        <f t="shared" si="3"/>
        <v>3.1119489831823945E-4</v>
      </c>
      <c r="U226" s="84">
        <f>R226/'סכום נכסי הקרן'!$C$42</f>
        <v>5.1636227577001777E-5</v>
      </c>
    </row>
    <row r="227" spans="2:21">
      <c r="B227" s="76" t="s">
        <v>605</v>
      </c>
      <c r="C227" s="73">
        <v>2590388</v>
      </c>
      <c r="D227" s="86" t="s">
        <v>110</v>
      </c>
      <c r="E227" s="86" t="s">
        <v>296</v>
      </c>
      <c r="F227" s="73" t="s">
        <v>606</v>
      </c>
      <c r="G227" s="86" t="s">
        <v>330</v>
      </c>
      <c r="H227" s="73" t="s">
        <v>461</v>
      </c>
      <c r="I227" s="73" t="s">
        <v>300</v>
      </c>
      <c r="J227" s="73"/>
      <c r="K227" s="85">
        <v>0.72999997632222613</v>
      </c>
      <c r="L227" s="86" t="s">
        <v>123</v>
      </c>
      <c r="M227" s="87">
        <v>5.9000000000000004E-2</v>
      </c>
      <c r="N227" s="87">
        <v>6.1499998816111311E-2</v>
      </c>
      <c r="O227" s="83">
        <v>20.835570000000004</v>
      </c>
      <c r="P227" s="85">
        <v>101.35</v>
      </c>
      <c r="Q227" s="73"/>
      <c r="R227" s="83">
        <v>2.111685E-2</v>
      </c>
      <c r="S227" s="84">
        <v>3.9592272732419757E-8</v>
      </c>
      <c r="T227" s="84">
        <f t="shared" si="3"/>
        <v>1.0453905173467367E-4</v>
      </c>
      <c r="U227" s="84">
        <f>R227/'סכום נכסי הקרן'!$C$42</f>
        <v>1.7346050000265026E-5</v>
      </c>
    </row>
    <row r="228" spans="2:21">
      <c r="B228" s="76" t="s">
        <v>607</v>
      </c>
      <c r="C228" s="73">
        <v>2590511</v>
      </c>
      <c r="D228" s="86" t="s">
        <v>110</v>
      </c>
      <c r="E228" s="86" t="s">
        <v>296</v>
      </c>
      <c r="F228" s="73" t="s">
        <v>606</v>
      </c>
      <c r="G228" s="86" t="s">
        <v>330</v>
      </c>
      <c r="H228" s="73" t="s">
        <v>461</v>
      </c>
      <c r="I228" s="73" t="s">
        <v>300</v>
      </c>
      <c r="J228" s="73"/>
      <c r="K228" s="85">
        <v>3.41</v>
      </c>
      <c r="L228" s="86" t="s">
        <v>123</v>
      </c>
      <c r="M228" s="87">
        <v>2.7000000000000003E-2</v>
      </c>
      <c r="N228" s="87">
        <v>6.6928104575163391E-2</v>
      </c>
      <c r="O228" s="83">
        <v>1.7499999999999997E-4</v>
      </c>
      <c r="P228" s="85">
        <v>87.63</v>
      </c>
      <c r="Q228" s="73"/>
      <c r="R228" s="83">
        <v>1.5300000000000001E-7</v>
      </c>
      <c r="S228" s="84">
        <v>2.3404856859539914E-13</v>
      </c>
      <c r="T228" s="84">
        <f t="shared" si="3"/>
        <v>7.5742712172530802E-10</v>
      </c>
      <c r="U228" s="84">
        <f>R228/'סכום נכסי הקרן'!$C$42</f>
        <v>1.2567905014434204E-10</v>
      </c>
    </row>
    <row r="229" spans="2:21">
      <c r="B229" s="76" t="s">
        <v>608</v>
      </c>
      <c r="C229" s="73">
        <v>1137975</v>
      </c>
      <c r="D229" s="86" t="s">
        <v>110</v>
      </c>
      <c r="E229" s="86" t="s">
        <v>296</v>
      </c>
      <c r="F229" s="73" t="s">
        <v>609</v>
      </c>
      <c r="G229" s="86" t="s">
        <v>493</v>
      </c>
      <c r="H229" s="73" t="s">
        <v>461</v>
      </c>
      <c r="I229" s="73" t="s">
        <v>300</v>
      </c>
      <c r="J229" s="73"/>
      <c r="K229" s="85">
        <v>1.88</v>
      </c>
      <c r="L229" s="86" t="s">
        <v>123</v>
      </c>
      <c r="M229" s="87">
        <v>4.3499999999999997E-2</v>
      </c>
      <c r="N229" s="87">
        <v>0.22</v>
      </c>
      <c r="O229" s="83">
        <v>6.0000000000000002E-6</v>
      </c>
      <c r="P229" s="85">
        <v>72.69</v>
      </c>
      <c r="Q229" s="73"/>
      <c r="R229" s="83">
        <v>5.0000000000000001E-9</v>
      </c>
      <c r="S229" s="84">
        <v>5.7600883127523968E-15</v>
      </c>
      <c r="T229" s="84">
        <f t="shared" si="3"/>
        <v>2.4752520317820523E-11</v>
      </c>
      <c r="U229" s="84">
        <f>R229/'סכום נכסי הקרן'!$C$42</f>
        <v>4.1071585014490859E-12</v>
      </c>
    </row>
    <row r="230" spans="2:21">
      <c r="B230" s="76" t="s">
        <v>610</v>
      </c>
      <c r="C230" s="73">
        <v>1141191</v>
      </c>
      <c r="D230" s="86" t="s">
        <v>110</v>
      </c>
      <c r="E230" s="86" t="s">
        <v>296</v>
      </c>
      <c r="F230" s="73" t="s">
        <v>611</v>
      </c>
      <c r="G230" s="86" t="s">
        <v>502</v>
      </c>
      <c r="H230" s="73" t="s">
        <v>469</v>
      </c>
      <c r="I230" s="73" t="s">
        <v>121</v>
      </c>
      <c r="J230" s="73"/>
      <c r="K230" s="85">
        <v>1.0100000061621688</v>
      </c>
      <c r="L230" s="86" t="s">
        <v>123</v>
      </c>
      <c r="M230" s="87">
        <v>3.0499999999999999E-2</v>
      </c>
      <c r="N230" s="87">
        <v>6.2800000184865062E-2</v>
      </c>
      <c r="O230" s="83">
        <v>26.587019999999999</v>
      </c>
      <c r="P230" s="85">
        <v>97.66</v>
      </c>
      <c r="Q230" s="73"/>
      <c r="R230" s="83">
        <v>2.5964884000000001E-2</v>
      </c>
      <c r="S230" s="84">
        <v>2.3765465150059218E-7</v>
      </c>
      <c r="T230" s="84">
        <f t="shared" si="3"/>
        <v>1.2853926375197062E-4</v>
      </c>
      <c r="U230" s="84">
        <f>R230/'סכום נכסי הקרן'!$C$42</f>
        <v>2.1328378811947871E-5</v>
      </c>
    </row>
    <row r="231" spans="2:21">
      <c r="B231" s="76" t="s">
        <v>612</v>
      </c>
      <c r="C231" s="73">
        <v>1168368</v>
      </c>
      <c r="D231" s="86" t="s">
        <v>110</v>
      </c>
      <c r="E231" s="86" t="s">
        <v>296</v>
      </c>
      <c r="F231" s="73" t="s">
        <v>611</v>
      </c>
      <c r="G231" s="86" t="s">
        <v>502</v>
      </c>
      <c r="H231" s="73" t="s">
        <v>469</v>
      </c>
      <c r="I231" s="73" t="s">
        <v>121</v>
      </c>
      <c r="J231" s="73"/>
      <c r="K231" s="85">
        <v>3.1299999960920615</v>
      </c>
      <c r="L231" s="86" t="s">
        <v>123</v>
      </c>
      <c r="M231" s="87">
        <v>2.58E-2</v>
      </c>
      <c r="N231" s="87">
        <v>6.0999999885621312E-2</v>
      </c>
      <c r="O231" s="83">
        <v>231.85559499999999</v>
      </c>
      <c r="P231" s="85">
        <v>90.5</v>
      </c>
      <c r="Q231" s="73"/>
      <c r="R231" s="83">
        <v>0.20982931400000002</v>
      </c>
      <c r="S231" s="84">
        <v>7.6637610524402131E-7</v>
      </c>
      <c r="T231" s="84">
        <f t="shared" si="3"/>
        <v>1.0387608716118685E-3</v>
      </c>
      <c r="U231" s="84">
        <f>R231/'סכום נכסי הקרן'!$C$42</f>
        <v>1.7236045016966596E-4</v>
      </c>
    </row>
    <row r="232" spans="2:21">
      <c r="B232" s="76" t="s">
        <v>613</v>
      </c>
      <c r="C232" s="73">
        <v>2380046</v>
      </c>
      <c r="D232" s="86" t="s">
        <v>110</v>
      </c>
      <c r="E232" s="86" t="s">
        <v>296</v>
      </c>
      <c r="F232" s="73" t="s">
        <v>614</v>
      </c>
      <c r="G232" s="86" t="s">
        <v>119</v>
      </c>
      <c r="H232" s="73" t="s">
        <v>461</v>
      </c>
      <c r="I232" s="73" t="s">
        <v>300</v>
      </c>
      <c r="J232" s="73"/>
      <c r="K232" s="85">
        <v>0.97999999543176863</v>
      </c>
      <c r="L232" s="86" t="s">
        <v>123</v>
      </c>
      <c r="M232" s="87">
        <v>2.9500000000000002E-2</v>
      </c>
      <c r="N232" s="87">
        <v>5.3699999829960279E-2</v>
      </c>
      <c r="O232" s="83">
        <v>120.03216200000001</v>
      </c>
      <c r="P232" s="85">
        <v>98.48</v>
      </c>
      <c r="Q232" s="73"/>
      <c r="R232" s="83">
        <v>0.118207673</v>
      </c>
      <c r="S232" s="84">
        <v>1.6783095740684185E-6</v>
      </c>
      <c r="T232" s="84">
        <f t="shared" si="3"/>
        <v>5.8518756553095695E-4</v>
      </c>
      <c r="U232" s="84">
        <f>R232/'סכום נכסי הקרן'!$C$42</f>
        <v>9.7099529819692716E-5</v>
      </c>
    </row>
    <row r="233" spans="2:21">
      <c r="B233" s="76" t="s">
        <v>615</v>
      </c>
      <c r="C233" s="73">
        <v>1147495</v>
      </c>
      <c r="D233" s="86" t="s">
        <v>110</v>
      </c>
      <c r="E233" s="86" t="s">
        <v>296</v>
      </c>
      <c r="F233" s="73" t="s">
        <v>616</v>
      </c>
      <c r="G233" s="86" t="s">
        <v>493</v>
      </c>
      <c r="H233" s="73" t="s">
        <v>461</v>
      </c>
      <c r="I233" s="73" t="s">
        <v>300</v>
      </c>
      <c r="J233" s="73"/>
      <c r="K233" s="85">
        <v>1.57</v>
      </c>
      <c r="L233" s="86" t="s">
        <v>123</v>
      </c>
      <c r="M233" s="87">
        <v>3.9E-2</v>
      </c>
      <c r="N233" s="87">
        <v>7.2499999999999995E-2</v>
      </c>
      <c r="O233" s="83">
        <v>3.9999999999999998E-6</v>
      </c>
      <c r="P233" s="85">
        <v>96.96</v>
      </c>
      <c r="Q233" s="73"/>
      <c r="R233" s="83">
        <v>3.9999999999999994E-9</v>
      </c>
      <c r="S233" s="84">
        <v>9.8996570758788906E-15</v>
      </c>
      <c r="T233" s="84">
        <f t="shared" si="3"/>
        <v>1.9802016254256417E-11</v>
      </c>
      <c r="U233" s="84">
        <f>R233/'סכום נכסי הקרן'!$C$42</f>
        <v>3.2857268011592683E-12</v>
      </c>
    </row>
    <row r="234" spans="2:21">
      <c r="B234" s="76" t="s">
        <v>617</v>
      </c>
      <c r="C234" s="73">
        <v>1132505</v>
      </c>
      <c r="D234" s="86" t="s">
        <v>110</v>
      </c>
      <c r="E234" s="86" t="s">
        <v>296</v>
      </c>
      <c r="F234" s="73" t="s">
        <v>489</v>
      </c>
      <c r="G234" s="86" t="s">
        <v>330</v>
      </c>
      <c r="H234" s="73" t="s">
        <v>461</v>
      </c>
      <c r="I234" s="73" t="s">
        <v>300</v>
      </c>
      <c r="J234" s="73"/>
      <c r="K234" s="85">
        <v>1.1299999999999999</v>
      </c>
      <c r="L234" s="86" t="s">
        <v>123</v>
      </c>
      <c r="M234" s="87">
        <v>5.9000000000000004E-2</v>
      </c>
      <c r="N234" s="87">
        <v>5.3214285714285714E-2</v>
      </c>
      <c r="O234" s="83">
        <v>2.8E-5</v>
      </c>
      <c r="P234" s="85">
        <v>101.28</v>
      </c>
      <c r="Q234" s="73"/>
      <c r="R234" s="83">
        <v>2.7999999999999999E-8</v>
      </c>
      <c r="S234" s="84">
        <v>4.0311088385767025E-14</v>
      </c>
      <c r="T234" s="84">
        <f t="shared" si="3"/>
        <v>1.3861411377979494E-10</v>
      </c>
      <c r="U234" s="84">
        <f>R234/'סכום נכסי הקרן'!$C$42</f>
        <v>2.3000087608114881E-11</v>
      </c>
    </row>
    <row r="235" spans="2:21">
      <c r="B235" s="76" t="s">
        <v>618</v>
      </c>
      <c r="C235" s="73">
        <v>1162817</v>
      </c>
      <c r="D235" s="86" t="s">
        <v>110</v>
      </c>
      <c r="E235" s="86" t="s">
        <v>296</v>
      </c>
      <c r="F235" s="73" t="s">
        <v>489</v>
      </c>
      <c r="G235" s="86" t="s">
        <v>330</v>
      </c>
      <c r="H235" s="73" t="s">
        <v>461</v>
      </c>
      <c r="I235" s="73" t="s">
        <v>300</v>
      </c>
      <c r="J235" s="73"/>
      <c r="K235" s="85">
        <v>5.1100000005499506</v>
      </c>
      <c r="L235" s="86" t="s">
        <v>123</v>
      </c>
      <c r="M235" s="87">
        <v>2.4300000000000002E-2</v>
      </c>
      <c r="N235" s="87">
        <v>5.39000000054995E-2</v>
      </c>
      <c r="O235" s="83">
        <v>1044.5463580000001</v>
      </c>
      <c r="P235" s="85">
        <v>87.04</v>
      </c>
      <c r="Q235" s="73"/>
      <c r="R235" s="83">
        <v>0.9091731500000001</v>
      </c>
      <c r="S235" s="84">
        <v>7.1318835188769751E-7</v>
      </c>
      <c r="T235" s="84">
        <f t="shared" si="3"/>
        <v>4.5008653735583775E-3</v>
      </c>
      <c r="U235" s="84">
        <f>R235/'סכום נכסי הקרן'!$C$42</f>
        <v>7.4682364646234912E-4</v>
      </c>
    </row>
    <row r="236" spans="2:21">
      <c r="B236" s="76" t="s">
        <v>619</v>
      </c>
      <c r="C236" s="73">
        <v>1141415</v>
      </c>
      <c r="D236" s="86" t="s">
        <v>110</v>
      </c>
      <c r="E236" s="86" t="s">
        <v>296</v>
      </c>
      <c r="F236" s="73" t="s">
        <v>620</v>
      </c>
      <c r="G236" s="86" t="s">
        <v>146</v>
      </c>
      <c r="H236" s="73" t="s">
        <v>461</v>
      </c>
      <c r="I236" s="73" t="s">
        <v>300</v>
      </c>
      <c r="J236" s="73"/>
      <c r="K236" s="85">
        <v>0.72000000186965041</v>
      </c>
      <c r="L236" s="86" t="s">
        <v>123</v>
      </c>
      <c r="M236" s="87">
        <v>2.1600000000000001E-2</v>
      </c>
      <c r="N236" s="87">
        <v>4.9500000034157068E-2</v>
      </c>
      <c r="O236" s="83">
        <v>281.99012399999998</v>
      </c>
      <c r="P236" s="85">
        <v>98.63</v>
      </c>
      <c r="Q236" s="73"/>
      <c r="R236" s="83">
        <v>0.278126859</v>
      </c>
      <c r="S236" s="84">
        <v>1.102372171424063E-6</v>
      </c>
      <c r="T236" s="84">
        <f t="shared" si="3"/>
        <v>1.3768681456658208E-3</v>
      </c>
      <c r="U236" s="84">
        <f>R236/'סכום נכסי הקרן'!$C$42</f>
        <v>2.2846221868463626E-4</v>
      </c>
    </row>
    <row r="237" spans="2:21">
      <c r="B237" s="76" t="s">
        <v>621</v>
      </c>
      <c r="C237" s="73">
        <v>1156397</v>
      </c>
      <c r="D237" s="86" t="s">
        <v>110</v>
      </c>
      <c r="E237" s="86" t="s">
        <v>296</v>
      </c>
      <c r="F237" s="73" t="s">
        <v>620</v>
      </c>
      <c r="G237" s="86" t="s">
        <v>146</v>
      </c>
      <c r="H237" s="73" t="s">
        <v>461</v>
      </c>
      <c r="I237" s="73" t="s">
        <v>300</v>
      </c>
      <c r="J237" s="73"/>
      <c r="K237" s="85">
        <v>2.7600000006062611</v>
      </c>
      <c r="L237" s="86" t="s">
        <v>123</v>
      </c>
      <c r="M237" s="87">
        <v>0.04</v>
      </c>
      <c r="N237" s="87">
        <v>5.1700000033596961E-2</v>
      </c>
      <c r="O237" s="83">
        <v>396.30500000000001</v>
      </c>
      <c r="P237" s="85">
        <v>99.89</v>
      </c>
      <c r="Q237" s="73"/>
      <c r="R237" s="83">
        <v>0.39586905100000003</v>
      </c>
      <c r="S237" s="84">
        <v>5.1753759060678646E-7</v>
      </c>
      <c r="T237" s="84">
        <f t="shared" si="3"/>
        <v>1.959751345614766E-3</v>
      </c>
      <c r="U237" s="84">
        <f>R237/'סכום נכסי הקרן'!$C$42</f>
        <v>3.2517938765504639E-4</v>
      </c>
    </row>
    <row r="238" spans="2:21">
      <c r="B238" s="76" t="s">
        <v>622</v>
      </c>
      <c r="C238" s="73">
        <v>1136134</v>
      </c>
      <c r="D238" s="86" t="s">
        <v>110</v>
      </c>
      <c r="E238" s="86" t="s">
        <v>296</v>
      </c>
      <c r="F238" s="73" t="s">
        <v>623</v>
      </c>
      <c r="G238" s="86" t="s">
        <v>624</v>
      </c>
      <c r="H238" s="73" t="s">
        <v>461</v>
      </c>
      <c r="I238" s="73" t="s">
        <v>300</v>
      </c>
      <c r="J238" s="73"/>
      <c r="K238" s="85">
        <v>1.46</v>
      </c>
      <c r="L238" s="86" t="s">
        <v>123</v>
      </c>
      <c r="M238" s="87">
        <v>3.3500000000000002E-2</v>
      </c>
      <c r="N238" s="87">
        <v>5.0769230769230775E-2</v>
      </c>
      <c r="O238" s="83">
        <v>2.5999999999999998E-5</v>
      </c>
      <c r="P238" s="85">
        <v>97.67</v>
      </c>
      <c r="Q238" s="73"/>
      <c r="R238" s="83">
        <v>2.5999999999999998E-8</v>
      </c>
      <c r="S238" s="84">
        <v>1.2612077713682552E-13</v>
      </c>
      <c r="T238" s="84">
        <f t="shared" si="3"/>
        <v>1.2871310565266672E-10</v>
      </c>
      <c r="U238" s="84">
        <f>R238/'סכום נכסי הקרן'!$C$42</f>
        <v>2.1357224207535245E-11</v>
      </c>
    </row>
    <row r="239" spans="2:21">
      <c r="B239" s="76" t="s">
        <v>625</v>
      </c>
      <c r="C239" s="73">
        <v>1141951</v>
      </c>
      <c r="D239" s="86" t="s">
        <v>110</v>
      </c>
      <c r="E239" s="86" t="s">
        <v>296</v>
      </c>
      <c r="F239" s="73" t="s">
        <v>623</v>
      </c>
      <c r="G239" s="86" t="s">
        <v>624</v>
      </c>
      <c r="H239" s="73" t="s">
        <v>461</v>
      </c>
      <c r="I239" s="73" t="s">
        <v>300</v>
      </c>
      <c r="J239" s="73"/>
      <c r="K239" s="85">
        <v>3.41</v>
      </c>
      <c r="L239" s="86" t="s">
        <v>123</v>
      </c>
      <c r="M239" s="87">
        <v>2.6200000000000001E-2</v>
      </c>
      <c r="N239" s="87">
        <v>5.3823529411764708E-2</v>
      </c>
      <c r="O239" s="83">
        <v>3.6999999999999998E-5</v>
      </c>
      <c r="P239" s="85">
        <v>91.75</v>
      </c>
      <c r="Q239" s="73"/>
      <c r="R239" s="83">
        <v>3.4E-8</v>
      </c>
      <c r="S239" s="84">
        <v>6.4718237146725032E-14</v>
      </c>
      <c r="T239" s="84">
        <f t="shared" si="3"/>
        <v>1.6831713816117956E-10</v>
      </c>
      <c r="U239" s="84">
        <f>R239/'סכום נכסי הקרן'!$C$42</f>
        <v>2.7928677809853786E-11</v>
      </c>
    </row>
    <row r="240" spans="2:21">
      <c r="B240" s="76" t="s">
        <v>626</v>
      </c>
      <c r="C240" s="73">
        <v>7150410</v>
      </c>
      <c r="D240" s="86" t="s">
        <v>110</v>
      </c>
      <c r="E240" s="86" t="s">
        <v>296</v>
      </c>
      <c r="F240" s="73" t="s">
        <v>627</v>
      </c>
      <c r="G240" s="86" t="s">
        <v>502</v>
      </c>
      <c r="H240" s="73" t="s">
        <v>494</v>
      </c>
      <c r="I240" s="73" t="s">
        <v>121</v>
      </c>
      <c r="J240" s="73"/>
      <c r="K240" s="85">
        <v>2.3100000013812099</v>
      </c>
      <c r="L240" s="86" t="s">
        <v>123</v>
      </c>
      <c r="M240" s="87">
        <v>2.9500000000000002E-2</v>
      </c>
      <c r="N240" s="87">
        <v>6.0600000018542266E-2</v>
      </c>
      <c r="O240" s="83">
        <v>562.25767800000006</v>
      </c>
      <c r="P240" s="85">
        <v>94</v>
      </c>
      <c r="Q240" s="73"/>
      <c r="R240" s="83">
        <v>0.52852221699999991</v>
      </c>
      <c r="S240" s="84">
        <v>1.4238574677993556E-6</v>
      </c>
      <c r="T240" s="84">
        <f t="shared" si="3"/>
        <v>2.6164513829424092E-3</v>
      </c>
      <c r="U240" s="84">
        <f>R240/'סכום נכסי הקרן'!$C$42</f>
        <v>4.3414490335125369E-4</v>
      </c>
    </row>
    <row r="241" spans="2:21">
      <c r="B241" s="76" t="s">
        <v>628</v>
      </c>
      <c r="C241" s="73">
        <v>7150444</v>
      </c>
      <c r="D241" s="86" t="s">
        <v>110</v>
      </c>
      <c r="E241" s="86" t="s">
        <v>296</v>
      </c>
      <c r="F241" s="73" t="s">
        <v>627</v>
      </c>
      <c r="G241" s="86" t="s">
        <v>502</v>
      </c>
      <c r="H241" s="73" t="s">
        <v>494</v>
      </c>
      <c r="I241" s="73" t="s">
        <v>121</v>
      </c>
      <c r="J241" s="73"/>
      <c r="K241" s="85">
        <v>3.6299999929131843</v>
      </c>
      <c r="L241" s="86" t="s">
        <v>123</v>
      </c>
      <c r="M241" s="87">
        <v>2.5499999999999998E-2</v>
      </c>
      <c r="N241" s="87">
        <v>6.1699999805112551E-2</v>
      </c>
      <c r="O241" s="83">
        <v>50.923946999999998</v>
      </c>
      <c r="P241" s="85">
        <v>88.67</v>
      </c>
      <c r="Q241" s="73"/>
      <c r="R241" s="83">
        <v>4.5154263999999993E-2</v>
      </c>
      <c r="S241" s="84">
        <v>8.7454613680468494E-8</v>
      </c>
      <c r="T241" s="84">
        <f t="shared" si="3"/>
        <v>2.2353636741924632E-4</v>
      </c>
      <c r="U241" s="84">
        <f>R241/'סכום נכסי הקרן'!$C$42</f>
        <v>3.7091143852855274E-5</v>
      </c>
    </row>
    <row r="242" spans="2:21">
      <c r="B242" s="76" t="s">
        <v>629</v>
      </c>
      <c r="C242" s="73">
        <v>1155878</v>
      </c>
      <c r="D242" s="86" t="s">
        <v>110</v>
      </c>
      <c r="E242" s="86" t="s">
        <v>296</v>
      </c>
      <c r="F242" s="73" t="s">
        <v>630</v>
      </c>
      <c r="G242" s="86" t="s">
        <v>436</v>
      </c>
      <c r="H242" s="73" t="s">
        <v>494</v>
      </c>
      <c r="I242" s="73" t="s">
        <v>121</v>
      </c>
      <c r="J242" s="73"/>
      <c r="K242" s="85">
        <v>2.5100000008151904</v>
      </c>
      <c r="L242" s="86" t="s">
        <v>123</v>
      </c>
      <c r="M242" s="87">
        <v>3.27E-2</v>
      </c>
      <c r="N242" s="87">
        <v>5.5900000028078795E-2</v>
      </c>
      <c r="O242" s="83">
        <v>230.58404600000003</v>
      </c>
      <c r="P242" s="85">
        <v>95.76</v>
      </c>
      <c r="Q242" s="73"/>
      <c r="R242" s="83">
        <v>0.22080728199999999</v>
      </c>
      <c r="S242" s="84">
        <v>7.3063739056316218E-7</v>
      </c>
      <c r="T242" s="84">
        <f t="shared" si="3"/>
        <v>1.0931073468055453E-3</v>
      </c>
      <c r="U242" s="84">
        <f>R242/'סכום נכסי הקרן'!$C$42</f>
        <v>1.8137810108963314E-4</v>
      </c>
    </row>
    <row r="243" spans="2:21">
      <c r="B243" s="76" t="s">
        <v>631</v>
      </c>
      <c r="C243" s="73">
        <v>7200249</v>
      </c>
      <c r="D243" s="86" t="s">
        <v>110</v>
      </c>
      <c r="E243" s="86" t="s">
        <v>296</v>
      </c>
      <c r="F243" s="73" t="s">
        <v>632</v>
      </c>
      <c r="G243" s="86" t="s">
        <v>544</v>
      </c>
      <c r="H243" s="73" t="s">
        <v>494</v>
      </c>
      <c r="I243" s="73" t="s">
        <v>121</v>
      </c>
      <c r="J243" s="73"/>
      <c r="K243" s="85">
        <v>5.3100000049490879</v>
      </c>
      <c r="L243" s="86" t="s">
        <v>123</v>
      </c>
      <c r="M243" s="87">
        <v>7.4999999999999997E-3</v>
      </c>
      <c r="N243" s="87">
        <v>5.13000000320235E-2</v>
      </c>
      <c r="O243" s="83">
        <v>645.67229999999995</v>
      </c>
      <c r="P243" s="85">
        <v>79.8</v>
      </c>
      <c r="Q243" s="73"/>
      <c r="R243" s="83">
        <v>0.51524649499999997</v>
      </c>
      <c r="S243" s="84">
        <v>1.2146217994179648E-6</v>
      </c>
      <c r="T243" s="84">
        <f t="shared" si="3"/>
        <v>2.550729867234662E-3</v>
      </c>
      <c r="U243" s="84">
        <f>R243/'סכום נכסי הקרן'!$C$42</f>
        <v>4.2323980445621877E-4</v>
      </c>
    </row>
    <row r="244" spans="2:21">
      <c r="B244" s="76" t="s">
        <v>633</v>
      </c>
      <c r="C244" s="73">
        <v>7200173</v>
      </c>
      <c r="D244" s="86" t="s">
        <v>110</v>
      </c>
      <c r="E244" s="86" t="s">
        <v>296</v>
      </c>
      <c r="F244" s="73" t="s">
        <v>632</v>
      </c>
      <c r="G244" s="86" t="s">
        <v>544</v>
      </c>
      <c r="H244" s="73" t="s">
        <v>494</v>
      </c>
      <c r="I244" s="73" t="s">
        <v>121</v>
      </c>
      <c r="J244" s="73"/>
      <c r="K244" s="85">
        <v>2.6400000031874642</v>
      </c>
      <c r="L244" s="86" t="s">
        <v>123</v>
      </c>
      <c r="M244" s="87">
        <v>3.4500000000000003E-2</v>
      </c>
      <c r="N244" s="87">
        <v>5.5600000055056206E-2</v>
      </c>
      <c r="O244" s="83">
        <v>290.30659100000003</v>
      </c>
      <c r="P244" s="85">
        <v>95.1</v>
      </c>
      <c r="Q244" s="73"/>
      <c r="R244" s="83">
        <v>0.27608155799999995</v>
      </c>
      <c r="S244" s="84">
        <v>6.6053462435925673E-7</v>
      </c>
      <c r="T244" s="84">
        <f t="shared" si="3"/>
        <v>1.3667428747541088E-3</v>
      </c>
      <c r="U244" s="84">
        <f>R244/'סכום נכסי הקרן'!$C$42</f>
        <v>2.2678214360660176E-4</v>
      </c>
    </row>
    <row r="245" spans="2:21">
      <c r="B245" s="76" t="s">
        <v>634</v>
      </c>
      <c r="C245" s="73">
        <v>1168483</v>
      </c>
      <c r="D245" s="86" t="s">
        <v>110</v>
      </c>
      <c r="E245" s="86" t="s">
        <v>296</v>
      </c>
      <c r="F245" s="73" t="s">
        <v>635</v>
      </c>
      <c r="G245" s="86" t="s">
        <v>544</v>
      </c>
      <c r="H245" s="73" t="s">
        <v>494</v>
      </c>
      <c r="I245" s="73" t="s">
        <v>121</v>
      </c>
      <c r="J245" s="73"/>
      <c r="K245" s="85">
        <v>4.3100000007598105</v>
      </c>
      <c r="L245" s="86" t="s">
        <v>123</v>
      </c>
      <c r="M245" s="87">
        <v>2.5000000000000001E-3</v>
      </c>
      <c r="N245" s="87">
        <v>5.7300000002973167E-2</v>
      </c>
      <c r="O245" s="83">
        <v>380.76400000000001</v>
      </c>
      <c r="P245" s="85">
        <v>79.5</v>
      </c>
      <c r="Q245" s="73"/>
      <c r="R245" s="83">
        <v>0.30270736699999995</v>
      </c>
      <c r="S245" s="84">
        <v>6.7201315914874996E-7</v>
      </c>
      <c r="T245" s="84">
        <f t="shared" si="3"/>
        <v>1.4985540504042906E-3</v>
      </c>
      <c r="U245" s="84">
        <f>R245/'סכום נכסי הקרן'!$C$42</f>
        <v>2.4865342716506368E-4</v>
      </c>
    </row>
    <row r="246" spans="2:21">
      <c r="B246" s="76" t="s">
        <v>636</v>
      </c>
      <c r="C246" s="73">
        <v>1161751</v>
      </c>
      <c r="D246" s="86" t="s">
        <v>110</v>
      </c>
      <c r="E246" s="86" t="s">
        <v>296</v>
      </c>
      <c r="F246" s="73" t="s">
        <v>635</v>
      </c>
      <c r="G246" s="86" t="s">
        <v>544</v>
      </c>
      <c r="H246" s="73" t="s">
        <v>494</v>
      </c>
      <c r="I246" s="73" t="s">
        <v>121</v>
      </c>
      <c r="J246" s="73"/>
      <c r="K246" s="85">
        <v>3.5</v>
      </c>
      <c r="L246" s="86" t="s">
        <v>123</v>
      </c>
      <c r="M246" s="87">
        <v>2.0499999999999997E-2</v>
      </c>
      <c r="N246" s="87">
        <v>5.6299999287080939E-2</v>
      </c>
      <c r="O246" s="83">
        <v>9.1709680000000002</v>
      </c>
      <c r="P246" s="85">
        <v>88.71</v>
      </c>
      <c r="Q246" s="73"/>
      <c r="R246" s="83">
        <v>8.1355660000000003E-3</v>
      </c>
      <c r="S246" s="84">
        <v>1.641488015312962E-8</v>
      </c>
      <c r="T246" s="84">
        <f t="shared" si="3"/>
        <v>4.0275152542393969E-5</v>
      </c>
      <c r="U246" s="84">
        <f>R246/'סכום נכסי הקרן'!$C$42</f>
        <v>6.6828118122000275E-6</v>
      </c>
    </row>
    <row r="247" spans="2:21">
      <c r="B247" s="76" t="s">
        <v>637</v>
      </c>
      <c r="C247" s="73">
        <v>1162825</v>
      </c>
      <c r="D247" s="86" t="s">
        <v>110</v>
      </c>
      <c r="E247" s="86" t="s">
        <v>296</v>
      </c>
      <c r="F247" s="73" t="s">
        <v>638</v>
      </c>
      <c r="G247" s="86" t="s">
        <v>502</v>
      </c>
      <c r="H247" s="73" t="s">
        <v>494</v>
      </c>
      <c r="I247" s="73" t="s">
        <v>121</v>
      </c>
      <c r="J247" s="73"/>
      <c r="K247" s="85">
        <v>3.08</v>
      </c>
      <c r="L247" s="86" t="s">
        <v>123</v>
      </c>
      <c r="M247" s="87">
        <v>2.4E-2</v>
      </c>
      <c r="N247" s="87">
        <v>6.0318181818181812E-2</v>
      </c>
      <c r="O247" s="83">
        <v>2.4499999999999999E-4</v>
      </c>
      <c r="P247" s="85">
        <v>89.83</v>
      </c>
      <c r="Q247" s="73"/>
      <c r="R247" s="83">
        <v>2.2000000000000004E-7</v>
      </c>
      <c r="S247" s="84">
        <v>9.4011072585757277E-13</v>
      </c>
      <c r="T247" s="84">
        <f t="shared" si="3"/>
        <v>1.0891108939841032E-9</v>
      </c>
      <c r="U247" s="84">
        <f>R247/'סכום נכסי הקרן'!$C$42</f>
        <v>1.8071497406375981E-10</v>
      </c>
    </row>
    <row r="248" spans="2:21">
      <c r="B248" s="76" t="s">
        <v>639</v>
      </c>
      <c r="C248" s="73">
        <v>1140102</v>
      </c>
      <c r="D248" s="86" t="s">
        <v>110</v>
      </c>
      <c r="E248" s="86" t="s">
        <v>296</v>
      </c>
      <c r="F248" s="73" t="s">
        <v>501</v>
      </c>
      <c r="G248" s="86" t="s">
        <v>502</v>
      </c>
      <c r="H248" s="73" t="s">
        <v>503</v>
      </c>
      <c r="I248" s="73" t="s">
        <v>300</v>
      </c>
      <c r="J248" s="73"/>
      <c r="K248" s="85">
        <v>2.7500000040073496</v>
      </c>
      <c r="L248" s="86" t="s">
        <v>123</v>
      </c>
      <c r="M248" s="87">
        <v>4.2999999999999997E-2</v>
      </c>
      <c r="N248" s="87">
        <v>6.420000018594102E-2</v>
      </c>
      <c r="O248" s="83">
        <v>130.65</v>
      </c>
      <c r="P248" s="85">
        <v>95.5</v>
      </c>
      <c r="Q248" s="73"/>
      <c r="R248" s="83">
        <v>0.124770754</v>
      </c>
      <c r="S248" s="84">
        <v>1.4334842426326554E-7</v>
      </c>
      <c r="T248" s="84">
        <f t="shared" si="3"/>
        <v>6.176781246909573E-4</v>
      </c>
      <c r="U248" s="84">
        <f>R248/'סכום נכסי הקרן'!$C$42</f>
        <v>1.0249065260466251E-4</v>
      </c>
    </row>
    <row r="249" spans="2:21">
      <c r="B249" s="76" t="s">
        <v>640</v>
      </c>
      <c r="C249" s="73">
        <v>1132836</v>
      </c>
      <c r="D249" s="86" t="s">
        <v>110</v>
      </c>
      <c r="E249" s="86" t="s">
        <v>296</v>
      </c>
      <c r="F249" s="73" t="s">
        <v>511</v>
      </c>
      <c r="G249" s="86" t="s">
        <v>146</v>
      </c>
      <c r="H249" s="73" t="s">
        <v>503</v>
      </c>
      <c r="I249" s="73" t="s">
        <v>300</v>
      </c>
      <c r="J249" s="73"/>
      <c r="K249" s="85">
        <v>1.2100000141241529</v>
      </c>
      <c r="L249" s="86" t="s">
        <v>123</v>
      </c>
      <c r="M249" s="87">
        <v>4.1399999999999999E-2</v>
      </c>
      <c r="N249" s="87">
        <v>5.3900000322536626E-2</v>
      </c>
      <c r="O249" s="83">
        <v>47.646115999999999</v>
      </c>
      <c r="P249" s="85">
        <v>99.56</v>
      </c>
      <c r="Q249" s="73"/>
      <c r="R249" s="83">
        <v>4.7436473E-2</v>
      </c>
      <c r="S249" s="84">
        <v>1.4109668381667621E-7</v>
      </c>
      <c r="T249" s="84">
        <f t="shared" si="3"/>
        <v>2.3483445234764893E-4</v>
      </c>
      <c r="U249" s="84">
        <f>R249/'סכום נכסי הקרן'!$C$42</f>
        <v>3.8965822672142008E-5</v>
      </c>
    </row>
    <row r="250" spans="2:21">
      <c r="B250" s="76" t="s">
        <v>641</v>
      </c>
      <c r="C250" s="73">
        <v>1139252</v>
      </c>
      <c r="D250" s="86" t="s">
        <v>110</v>
      </c>
      <c r="E250" s="86" t="s">
        <v>296</v>
      </c>
      <c r="F250" s="73" t="s">
        <v>511</v>
      </c>
      <c r="G250" s="86" t="s">
        <v>146</v>
      </c>
      <c r="H250" s="73" t="s">
        <v>503</v>
      </c>
      <c r="I250" s="73" t="s">
        <v>300</v>
      </c>
      <c r="J250" s="73"/>
      <c r="K250" s="85">
        <v>1.799999999264154</v>
      </c>
      <c r="L250" s="86" t="s">
        <v>123</v>
      </c>
      <c r="M250" s="87">
        <v>3.5499999999999997E-2</v>
      </c>
      <c r="N250" s="87">
        <v>5.7299999999264148E-2</v>
      </c>
      <c r="O250" s="83">
        <v>279.79821500000003</v>
      </c>
      <c r="P250" s="85">
        <v>97.14</v>
      </c>
      <c r="Q250" s="73"/>
      <c r="R250" s="83">
        <v>0.271795974</v>
      </c>
      <c r="S250" s="84">
        <v>5.624720119137077E-7</v>
      </c>
      <c r="T250" s="84">
        <f t="shared" si="3"/>
        <v>1.3455270737473637E-3</v>
      </c>
      <c r="U250" s="84">
        <f>R250/'סכום נכסי הקרן'!$C$42</f>
        <v>2.2326182905474696E-4</v>
      </c>
    </row>
    <row r="251" spans="2:21">
      <c r="B251" s="76" t="s">
        <v>642</v>
      </c>
      <c r="C251" s="73">
        <v>1143080</v>
      </c>
      <c r="D251" s="86" t="s">
        <v>110</v>
      </c>
      <c r="E251" s="86" t="s">
        <v>296</v>
      </c>
      <c r="F251" s="73" t="s">
        <v>511</v>
      </c>
      <c r="G251" s="86" t="s">
        <v>146</v>
      </c>
      <c r="H251" s="73" t="s">
        <v>503</v>
      </c>
      <c r="I251" s="73" t="s">
        <v>300</v>
      </c>
      <c r="J251" s="73"/>
      <c r="K251" s="85">
        <v>2.7699999991524824</v>
      </c>
      <c r="L251" s="86" t="s">
        <v>123</v>
      </c>
      <c r="M251" s="87">
        <v>2.5000000000000001E-2</v>
      </c>
      <c r="N251" s="87">
        <v>5.7899999975391359E-2</v>
      </c>
      <c r="O251" s="83">
        <v>1064.1427819999999</v>
      </c>
      <c r="P251" s="85">
        <v>92.03</v>
      </c>
      <c r="Q251" s="73"/>
      <c r="R251" s="83">
        <v>0.97933057899999998</v>
      </c>
      <c r="S251" s="84">
        <v>9.4131790814645734E-7</v>
      </c>
      <c r="T251" s="84">
        <f t="shared" si="3"/>
        <v>4.8481800109120878E-3</v>
      </c>
      <c r="U251" s="84">
        <f>R251/'סכום נכסי הקרן'!$C$42</f>
        <v>8.044531826537811E-4</v>
      </c>
    </row>
    <row r="252" spans="2:21">
      <c r="B252" s="76" t="s">
        <v>643</v>
      </c>
      <c r="C252" s="73">
        <v>1189190</v>
      </c>
      <c r="D252" s="86" t="s">
        <v>110</v>
      </c>
      <c r="E252" s="86" t="s">
        <v>296</v>
      </c>
      <c r="F252" s="73" t="s">
        <v>511</v>
      </c>
      <c r="G252" s="86" t="s">
        <v>146</v>
      </c>
      <c r="H252" s="73" t="s">
        <v>503</v>
      </c>
      <c r="I252" s="73" t="s">
        <v>300</v>
      </c>
      <c r="J252" s="73"/>
      <c r="K252" s="85">
        <v>4.4699999962505199</v>
      </c>
      <c r="L252" s="86" t="s">
        <v>123</v>
      </c>
      <c r="M252" s="87">
        <v>4.7300000000000002E-2</v>
      </c>
      <c r="N252" s="87">
        <v>5.6299999967192045E-2</v>
      </c>
      <c r="O252" s="83">
        <v>437.71233999999998</v>
      </c>
      <c r="P252" s="85">
        <v>97.49</v>
      </c>
      <c r="Q252" s="73"/>
      <c r="R252" s="83">
        <v>0.42672578</v>
      </c>
      <c r="S252" s="84">
        <v>1.1083710165478647E-6</v>
      </c>
      <c r="T252" s="84">
        <f t="shared" si="3"/>
        <v>2.1125077079175623E-3</v>
      </c>
      <c r="U252" s="84">
        <f>R252/'סכום נכסי הקרן'!$C$42</f>
        <v>3.5052608302289849E-4</v>
      </c>
    </row>
    <row r="253" spans="2:21">
      <c r="B253" s="76" t="s">
        <v>644</v>
      </c>
      <c r="C253" s="73">
        <v>1137512</v>
      </c>
      <c r="D253" s="86" t="s">
        <v>110</v>
      </c>
      <c r="E253" s="86" t="s">
        <v>296</v>
      </c>
      <c r="F253" s="73" t="s">
        <v>645</v>
      </c>
      <c r="G253" s="86" t="s">
        <v>493</v>
      </c>
      <c r="H253" s="73" t="s">
        <v>494</v>
      </c>
      <c r="I253" s="73" t="s">
        <v>121</v>
      </c>
      <c r="J253" s="73"/>
      <c r="K253" s="85">
        <v>1.3299999973676593</v>
      </c>
      <c r="L253" s="86" t="s">
        <v>123</v>
      </c>
      <c r="M253" s="87">
        <v>3.5000000000000003E-2</v>
      </c>
      <c r="N253" s="87">
        <v>6.0799999902805879E-2</v>
      </c>
      <c r="O253" s="83">
        <v>254.04166599999999</v>
      </c>
      <c r="P253" s="85">
        <v>97.2</v>
      </c>
      <c r="Q253" s="73"/>
      <c r="R253" s="83">
        <v>0.24692850499999999</v>
      </c>
      <c r="S253" s="84">
        <v>1.060052852075944E-6</v>
      </c>
      <c r="T253" s="84">
        <f t="shared" si="3"/>
        <v>1.2224205674123093E-3</v>
      </c>
      <c r="U253" s="84">
        <f>R253/'סכום נכסי הקרן'!$C$42</f>
        <v>2.0283490171217264E-4</v>
      </c>
    </row>
    <row r="254" spans="2:21">
      <c r="B254" s="76" t="s">
        <v>646</v>
      </c>
      <c r="C254" s="73">
        <v>1141852</v>
      </c>
      <c r="D254" s="86" t="s">
        <v>110</v>
      </c>
      <c r="E254" s="86" t="s">
        <v>296</v>
      </c>
      <c r="F254" s="73" t="s">
        <v>645</v>
      </c>
      <c r="G254" s="86" t="s">
        <v>493</v>
      </c>
      <c r="H254" s="73" t="s">
        <v>494</v>
      </c>
      <c r="I254" s="73" t="s">
        <v>121</v>
      </c>
      <c r="J254" s="73"/>
      <c r="K254" s="85">
        <v>2.6500000016636185</v>
      </c>
      <c r="L254" s="86" t="s">
        <v>123</v>
      </c>
      <c r="M254" s="87">
        <v>2.6499999999999999E-2</v>
      </c>
      <c r="N254" s="87">
        <v>6.7699999941218808E-2</v>
      </c>
      <c r="O254" s="83">
        <v>99.983239999999981</v>
      </c>
      <c r="P254" s="85">
        <v>90.18</v>
      </c>
      <c r="Q254" s="73"/>
      <c r="R254" s="83">
        <v>9.0164888999999998E-2</v>
      </c>
      <c r="S254" s="84">
        <v>1.8279264221772478E-7</v>
      </c>
      <c r="T254" s="84">
        <f t="shared" si="3"/>
        <v>4.4636164938530642E-4</v>
      </c>
      <c r="U254" s="84">
        <f>R254/'סכום נכסי הקרן'!$C$42</f>
        <v>7.4064298077712633E-5</v>
      </c>
    </row>
    <row r="255" spans="2:21">
      <c r="B255" s="76" t="s">
        <v>647</v>
      </c>
      <c r="C255" s="73">
        <v>1168038</v>
      </c>
      <c r="D255" s="86" t="s">
        <v>110</v>
      </c>
      <c r="E255" s="86" t="s">
        <v>296</v>
      </c>
      <c r="F255" s="73" t="s">
        <v>645</v>
      </c>
      <c r="G255" s="86" t="s">
        <v>493</v>
      </c>
      <c r="H255" s="73" t="s">
        <v>494</v>
      </c>
      <c r="I255" s="73" t="s">
        <v>121</v>
      </c>
      <c r="J255" s="73"/>
      <c r="K255" s="85">
        <v>2.4199999998637209</v>
      </c>
      <c r="L255" s="86" t="s">
        <v>123</v>
      </c>
      <c r="M255" s="87">
        <v>4.99E-2</v>
      </c>
      <c r="N255" s="87">
        <v>5.4000000040883754E-2</v>
      </c>
      <c r="O255" s="83">
        <v>147.97094100000001</v>
      </c>
      <c r="P255" s="85">
        <v>99.18</v>
      </c>
      <c r="Q255" s="73"/>
      <c r="R255" s="83">
        <v>0.146757581</v>
      </c>
      <c r="S255" s="84">
        <v>6.9633384000000005E-7</v>
      </c>
      <c r="T255" s="84">
        <f t="shared" si="3"/>
        <v>7.2652400109933827E-4</v>
      </c>
      <c r="U255" s="84">
        <f>R255/'סכום נכסי הקרן'!$C$42</f>
        <v>1.2055132929125058E-4</v>
      </c>
    </row>
    <row r="256" spans="2:21">
      <c r="B256" s="76" t="s">
        <v>648</v>
      </c>
      <c r="C256" s="73">
        <v>1190008</v>
      </c>
      <c r="D256" s="86" t="s">
        <v>110</v>
      </c>
      <c r="E256" s="86" t="s">
        <v>296</v>
      </c>
      <c r="F256" s="73" t="s">
        <v>649</v>
      </c>
      <c r="G256" s="86" t="s">
        <v>502</v>
      </c>
      <c r="H256" s="73" t="s">
        <v>503</v>
      </c>
      <c r="I256" s="73" t="s">
        <v>300</v>
      </c>
      <c r="J256" s="73"/>
      <c r="K256" s="85">
        <v>4.0099999995069364</v>
      </c>
      <c r="L256" s="86" t="s">
        <v>123</v>
      </c>
      <c r="M256" s="87">
        <v>5.3399999999999996E-2</v>
      </c>
      <c r="N256" s="87">
        <v>6.6199999999530412E-2</v>
      </c>
      <c r="O256" s="83">
        <v>434.379032</v>
      </c>
      <c r="P256" s="85">
        <v>98.05</v>
      </c>
      <c r="Q256" s="73"/>
      <c r="R256" s="83">
        <v>0.42590862099999999</v>
      </c>
      <c r="S256" s="84">
        <v>1.7375161279999999E-6</v>
      </c>
      <c r="T256" s="84">
        <f t="shared" si="3"/>
        <v>2.108462358967484E-3</v>
      </c>
      <c r="U256" s="84">
        <f>R256/'סכום נכסי הקרן'!$C$42</f>
        <v>3.4985484271612136E-4</v>
      </c>
    </row>
    <row r="257" spans="2:21">
      <c r="B257" s="76" t="s">
        <v>650</v>
      </c>
      <c r="C257" s="73">
        <v>1188572</v>
      </c>
      <c r="D257" s="86" t="s">
        <v>110</v>
      </c>
      <c r="E257" s="86" t="s">
        <v>296</v>
      </c>
      <c r="F257" s="73" t="s">
        <v>651</v>
      </c>
      <c r="G257" s="86" t="s">
        <v>502</v>
      </c>
      <c r="H257" s="73" t="s">
        <v>517</v>
      </c>
      <c r="I257" s="73" t="s">
        <v>121</v>
      </c>
      <c r="J257" s="73"/>
      <c r="K257" s="85">
        <v>3.540000001502086</v>
      </c>
      <c r="L257" s="86" t="s">
        <v>123</v>
      </c>
      <c r="M257" s="87">
        <v>4.53E-2</v>
      </c>
      <c r="N257" s="87">
        <v>6.380000002399884E-2</v>
      </c>
      <c r="O257" s="83">
        <v>1217.3069869999999</v>
      </c>
      <c r="P257" s="85">
        <v>95.16</v>
      </c>
      <c r="Q257" s="73"/>
      <c r="R257" s="83">
        <v>1.158389369</v>
      </c>
      <c r="S257" s="84">
        <v>1.7390099814285712E-6</v>
      </c>
      <c r="T257" s="84">
        <f t="shared" si="3"/>
        <v>5.7346112784239589E-3</v>
      </c>
      <c r="U257" s="84">
        <f>R257/'סכום נכסי הקרן'!$C$42</f>
        <v>9.5153774897531853E-4</v>
      </c>
    </row>
    <row r="258" spans="2:21">
      <c r="B258" s="76" t="s">
        <v>652</v>
      </c>
      <c r="C258" s="73">
        <v>1150812</v>
      </c>
      <c r="D258" s="86" t="s">
        <v>110</v>
      </c>
      <c r="E258" s="86" t="s">
        <v>296</v>
      </c>
      <c r="F258" s="73" t="s">
        <v>527</v>
      </c>
      <c r="G258" s="86" t="s">
        <v>528</v>
      </c>
      <c r="H258" s="73" t="s">
        <v>517</v>
      </c>
      <c r="I258" s="73" t="s">
        <v>121</v>
      </c>
      <c r="J258" s="73"/>
      <c r="K258" s="85">
        <v>1.8800000024493457</v>
      </c>
      <c r="L258" s="86" t="s">
        <v>123</v>
      </c>
      <c r="M258" s="87">
        <v>3.7499999999999999E-2</v>
      </c>
      <c r="N258" s="87">
        <v>5.9000000084196265E-2</v>
      </c>
      <c r="O258" s="83">
        <v>269.01500299999998</v>
      </c>
      <c r="P258" s="85">
        <v>97.13</v>
      </c>
      <c r="Q258" s="73"/>
      <c r="R258" s="83">
        <v>0.26129427199999999</v>
      </c>
      <c r="S258" s="84">
        <v>6.3694149691409812E-7</v>
      </c>
      <c r="T258" s="84">
        <f t="shared" si="3"/>
        <v>1.2935383553220245E-3</v>
      </c>
      <c r="U258" s="84">
        <f>R258/'סכום נכסי הקרן'!$C$42</f>
        <v>2.1463539812494997E-4</v>
      </c>
    </row>
    <row r="259" spans="2:21">
      <c r="B259" s="76" t="s">
        <v>653</v>
      </c>
      <c r="C259" s="73">
        <v>1161785</v>
      </c>
      <c r="D259" s="86" t="s">
        <v>110</v>
      </c>
      <c r="E259" s="86" t="s">
        <v>296</v>
      </c>
      <c r="F259" s="73" t="s">
        <v>527</v>
      </c>
      <c r="G259" s="86" t="s">
        <v>528</v>
      </c>
      <c r="H259" s="73" t="s">
        <v>517</v>
      </c>
      <c r="I259" s="73" t="s">
        <v>121</v>
      </c>
      <c r="J259" s="73"/>
      <c r="K259" s="85">
        <v>3.900000000361981</v>
      </c>
      <c r="L259" s="86" t="s">
        <v>123</v>
      </c>
      <c r="M259" s="87">
        <v>2.6600000000000002E-2</v>
      </c>
      <c r="N259" s="87">
        <v>7.3099999998733067E-2</v>
      </c>
      <c r="O259" s="83">
        <v>1317.3950140000002</v>
      </c>
      <c r="P259" s="85">
        <v>83.88</v>
      </c>
      <c r="Q259" s="73"/>
      <c r="R259" s="83">
        <v>1.105030894</v>
      </c>
      <c r="S259" s="84">
        <v>1.6007294586015763E-6</v>
      </c>
      <c r="T259" s="84">
        <f t="shared" si="3"/>
        <v>5.4704599311108755E-3</v>
      </c>
      <c r="U259" s="84">
        <f>R259/'סכום נכסי הקרן'!$C$42</f>
        <v>9.0770740613119682E-4</v>
      </c>
    </row>
    <row r="260" spans="2:21">
      <c r="B260" s="76" t="s">
        <v>654</v>
      </c>
      <c r="C260" s="73">
        <v>1169721</v>
      </c>
      <c r="D260" s="86" t="s">
        <v>110</v>
      </c>
      <c r="E260" s="86" t="s">
        <v>296</v>
      </c>
      <c r="F260" s="73" t="s">
        <v>527</v>
      </c>
      <c r="G260" s="86" t="s">
        <v>528</v>
      </c>
      <c r="H260" s="73" t="s">
        <v>517</v>
      </c>
      <c r="I260" s="73" t="s">
        <v>121</v>
      </c>
      <c r="J260" s="73"/>
      <c r="K260" s="85">
        <v>3.029999994924256</v>
      </c>
      <c r="L260" s="86" t="s">
        <v>123</v>
      </c>
      <c r="M260" s="87">
        <v>0.04</v>
      </c>
      <c r="N260" s="87">
        <v>1.3699999955587239E-2</v>
      </c>
      <c r="O260" s="83">
        <v>172.410966</v>
      </c>
      <c r="P260" s="85">
        <v>109.7</v>
      </c>
      <c r="Q260" s="73"/>
      <c r="R260" s="83">
        <v>0.18913483199999997</v>
      </c>
      <c r="S260" s="84">
        <v>2.1644435328582306E-6</v>
      </c>
      <c r="T260" s="84">
        <f t="shared" si="3"/>
        <v>9.3631275437751414E-4</v>
      </c>
      <c r="U260" s="84">
        <f>R260/'סכום נכסי הקרן'!$C$42</f>
        <v>1.5536134663378891E-4</v>
      </c>
    </row>
    <row r="261" spans="2:21">
      <c r="B261" s="76" t="s">
        <v>655</v>
      </c>
      <c r="C261" s="73">
        <v>1172725</v>
      </c>
      <c r="D261" s="86" t="s">
        <v>110</v>
      </c>
      <c r="E261" s="86" t="s">
        <v>296</v>
      </c>
      <c r="F261" s="73" t="s">
        <v>656</v>
      </c>
      <c r="G261" s="86" t="s">
        <v>502</v>
      </c>
      <c r="H261" s="73" t="s">
        <v>517</v>
      </c>
      <c r="I261" s="73" t="s">
        <v>121</v>
      </c>
      <c r="J261" s="73"/>
      <c r="K261" s="85">
        <v>3.6199999979092086</v>
      </c>
      <c r="L261" s="86" t="s">
        <v>123</v>
      </c>
      <c r="M261" s="87">
        <v>2.5000000000000001E-2</v>
      </c>
      <c r="N261" s="87">
        <v>6.3699999992159528E-2</v>
      </c>
      <c r="O261" s="83">
        <v>435.5</v>
      </c>
      <c r="P261" s="85">
        <v>87.86</v>
      </c>
      <c r="Q261" s="73"/>
      <c r="R261" s="83">
        <v>0.38263028999999998</v>
      </c>
      <c r="S261" s="84">
        <v>2.065001799467699E-6</v>
      </c>
      <c r="T261" s="84">
        <f t="shared" si="3"/>
        <v>1.8942128054877118E-3</v>
      </c>
      <c r="U261" s="84">
        <f>R261/'סכום נכסי הקרן'!$C$42</f>
        <v>3.1430464969708585E-4</v>
      </c>
    </row>
    <row r="262" spans="2:21">
      <c r="B262" s="76" t="s">
        <v>657</v>
      </c>
      <c r="C262" s="73">
        <v>1137314</v>
      </c>
      <c r="D262" s="86" t="s">
        <v>110</v>
      </c>
      <c r="E262" s="86" t="s">
        <v>296</v>
      </c>
      <c r="F262" s="73" t="s">
        <v>658</v>
      </c>
      <c r="G262" s="86" t="s">
        <v>493</v>
      </c>
      <c r="H262" s="73" t="s">
        <v>659</v>
      </c>
      <c r="I262" s="73" t="s">
        <v>121</v>
      </c>
      <c r="J262" s="73"/>
      <c r="K262" s="85">
        <v>0.5</v>
      </c>
      <c r="L262" s="86" t="s">
        <v>123</v>
      </c>
      <c r="M262" s="87">
        <v>4.8499999999999995E-2</v>
      </c>
      <c r="N262" s="87">
        <v>9.0624999999999997E-2</v>
      </c>
      <c r="O262" s="83">
        <v>1.5999999999999999E-5</v>
      </c>
      <c r="P262" s="85">
        <v>98.06</v>
      </c>
      <c r="Q262" s="73"/>
      <c r="R262" s="83">
        <v>1.5999999999999998E-8</v>
      </c>
      <c r="S262" s="84">
        <v>7.2738752886262342E-14</v>
      </c>
      <c r="T262" s="84">
        <f t="shared" si="3"/>
        <v>7.9208065017025669E-11</v>
      </c>
      <c r="U262" s="84">
        <f>R262/'סכום נכסי הקרן'!$C$42</f>
        <v>1.3142907204637073E-11</v>
      </c>
    </row>
    <row r="263" spans="2:21">
      <c r="B263" s="76" t="s">
        <v>660</v>
      </c>
      <c r="C263" s="73">
        <v>1140136</v>
      </c>
      <c r="D263" s="86" t="s">
        <v>110</v>
      </c>
      <c r="E263" s="86" t="s">
        <v>296</v>
      </c>
      <c r="F263" s="73" t="s">
        <v>661</v>
      </c>
      <c r="G263" s="86" t="s">
        <v>493</v>
      </c>
      <c r="H263" s="73" t="s">
        <v>532</v>
      </c>
      <c r="I263" s="73"/>
      <c r="J263" s="73"/>
      <c r="K263" s="85">
        <v>0.89000000244564992</v>
      </c>
      <c r="L263" s="86" t="s">
        <v>123</v>
      </c>
      <c r="M263" s="87">
        <v>4.9500000000000002E-2</v>
      </c>
      <c r="N263" s="87">
        <v>0.79810000082569799</v>
      </c>
      <c r="O263" s="83">
        <v>414.90705800000001</v>
      </c>
      <c r="P263" s="85">
        <v>62.1</v>
      </c>
      <c r="Q263" s="73"/>
      <c r="R263" s="83">
        <v>0.25760023300000001</v>
      </c>
      <c r="S263" s="84">
        <v>7.1616345216326571E-7</v>
      </c>
      <c r="T263" s="84">
        <f t="shared" si="3"/>
        <v>1.2752510002415603E-3</v>
      </c>
      <c r="U263" s="84">
        <f>R263/'סכום נכסי הקרן'!$C$42</f>
        <v>2.1160099738824309E-4</v>
      </c>
    </row>
    <row r="264" spans="2:21">
      <c r="B264" s="76" t="s">
        <v>662</v>
      </c>
      <c r="C264" s="73">
        <v>1143304</v>
      </c>
      <c r="D264" s="86" t="s">
        <v>110</v>
      </c>
      <c r="E264" s="86" t="s">
        <v>296</v>
      </c>
      <c r="F264" s="73" t="s">
        <v>661</v>
      </c>
      <c r="G264" s="86" t="s">
        <v>493</v>
      </c>
      <c r="H264" s="73" t="s">
        <v>532</v>
      </c>
      <c r="I264" s="73"/>
      <c r="J264" s="73"/>
      <c r="K264" s="85">
        <v>6.18</v>
      </c>
      <c r="L264" s="86" t="s">
        <v>123</v>
      </c>
      <c r="M264" s="87">
        <v>0.04</v>
      </c>
      <c r="N264" s="87">
        <v>9.9899957273486244</v>
      </c>
      <c r="O264" s="83">
        <v>71.150165999999999</v>
      </c>
      <c r="P264" s="85">
        <v>1</v>
      </c>
      <c r="Q264" s="73"/>
      <c r="R264" s="83">
        <v>7.1150199999999992E-4</v>
      </c>
      <c r="S264" s="84">
        <v>8.6743212648996209E-7</v>
      </c>
      <c r="T264" s="84">
        <f t="shared" si="3"/>
        <v>3.5222935422339871E-6</v>
      </c>
      <c r="U264" s="84">
        <f>R264/'סכום נכסי הקרן'!$C$42</f>
        <v>5.8445029761960544E-7</v>
      </c>
    </row>
    <row r="265" spans="2:21">
      <c r="B265" s="76" t="s">
        <v>663</v>
      </c>
      <c r="C265" s="73">
        <v>1159375</v>
      </c>
      <c r="D265" s="86" t="s">
        <v>110</v>
      </c>
      <c r="E265" s="86" t="s">
        <v>296</v>
      </c>
      <c r="F265" s="73" t="s">
        <v>664</v>
      </c>
      <c r="G265" s="86" t="s">
        <v>544</v>
      </c>
      <c r="H265" s="73" t="s">
        <v>532</v>
      </c>
      <c r="I265" s="73"/>
      <c r="J265" s="73"/>
      <c r="K265" s="85">
        <v>1.3900000104222308</v>
      </c>
      <c r="L265" s="86" t="s">
        <v>123</v>
      </c>
      <c r="M265" s="87">
        <v>3.5499999999999997E-2</v>
      </c>
      <c r="N265" s="87">
        <v>7.1700000312666934E-2</v>
      </c>
      <c r="O265" s="83">
        <v>98.75169799999999</v>
      </c>
      <c r="P265" s="85">
        <v>96.19</v>
      </c>
      <c r="Q265" s="73"/>
      <c r="R265" s="83">
        <v>9.4989259000000006E-2</v>
      </c>
      <c r="S265" s="84">
        <v>2.7584042033167317E-7</v>
      </c>
      <c r="T265" s="84">
        <f t="shared" si="3"/>
        <v>4.7024471267444326E-4</v>
      </c>
      <c r="U265" s="84">
        <f>R265/'סכום נכסי הקרן'!$C$42</f>
        <v>7.8027188529639833E-5</v>
      </c>
    </row>
    <row r="266" spans="2:21">
      <c r="B266" s="76" t="s">
        <v>665</v>
      </c>
      <c r="C266" s="73">
        <v>1193275</v>
      </c>
      <c r="D266" s="86" t="s">
        <v>110</v>
      </c>
      <c r="E266" s="86" t="s">
        <v>296</v>
      </c>
      <c r="F266" s="73" t="s">
        <v>664</v>
      </c>
      <c r="G266" s="86" t="s">
        <v>544</v>
      </c>
      <c r="H266" s="73" t="s">
        <v>532</v>
      </c>
      <c r="I266" s="73"/>
      <c r="J266" s="73"/>
      <c r="K266" s="85">
        <v>3.9999999974046503</v>
      </c>
      <c r="L266" s="86" t="s">
        <v>123</v>
      </c>
      <c r="M266" s="87">
        <v>6.0499999999999998E-2</v>
      </c>
      <c r="N266" s="87">
        <v>6.8799999952245561E-2</v>
      </c>
      <c r="O266" s="83">
        <v>396.97566999999998</v>
      </c>
      <c r="P266" s="85">
        <v>97.06</v>
      </c>
      <c r="Q266" s="73"/>
      <c r="R266" s="83">
        <v>0.38530456800000001</v>
      </c>
      <c r="S266" s="84">
        <v>1.8044348636363635E-6</v>
      </c>
      <c r="T266" s="84">
        <f t="shared" si="3"/>
        <v>1.9074518295938119E-3</v>
      </c>
      <c r="U266" s="84">
        <f>R266/'סכום נכסי הקרן'!$C$42</f>
        <v>3.1650138642167353E-4</v>
      </c>
    </row>
    <row r="267" spans="2:21">
      <c r="B267" s="76" t="s">
        <v>666</v>
      </c>
      <c r="C267" s="73">
        <v>7200116</v>
      </c>
      <c r="D267" s="86" t="s">
        <v>110</v>
      </c>
      <c r="E267" s="86" t="s">
        <v>296</v>
      </c>
      <c r="F267" s="73" t="s">
        <v>632</v>
      </c>
      <c r="G267" s="86" t="s">
        <v>544</v>
      </c>
      <c r="H267" s="73" t="s">
        <v>532</v>
      </c>
      <c r="I267" s="73"/>
      <c r="J267" s="73"/>
      <c r="K267" s="85">
        <v>1.7099999816845479</v>
      </c>
      <c r="L267" s="86" t="s">
        <v>123</v>
      </c>
      <c r="M267" s="87">
        <v>4.2500000000000003E-2</v>
      </c>
      <c r="N267" s="87">
        <v>5.8499999694742455E-2</v>
      </c>
      <c r="O267" s="83">
        <v>36.841985000000001</v>
      </c>
      <c r="P267" s="85">
        <v>97.81</v>
      </c>
      <c r="Q267" s="73"/>
      <c r="R267" s="83">
        <v>3.6035145999999997E-2</v>
      </c>
      <c r="S267" s="84">
        <v>3.9839940524466073E-7</v>
      </c>
      <c r="T267" s="84">
        <f t="shared" ref="T267:T330" si="4">IFERROR(R267/$R$11,0)</f>
        <v>1.7839213670412578E-4</v>
      </c>
      <c r="U267" s="84">
        <f>R267/'סכום נכסי הקרן'!$C$42</f>
        <v>2.9600411248971805E-5</v>
      </c>
    </row>
    <row r="268" spans="2:21">
      <c r="B268" s="76" t="s">
        <v>667</v>
      </c>
      <c r="C268" s="73">
        <v>1183581</v>
      </c>
      <c r="D268" s="86" t="s">
        <v>110</v>
      </c>
      <c r="E268" s="86" t="s">
        <v>296</v>
      </c>
      <c r="F268" s="73" t="s">
        <v>668</v>
      </c>
      <c r="G268" s="86" t="s">
        <v>320</v>
      </c>
      <c r="H268" s="73" t="s">
        <v>532</v>
      </c>
      <c r="I268" s="73"/>
      <c r="J268" s="73"/>
      <c r="K268" s="85">
        <v>2.7199999867498175</v>
      </c>
      <c r="L268" s="86" t="s">
        <v>123</v>
      </c>
      <c r="M268" s="87">
        <v>0.01</v>
      </c>
      <c r="N268" s="87">
        <v>6.6399999734996357E-2</v>
      </c>
      <c r="O268" s="83">
        <v>122.14904</v>
      </c>
      <c r="P268" s="85">
        <v>86.5</v>
      </c>
      <c r="Q268" s="73"/>
      <c r="R268" s="83">
        <v>0.10565891999999999</v>
      </c>
      <c r="S268" s="84">
        <v>6.7860577777777778E-7</v>
      </c>
      <c r="T268" s="84">
        <f t="shared" si="4"/>
        <v>5.2306491281179463E-4</v>
      </c>
      <c r="U268" s="84">
        <f>R268/'סכום נכסי הקרן'!$C$42</f>
        <v>8.6791586306385769E-5</v>
      </c>
    </row>
    <row r="269" spans="2:21">
      <c r="B269" s="72"/>
      <c r="C269" s="73"/>
      <c r="D269" s="73"/>
      <c r="E269" s="73"/>
      <c r="F269" s="73"/>
      <c r="G269" s="73"/>
      <c r="H269" s="73"/>
      <c r="I269" s="73"/>
      <c r="J269" s="73"/>
      <c r="K269" s="85"/>
      <c r="L269" s="73"/>
      <c r="M269" s="73"/>
      <c r="N269" s="73"/>
      <c r="O269" s="83"/>
      <c r="P269" s="85"/>
      <c r="Q269" s="73"/>
      <c r="R269" s="73"/>
      <c r="S269" s="73"/>
      <c r="T269" s="84"/>
      <c r="U269" s="73"/>
    </row>
    <row r="270" spans="2:21">
      <c r="B270" s="89" t="s">
        <v>43</v>
      </c>
      <c r="C270" s="71"/>
      <c r="D270" s="71"/>
      <c r="E270" s="71"/>
      <c r="F270" s="71"/>
      <c r="G270" s="71"/>
      <c r="H270" s="71"/>
      <c r="I270" s="71"/>
      <c r="J270" s="71"/>
      <c r="K270" s="82">
        <v>3.8177422439701076</v>
      </c>
      <c r="L270" s="71"/>
      <c r="M270" s="71"/>
      <c r="N270" s="91">
        <v>8.0099714610757294E-2</v>
      </c>
      <c r="O270" s="80"/>
      <c r="P270" s="82"/>
      <c r="Q270" s="71"/>
      <c r="R270" s="80">
        <v>2.9706767920000003</v>
      </c>
      <c r="S270" s="71"/>
      <c r="T270" s="81">
        <f t="shared" si="4"/>
        <v>1.4706347530331581E-2</v>
      </c>
      <c r="U270" s="81">
        <f>R270/'סכום נכסי הקרן'!$C$42</f>
        <v>2.4402080882640598E-3</v>
      </c>
    </row>
    <row r="271" spans="2:21">
      <c r="B271" s="76" t="s">
        <v>669</v>
      </c>
      <c r="C271" s="73">
        <v>1178250</v>
      </c>
      <c r="D271" s="86" t="s">
        <v>110</v>
      </c>
      <c r="E271" s="86" t="s">
        <v>296</v>
      </c>
      <c r="F271" s="73" t="s">
        <v>670</v>
      </c>
      <c r="G271" s="86" t="s">
        <v>557</v>
      </c>
      <c r="H271" s="73" t="s">
        <v>354</v>
      </c>
      <c r="I271" s="73" t="s">
        <v>300</v>
      </c>
      <c r="J271" s="73"/>
      <c r="K271" s="85">
        <v>2.950000001812271</v>
      </c>
      <c r="L271" s="86" t="s">
        <v>123</v>
      </c>
      <c r="M271" s="87">
        <v>2.12E-2</v>
      </c>
      <c r="N271" s="87">
        <v>6.1200000017843897E-2</v>
      </c>
      <c r="O271" s="83">
        <v>364.49804000000006</v>
      </c>
      <c r="P271" s="85">
        <v>98.4</v>
      </c>
      <c r="Q271" s="73"/>
      <c r="R271" s="83">
        <v>0.35866605299999998</v>
      </c>
      <c r="S271" s="84">
        <v>2.0828459428571433E-6</v>
      </c>
      <c r="T271" s="84">
        <f t="shared" si="4"/>
        <v>1.7755777528389986E-3</v>
      </c>
      <c r="U271" s="84">
        <f>R271/'סכום נכסי הקרן'!$C$42</f>
        <v>2.946196657520277E-4</v>
      </c>
    </row>
    <row r="272" spans="2:21">
      <c r="B272" s="76" t="s">
        <v>671</v>
      </c>
      <c r="C272" s="73">
        <v>1178268</v>
      </c>
      <c r="D272" s="86" t="s">
        <v>110</v>
      </c>
      <c r="E272" s="86" t="s">
        <v>296</v>
      </c>
      <c r="F272" s="73" t="s">
        <v>670</v>
      </c>
      <c r="G272" s="86" t="s">
        <v>557</v>
      </c>
      <c r="H272" s="73" t="s">
        <v>354</v>
      </c>
      <c r="I272" s="73" t="s">
        <v>300</v>
      </c>
      <c r="J272" s="73"/>
      <c r="K272" s="85">
        <v>5.1399999941161907</v>
      </c>
      <c r="L272" s="86" t="s">
        <v>123</v>
      </c>
      <c r="M272" s="87">
        <v>2.6699999999999998E-2</v>
      </c>
      <c r="N272" s="87">
        <v>6.3499999852904776E-2</v>
      </c>
      <c r="O272" s="83">
        <v>70.504019999999997</v>
      </c>
      <c r="P272" s="85">
        <v>91.66</v>
      </c>
      <c r="Q272" s="73"/>
      <c r="R272" s="83">
        <v>6.4584017000000007E-2</v>
      </c>
      <c r="S272" s="84">
        <v>3.7962534998923107E-7</v>
      </c>
      <c r="T272" s="84">
        <f t="shared" si="4"/>
        <v>3.1972343859979326E-4</v>
      </c>
      <c r="U272" s="84">
        <f>R272/'סכום נכסי הקרן'!$C$42</f>
        <v>5.3051358895856465E-5</v>
      </c>
    </row>
    <row r="273" spans="2:21">
      <c r="B273" s="76" t="s">
        <v>672</v>
      </c>
      <c r="C273" s="73">
        <v>2320174</v>
      </c>
      <c r="D273" s="86" t="s">
        <v>110</v>
      </c>
      <c r="E273" s="86" t="s">
        <v>296</v>
      </c>
      <c r="F273" s="73" t="s">
        <v>567</v>
      </c>
      <c r="G273" s="86" t="s">
        <v>117</v>
      </c>
      <c r="H273" s="73" t="s">
        <v>354</v>
      </c>
      <c r="I273" s="73" t="s">
        <v>300</v>
      </c>
      <c r="J273" s="73"/>
      <c r="K273" s="85">
        <v>1.21</v>
      </c>
      <c r="L273" s="86" t="s">
        <v>123</v>
      </c>
      <c r="M273" s="87">
        <v>3.49E-2</v>
      </c>
      <c r="N273" s="87">
        <v>7.0416666666666655E-2</v>
      </c>
      <c r="O273" s="83">
        <v>2.4000000000000001E-5</v>
      </c>
      <c r="P273" s="85">
        <v>97.15</v>
      </c>
      <c r="Q273" s="73"/>
      <c r="R273" s="83">
        <v>2.4E-8</v>
      </c>
      <c r="S273" s="84">
        <v>2.3821616422988422E-14</v>
      </c>
      <c r="T273" s="84">
        <f t="shared" si="4"/>
        <v>1.1881209752553852E-10</v>
      </c>
      <c r="U273" s="84">
        <f>R273/'סכום נכסי הקרן'!$C$42</f>
        <v>1.9714360806955612E-11</v>
      </c>
    </row>
    <row r="274" spans="2:21">
      <c r="B274" s="76" t="s">
        <v>673</v>
      </c>
      <c r="C274" s="73">
        <v>2320224</v>
      </c>
      <c r="D274" s="86" t="s">
        <v>110</v>
      </c>
      <c r="E274" s="86" t="s">
        <v>296</v>
      </c>
      <c r="F274" s="73" t="s">
        <v>567</v>
      </c>
      <c r="G274" s="86" t="s">
        <v>117</v>
      </c>
      <c r="H274" s="73" t="s">
        <v>354</v>
      </c>
      <c r="I274" s="73" t="s">
        <v>300</v>
      </c>
      <c r="J274" s="73"/>
      <c r="K274" s="85">
        <v>3.89</v>
      </c>
      <c r="L274" s="86" t="s">
        <v>123</v>
      </c>
      <c r="M274" s="87">
        <v>3.7699999999999997E-2</v>
      </c>
      <c r="N274" s="87">
        <v>6.5416666666666665E-2</v>
      </c>
      <c r="O274" s="83">
        <v>2.5000000000000001E-5</v>
      </c>
      <c r="P274" s="85">
        <v>97.32</v>
      </c>
      <c r="Q274" s="73"/>
      <c r="R274" s="83">
        <v>2.4E-8</v>
      </c>
      <c r="S274" s="84">
        <v>2.059523864444446E-13</v>
      </c>
      <c r="T274" s="84">
        <f t="shared" si="4"/>
        <v>1.1881209752553852E-10</v>
      </c>
      <c r="U274" s="84">
        <f>R274/'סכום נכסי הקרן'!$C$42</f>
        <v>1.9714360806955612E-11</v>
      </c>
    </row>
    <row r="275" spans="2:21">
      <c r="B275" s="76" t="s">
        <v>674</v>
      </c>
      <c r="C275" s="73">
        <v>2590396</v>
      </c>
      <c r="D275" s="86" t="s">
        <v>110</v>
      </c>
      <c r="E275" s="86" t="s">
        <v>296</v>
      </c>
      <c r="F275" s="73" t="s">
        <v>606</v>
      </c>
      <c r="G275" s="86" t="s">
        <v>330</v>
      </c>
      <c r="H275" s="73" t="s">
        <v>461</v>
      </c>
      <c r="I275" s="73" t="s">
        <v>300</v>
      </c>
      <c r="J275" s="73"/>
      <c r="K275" s="85">
        <v>0.25</v>
      </c>
      <c r="L275" s="86" t="s">
        <v>123</v>
      </c>
      <c r="M275" s="87">
        <v>6.7000000000000004E-2</v>
      </c>
      <c r="N275" s="87">
        <v>7.6249999999999984E-2</v>
      </c>
      <c r="O275" s="83">
        <v>9.0000000000000002E-6</v>
      </c>
      <c r="P275" s="85">
        <v>94.27</v>
      </c>
      <c r="Q275" s="73"/>
      <c r="R275" s="83">
        <v>7.9999999999999988E-9</v>
      </c>
      <c r="S275" s="84">
        <v>2.135211307035201E-14</v>
      </c>
      <c r="T275" s="84">
        <f t="shared" si="4"/>
        <v>3.9604032508512835E-11</v>
      </c>
      <c r="U275" s="84">
        <f>R275/'סכום נכסי הקרן'!$C$42</f>
        <v>6.5714536023185367E-12</v>
      </c>
    </row>
    <row r="276" spans="2:21">
      <c r="B276" s="76" t="s">
        <v>675</v>
      </c>
      <c r="C276" s="73">
        <v>2590461</v>
      </c>
      <c r="D276" s="86" t="s">
        <v>110</v>
      </c>
      <c r="E276" s="86" t="s">
        <v>296</v>
      </c>
      <c r="F276" s="73" t="s">
        <v>606</v>
      </c>
      <c r="G276" s="86" t="s">
        <v>330</v>
      </c>
      <c r="H276" s="73" t="s">
        <v>461</v>
      </c>
      <c r="I276" s="73" t="s">
        <v>300</v>
      </c>
      <c r="J276" s="73"/>
      <c r="K276" s="85">
        <v>1.64</v>
      </c>
      <c r="L276" s="86" t="s">
        <v>123</v>
      </c>
      <c r="M276" s="87">
        <v>4.7E-2</v>
      </c>
      <c r="N276" s="87">
        <v>6.9999999999999993E-2</v>
      </c>
      <c r="O276" s="83">
        <v>3.0000000000000001E-6</v>
      </c>
      <c r="P276" s="85">
        <v>94.32</v>
      </c>
      <c r="Q276" s="73"/>
      <c r="R276" s="83">
        <v>3E-9</v>
      </c>
      <c r="S276" s="84">
        <v>5.8714447179015461E-15</v>
      </c>
      <c r="T276" s="84">
        <f t="shared" si="4"/>
        <v>1.4851512190692315E-11</v>
      </c>
      <c r="U276" s="84">
        <f>R276/'סכום נכסי הקרן'!$C$42</f>
        <v>2.4642951008694516E-12</v>
      </c>
    </row>
    <row r="277" spans="2:21">
      <c r="B277" s="76" t="s">
        <v>676</v>
      </c>
      <c r="C277" s="73">
        <v>1141332</v>
      </c>
      <c r="D277" s="86" t="s">
        <v>110</v>
      </c>
      <c r="E277" s="86" t="s">
        <v>296</v>
      </c>
      <c r="F277" s="73" t="s">
        <v>677</v>
      </c>
      <c r="G277" s="86" t="s">
        <v>117</v>
      </c>
      <c r="H277" s="73" t="s">
        <v>469</v>
      </c>
      <c r="I277" s="73" t="s">
        <v>121</v>
      </c>
      <c r="J277" s="73"/>
      <c r="K277" s="85">
        <v>3.7900000021173197</v>
      </c>
      <c r="L277" s="86" t="s">
        <v>123</v>
      </c>
      <c r="M277" s="87">
        <v>4.6900000000000004E-2</v>
      </c>
      <c r="N277" s="87">
        <v>8.420000004407481E-2</v>
      </c>
      <c r="O277" s="83">
        <v>773.12681299999997</v>
      </c>
      <c r="P277" s="85">
        <v>89.8</v>
      </c>
      <c r="Q277" s="73"/>
      <c r="R277" s="83">
        <v>0.69427420700000009</v>
      </c>
      <c r="S277" s="84">
        <v>5.0795018006620013E-7</v>
      </c>
      <c r="T277" s="84">
        <f t="shared" si="4"/>
        <v>3.4370072829812467E-3</v>
      </c>
      <c r="U277" s="84">
        <f>R277/'סכום נכסי הקרן'!$C$42</f>
        <v>5.7029884232337458E-4</v>
      </c>
    </row>
    <row r="278" spans="2:21">
      <c r="B278" s="76" t="s">
        <v>678</v>
      </c>
      <c r="C278" s="73">
        <v>1143593</v>
      </c>
      <c r="D278" s="86" t="s">
        <v>110</v>
      </c>
      <c r="E278" s="86" t="s">
        <v>296</v>
      </c>
      <c r="F278" s="73" t="s">
        <v>677</v>
      </c>
      <c r="G278" s="86" t="s">
        <v>117</v>
      </c>
      <c r="H278" s="73" t="s">
        <v>469</v>
      </c>
      <c r="I278" s="73" t="s">
        <v>121</v>
      </c>
      <c r="J278" s="73"/>
      <c r="K278" s="85">
        <v>3.9500000004316975</v>
      </c>
      <c r="L278" s="86" t="s">
        <v>123</v>
      </c>
      <c r="M278" s="87">
        <v>4.6900000000000004E-2</v>
      </c>
      <c r="N278" s="87">
        <v>8.2800000012519206E-2</v>
      </c>
      <c r="O278" s="83">
        <v>2027.0755429999999</v>
      </c>
      <c r="P278" s="85">
        <v>91.42</v>
      </c>
      <c r="Q278" s="73"/>
      <c r="R278" s="83">
        <v>1.8531524560000001</v>
      </c>
      <c r="S278" s="84">
        <v>1.5796316539282484E-6</v>
      </c>
      <c r="T278" s="84">
        <f t="shared" si="4"/>
        <v>9.1740387638318023E-3</v>
      </c>
      <c r="U278" s="84">
        <f>R278/'סכום נכסי הקרן'!$C$42</f>
        <v>1.5222381728283308E-3</v>
      </c>
    </row>
    <row r="279" spans="2:21">
      <c r="B279" s="72"/>
      <c r="C279" s="73"/>
      <c r="D279" s="73"/>
      <c r="E279" s="73"/>
      <c r="F279" s="73"/>
      <c r="G279" s="73"/>
      <c r="H279" s="73"/>
      <c r="I279" s="73"/>
      <c r="J279" s="73"/>
      <c r="K279" s="85"/>
      <c r="L279" s="73"/>
      <c r="M279" s="73"/>
      <c r="N279" s="73"/>
      <c r="O279" s="83"/>
      <c r="P279" s="85"/>
      <c r="Q279" s="73"/>
      <c r="R279" s="73"/>
      <c r="S279" s="73"/>
      <c r="T279" s="84"/>
      <c r="U279" s="73"/>
    </row>
    <row r="280" spans="2:21">
      <c r="B280" s="70" t="s">
        <v>184</v>
      </c>
      <c r="C280" s="71"/>
      <c r="D280" s="71"/>
      <c r="E280" s="71"/>
      <c r="F280" s="71"/>
      <c r="G280" s="71"/>
      <c r="H280" s="71"/>
      <c r="I280" s="71"/>
      <c r="J280" s="71"/>
      <c r="K280" s="82">
        <v>5.2398616670947034</v>
      </c>
      <c r="L280" s="71"/>
      <c r="M280" s="71"/>
      <c r="N280" s="91">
        <v>6.9382116143824418E-2</v>
      </c>
      <c r="O280" s="80"/>
      <c r="P280" s="82"/>
      <c r="Q280" s="71"/>
      <c r="R280" s="80">
        <v>55.183996197999996</v>
      </c>
      <c r="S280" s="71"/>
      <c r="T280" s="81">
        <f t="shared" si="4"/>
        <v>0.2731885974219051</v>
      </c>
      <c r="U280" s="81">
        <f>R280/'סכום נכסי הקרן'!$C$42</f>
        <v>4.5329883825709946E-2</v>
      </c>
    </row>
    <row r="281" spans="2:21">
      <c r="B281" s="89" t="s">
        <v>58</v>
      </c>
      <c r="C281" s="71"/>
      <c r="D281" s="71"/>
      <c r="E281" s="71"/>
      <c r="F281" s="71"/>
      <c r="G281" s="71"/>
      <c r="H281" s="71"/>
      <c r="I281" s="71"/>
      <c r="J281" s="71"/>
      <c r="K281" s="82">
        <v>5.5395552408722351</v>
      </c>
      <c r="L281" s="71"/>
      <c r="M281" s="71"/>
      <c r="N281" s="91">
        <v>6.5594893083946199E-2</v>
      </c>
      <c r="O281" s="80"/>
      <c r="P281" s="82"/>
      <c r="Q281" s="71"/>
      <c r="R281" s="80">
        <v>8.9236209720000002</v>
      </c>
      <c r="S281" s="71"/>
      <c r="T281" s="81">
        <f t="shared" si="4"/>
        <v>4.4176421883591867E-2</v>
      </c>
      <c r="U281" s="81">
        <f>R281/'סכום נכסי הקרן'!$C$42</f>
        <v>7.3301451477718318E-3</v>
      </c>
    </row>
    <row r="282" spans="2:21">
      <c r="B282" s="76" t="s">
        <v>679</v>
      </c>
      <c r="C282" s="73" t="s">
        <v>680</v>
      </c>
      <c r="D282" s="86" t="s">
        <v>29</v>
      </c>
      <c r="E282" s="86" t="s">
        <v>681</v>
      </c>
      <c r="F282" s="73" t="s">
        <v>329</v>
      </c>
      <c r="G282" s="86" t="s">
        <v>330</v>
      </c>
      <c r="H282" s="73" t="s">
        <v>682</v>
      </c>
      <c r="I282" s="73" t="s">
        <v>683</v>
      </c>
      <c r="J282" s="73"/>
      <c r="K282" s="85">
        <v>7.4900000014649795</v>
      </c>
      <c r="L282" s="86" t="s">
        <v>122</v>
      </c>
      <c r="M282" s="87">
        <v>3.7499999999999999E-2</v>
      </c>
      <c r="N282" s="87">
        <v>5.5900000006357448E-2</v>
      </c>
      <c r="O282" s="83">
        <v>229.61224999999999</v>
      </c>
      <c r="P282" s="85">
        <v>87.170829999999995</v>
      </c>
      <c r="Q282" s="73"/>
      <c r="R282" s="83">
        <v>0.72356000600000003</v>
      </c>
      <c r="S282" s="84">
        <v>4.5922449999999997E-7</v>
      </c>
      <c r="T282" s="84">
        <f t="shared" si="4"/>
        <v>3.581986749935468E-3</v>
      </c>
      <c r="U282" s="84">
        <f>R282/'סכום נכסי הקרן'!$C$42</f>
        <v>5.9435512599029033E-4</v>
      </c>
    </row>
    <row r="283" spans="2:21">
      <c r="B283" s="76" t="s">
        <v>684</v>
      </c>
      <c r="C283" s="73" t="s">
        <v>685</v>
      </c>
      <c r="D283" s="86" t="s">
        <v>29</v>
      </c>
      <c r="E283" s="86" t="s">
        <v>681</v>
      </c>
      <c r="F283" s="73" t="s">
        <v>323</v>
      </c>
      <c r="G283" s="86" t="s">
        <v>303</v>
      </c>
      <c r="H283" s="73" t="s">
        <v>686</v>
      </c>
      <c r="I283" s="73" t="s">
        <v>294</v>
      </c>
      <c r="J283" s="73"/>
      <c r="K283" s="85">
        <v>3.3300000007063866</v>
      </c>
      <c r="L283" s="86" t="s">
        <v>122</v>
      </c>
      <c r="M283" s="87">
        <v>3.2549999999999996E-2</v>
      </c>
      <c r="N283" s="87">
        <v>8.7000000007848743E-2</v>
      </c>
      <c r="O283" s="83">
        <v>294.45499999999998</v>
      </c>
      <c r="P283" s="85">
        <v>83.785880000000006</v>
      </c>
      <c r="Q283" s="73"/>
      <c r="R283" s="83">
        <v>0.89186278900000004</v>
      </c>
      <c r="S283" s="84">
        <v>2.9445499999999997E-7</v>
      </c>
      <c r="T283" s="84">
        <f t="shared" si="4"/>
        <v>4.4151703610861162E-3</v>
      </c>
      <c r="U283" s="84">
        <f>R283/'סכום נכסי הקרן'!$C$42</f>
        <v>7.3260436719348849E-4</v>
      </c>
    </row>
    <row r="284" spans="2:21">
      <c r="B284" s="76" t="s">
        <v>687</v>
      </c>
      <c r="C284" s="73" t="s">
        <v>688</v>
      </c>
      <c r="D284" s="86" t="s">
        <v>29</v>
      </c>
      <c r="E284" s="86" t="s">
        <v>681</v>
      </c>
      <c r="F284" s="73" t="s">
        <v>308</v>
      </c>
      <c r="G284" s="86" t="s">
        <v>303</v>
      </c>
      <c r="H284" s="73" t="s">
        <v>686</v>
      </c>
      <c r="I284" s="73" t="s">
        <v>294</v>
      </c>
      <c r="J284" s="73"/>
      <c r="K284" s="85">
        <v>2.6899999993909334</v>
      </c>
      <c r="L284" s="86" t="s">
        <v>122</v>
      </c>
      <c r="M284" s="87">
        <v>3.2750000000000001E-2</v>
      </c>
      <c r="N284" s="87">
        <v>8.4499999984773325E-2</v>
      </c>
      <c r="O284" s="83">
        <v>416.79792000000003</v>
      </c>
      <c r="P284" s="85">
        <v>87.174930000000003</v>
      </c>
      <c r="Q284" s="73"/>
      <c r="R284" s="83">
        <v>1.31348602</v>
      </c>
      <c r="S284" s="84">
        <v>5.5573056000000003E-7</v>
      </c>
      <c r="T284" s="84">
        <f t="shared" si="4"/>
        <v>6.5024178794446429E-3</v>
      </c>
      <c r="U284" s="84">
        <f>R284/'סכום נכסי הקרן'!$C$42</f>
        <v>1.0789390547155048E-3</v>
      </c>
    </row>
    <row r="285" spans="2:21">
      <c r="B285" s="76" t="s">
        <v>689</v>
      </c>
      <c r="C285" s="73" t="s">
        <v>690</v>
      </c>
      <c r="D285" s="86" t="s">
        <v>29</v>
      </c>
      <c r="E285" s="86" t="s">
        <v>681</v>
      </c>
      <c r="F285" s="73" t="s">
        <v>308</v>
      </c>
      <c r="G285" s="86" t="s">
        <v>303</v>
      </c>
      <c r="H285" s="73" t="s">
        <v>686</v>
      </c>
      <c r="I285" s="73" t="s">
        <v>294</v>
      </c>
      <c r="J285" s="73"/>
      <c r="K285" s="85">
        <v>4.4199999999763548</v>
      </c>
      <c r="L285" s="86" t="s">
        <v>122</v>
      </c>
      <c r="M285" s="87">
        <v>7.1289999999999992E-2</v>
      </c>
      <c r="N285" s="87">
        <v>7.7400000000709346E-2</v>
      </c>
      <c r="O285" s="83">
        <v>238.07</v>
      </c>
      <c r="P285" s="85">
        <v>98.282799999999995</v>
      </c>
      <c r="Q285" s="73"/>
      <c r="R285" s="83">
        <v>0.84584443099999995</v>
      </c>
      <c r="S285" s="84">
        <v>4.7613999999999997E-7</v>
      </c>
      <c r="T285" s="84">
        <f t="shared" si="4"/>
        <v>4.1873562928085679E-3</v>
      </c>
      <c r="U285" s="84">
        <f>R285/'סכום נכסי הקרן'!$C$42</f>
        <v>6.9480342913700297E-4</v>
      </c>
    </row>
    <row r="286" spans="2:21">
      <c r="B286" s="76" t="s">
        <v>691</v>
      </c>
      <c r="C286" s="73" t="s">
        <v>692</v>
      </c>
      <c r="D286" s="86" t="s">
        <v>29</v>
      </c>
      <c r="E286" s="86" t="s">
        <v>681</v>
      </c>
      <c r="F286" s="73" t="s">
        <v>559</v>
      </c>
      <c r="G286" s="86" t="s">
        <v>413</v>
      </c>
      <c r="H286" s="73" t="s">
        <v>693</v>
      </c>
      <c r="I286" s="73" t="s">
        <v>294</v>
      </c>
      <c r="J286" s="73"/>
      <c r="K286" s="85">
        <v>9.6999999999535778</v>
      </c>
      <c r="L286" s="86" t="s">
        <v>122</v>
      </c>
      <c r="M286" s="87">
        <v>6.3750000000000001E-2</v>
      </c>
      <c r="N286" s="87">
        <v>6.4699999999025093E-2</v>
      </c>
      <c r="O286" s="83">
        <v>595.80150000000003</v>
      </c>
      <c r="P286" s="85">
        <v>100.011</v>
      </c>
      <c r="Q286" s="73"/>
      <c r="R286" s="83">
        <v>2.1540593429999997</v>
      </c>
      <c r="S286" s="84">
        <v>8.5961838118597611E-7</v>
      </c>
      <c r="T286" s="84">
        <f t="shared" si="4"/>
        <v>1.0663679530679725E-2</v>
      </c>
      <c r="U286" s="84">
        <f>R286/'סכום נכסי הקרן'!$C$42</f>
        <v>1.7694126286456563E-3</v>
      </c>
    </row>
    <row r="287" spans="2:21">
      <c r="B287" s="76" t="s">
        <v>694</v>
      </c>
      <c r="C287" s="73" t="s">
        <v>695</v>
      </c>
      <c r="D287" s="86" t="s">
        <v>29</v>
      </c>
      <c r="E287" s="86" t="s">
        <v>681</v>
      </c>
      <c r="F287" s="73" t="s">
        <v>696</v>
      </c>
      <c r="G287" s="86" t="s">
        <v>303</v>
      </c>
      <c r="H287" s="73" t="s">
        <v>693</v>
      </c>
      <c r="I287" s="73" t="s">
        <v>683</v>
      </c>
      <c r="J287" s="73"/>
      <c r="K287" s="85">
        <v>2.8800000009975704</v>
      </c>
      <c r="L287" s="86" t="s">
        <v>122</v>
      </c>
      <c r="M287" s="87">
        <v>3.0769999999999999E-2</v>
      </c>
      <c r="N287" s="87">
        <v>8.7500000038368095E-2</v>
      </c>
      <c r="O287" s="83">
        <v>334.42570000000001</v>
      </c>
      <c r="P287" s="85">
        <v>86.234669999999994</v>
      </c>
      <c r="Q287" s="73"/>
      <c r="R287" s="83">
        <v>1.042533092</v>
      </c>
      <c r="S287" s="84">
        <v>5.573761666666667E-7</v>
      </c>
      <c r="T287" s="84">
        <f t="shared" si="4"/>
        <v>5.1610643083460509E-3</v>
      </c>
      <c r="U287" s="84">
        <f>R287/'סכום נכסי הקרן'!$C$42</f>
        <v>8.5636973036996042E-4</v>
      </c>
    </row>
    <row r="288" spans="2:21">
      <c r="B288" s="76" t="s">
        <v>697</v>
      </c>
      <c r="C288" s="73" t="s">
        <v>698</v>
      </c>
      <c r="D288" s="86" t="s">
        <v>29</v>
      </c>
      <c r="E288" s="86" t="s">
        <v>681</v>
      </c>
      <c r="F288" s="73" t="s">
        <v>699</v>
      </c>
      <c r="G288" s="86" t="s">
        <v>700</v>
      </c>
      <c r="H288" s="73" t="s">
        <v>701</v>
      </c>
      <c r="I288" s="73" t="s">
        <v>294</v>
      </c>
      <c r="J288" s="73"/>
      <c r="K288" s="85">
        <v>5.960000005341322</v>
      </c>
      <c r="L288" s="86" t="s">
        <v>124</v>
      </c>
      <c r="M288" s="87">
        <v>4.3749999999999997E-2</v>
      </c>
      <c r="N288" s="87">
        <v>7.120000005576968E-2</v>
      </c>
      <c r="O288" s="83">
        <v>150.36000000000001</v>
      </c>
      <c r="P288" s="85">
        <v>86.129540000000006</v>
      </c>
      <c r="Q288" s="73"/>
      <c r="R288" s="83">
        <v>0.50923711800000004</v>
      </c>
      <c r="S288" s="84">
        <v>1.0024E-7</v>
      </c>
      <c r="T288" s="84">
        <f t="shared" si="4"/>
        <v>2.5209804219766736E-3</v>
      </c>
      <c r="U288" s="84">
        <f>R288/'סכום נכסי הקרן'!$C$42</f>
        <v>4.1830351168942631E-4</v>
      </c>
    </row>
    <row r="289" spans="2:21">
      <c r="B289" s="76" t="s">
        <v>702</v>
      </c>
      <c r="C289" s="73" t="s">
        <v>703</v>
      </c>
      <c r="D289" s="86" t="s">
        <v>29</v>
      </c>
      <c r="E289" s="86" t="s">
        <v>681</v>
      </c>
      <c r="F289" s="73" t="s">
        <v>699</v>
      </c>
      <c r="G289" s="86" t="s">
        <v>700</v>
      </c>
      <c r="H289" s="73" t="s">
        <v>701</v>
      </c>
      <c r="I289" s="73" t="s">
        <v>294</v>
      </c>
      <c r="J289" s="73"/>
      <c r="K289" s="85">
        <v>5.0699999994351064</v>
      </c>
      <c r="L289" s="86" t="s">
        <v>124</v>
      </c>
      <c r="M289" s="87">
        <v>7.3749999999999996E-2</v>
      </c>
      <c r="N289" s="87">
        <v>7.0499999993182336E-2</v>
      </c>
      <c r="O289" s="83">
        <v>128.4325</v>
      </c>
      <c r="P289" s="85">
        <v>101.65321</v>
      </c>
      <c r="Q289" s="73"/>
      <c r="R289" s="83">
        <v>0.51337134699999998</v>
      </c>
      <c r="S289" s="84">
        <v>1.60540625E-7</v>
      </c>
      <c r="T289" s="84">
        <f t="shared" si="4"/>
        <v>2.5414469394408781E-3</v>
      </c>
      <c r="U289" s="84">
        <f>R289/'סכום נכסי הקרן'!$C$42</f>
        <v>4.2169949844628375E-4</v>
      </c>
    </row>
    <row r="290" spans="2:21">
      <c r="B290" s="76" t="s">
        <v>704</v>
      </c>
      <c r="C290" s="73" t="s">
        <v>705</v>
      </c>
      <c r="D290" s="86" t="s">
        <v>29</v>
      </c>
      <c r="E290" s="86" t="s">
        <v>681</v>
      </c>
      <c r="F290" s="73" t="s">
        <v>699</v>
      </c>
      <c r="G290" s="86" t="s">
        <v>700</v>
      </c>
      <c r="H290" s="73" t="s">
        <v>701</v>
      </c>
      <c r="I290" s="73" t="s">
        <v>294</v>
      </c>
      <c r="J290" s="73"/>
      <c r="K290" s="85">
        <v>6.1699999965725505</v>
      </c>
      <c r="L290" s="86" t="s">
        <v>122</v>
      </c>
      <c r="M290" s="87">
        <v>8.1250000000000003E-2</v>
      </c>
      <c r="N290" s="87">
        <v>7.269999995466922E-2</v>
      </c>
      <c r="O290" s="83">
        <v>119.035</v>
      </c>
      <c r="P290" s="85">
        <v>105.09396</v>
      </c>
      <c r="Q290" s="73"/>
      <c r="R290" s="83">
        <v>0.45223141500000003</v>
      </c>
      <c r="S290" s="84">
        <v>2.3806999999999999E-7</v>
      </c>
      <c r="T290" s="84">
        <f t="shared" si="4"/>
        <v>2.2387734576288453E-3</v>
      </c>
      <c r="U290" s="84">
        <f>R290/'סכום נכסי הקרן'!$C$42</f>
        <v>3.7147722014791996E-4</v>
      </c>
    </row>
    <row r="291" spans="2:21">
      <c r="B291" s="76" t="s">
        <v>706</v>
      </c>
      <c r="C291" s="73" t="s">
        <v>707</v>
      </c>
      <c r="D291" s="86" t="s">
        <v>29</v>
      </c>
      <c r="E291" s="86" t="s">
        <v>681</v>
      </c>
      <c r="F291" s="73" t="s">
        <v>708</v>
      </c>
      <c r="G291" s="86" t="s">
        <v>709</v>
      </c>
      <c r="H291" s="73" t="s">
        <v>532</v>
      </c>
      <c r="I291" s="73"/>
      <c r="J291" s="73"/>
      <c r="K291" s="85">
        <v>3.0299999972142824</v>
      </c>
      <c r="L291" s="86" t="s">
        <v>122</v>
      </c>
      <c r="M291" s="87">
        <v>0</v>
      </c>
      <c r="N291" s="87">
        <v>-9.4399999919570265E-2</v>
      </c>
      <c r="O291" s="83">
        <v>101.8875</v>
      </c>
      <c r="P291" s="85">
        <v>129.624</v>
      </c>
      <c r="Q291" s="73"/>
      <c r="R291" s="83">
        <v>0.47743541100000003</v>
      </c>
      <c r="S291" s="84">
        <v>1.6108695652173915E-7</v>
      </c>
      <c r="T291" s="84">
        <f t="shared" si="4"/>
        <v>2.3635459422448987E-3</v>
      </c>
      <c r="U291" s="84">
        <f>R291/'סכום נכסי הקרן'!$C$42</f>
        <v>3.9218058143629771E-4</v>
      </c>
    </row>
    <row r="292" spans="2:21">
      <c r="B292" s="72"/>
      <c r="C292" s="73"/>
      <c r="D292" s="73"/>
      <c r="E292" s="73"/>
      <c r="F292" s="73"/>
      <c r="G292" s="73"/>
      <c r="H292" s="73"/>
      <c r="I292" s="73"/>
      <c r="J292" s="73"/>
      <c r="K292" s="85"/>
      <c r="L292" s="73"/>
      <c r="M292" s="73"/>
      <c r="N292" s="73"/>
      <c r="O292" s="83"/>
      <c r="P292" s="85"/>
      <c r="Q292" s="73"/>
      <c r="R292" s="73"/>
      <c r="S292" s="73"/>
      <c r="T292" s="84"/>
      <c r="U292" s="73"/>
    </row>
    <row r="293" spans="2:21">
      <c r="B293" s="89" t="s">
        <v>57</v>
      </c>
      <c r="C293" s="71"/>
      <c r="D293" s="71"/>
      <c r="E293" s="71"/>
      <c r="F293" s="71"/>
      <c r="G293" s="71"/>
      <c r="H293" s="71"/>
      <c r="I293" s="71"/>
      <c r="J293" s="71"/>
      <c r="K293" s="82">
        <v>5.1820508117553423</v>
      </c>
      <c r="L293" s="71"/>
      <c r="M293" s="71"/>
      <c r="N293" s="91">
        <v>7.0112671029245607E-2</v>
      </c>
      <c r="O293" s="80"/>
      <c r="P293" s="82"/>
      <c r="Q293" s="71"/>
      <c r="R293" s="80">
        <v>46.260375225999987</v>
      </c>
      <c r="S293" s="71"/>
      <c r="T293" s="81">
        <f t="shared" si="4"/>
        <v>0.22901217553831318</v>
      </c>
      <c r="U293" s="81">
        <f>R293/'סכום נכסי הקרן'!$C$42</f>
        <v>3.7999738677938107E-2</v>
      </c>
    </row>
    <row r="294" spans="2:21">
      <c r="B294" s="76" t="s">
        <v>710</v>
      </c>
      <c r="C294" s="73" t="s">
        <v>711</v>
      </c>
      <c r="D294" s="86" t="s">
        <v>29</v>
      </c>
      <c r="E294" s="86" t="s">
        <v>681</v>
      </c>
      <c r="F294" s="73"/>
      <c r="G294" s="86" t="s">
        <v>712</v>
      </c>
      <c r="H294" s="73" t="s">
        <v>713</v>
      </c>
      <c r="I294" s="73" t="s">
        <v>714</v>
      </c>
      <c r="J294" s="73"/>
      <c r="K294" s="85">
        <v>7.5199999964967139</v>
      </c>
      <c r="L294" s="86" t="s">
        <v>124</v>
      </c>
      <c r="M294" s="87">
        <v>4.2519999999999995E-2</v>
      </c>
      <c r="N294" s="87">
        <v>5.3299999966676059E-2</v>
      </c>
      <c r="O294" s="83">
        <v>125.3</v>
      </c>
      <c r="P294" s="85">
        <v>95.01267</v>
      </c>
      <c r="Q294" s="73"/>
      <c r="R294" s="83">
        <v>0.46813183199999997</v>
      </c>
      <c r="S294" s="84">
        <v>1.0024E-7</v>
      </c>
      <c r="T294" s="84">
        <f t="shared" si="4"/>
        <v>2.3174885365997086E-3</v>
      </c>
      <c r="U294" s="84">
        <f>R294/'סכום נכסי הקרן'!$C$42</f>
        <v>3.8453832671954706E-4</v>
      </c>
    </row>
    <row r="295" spans="2:21">
      <c r="B295" s="76" t="s">
        <v>715</v>
      </c>
      <c r="C295" s="73" t="s">
        <v>716</v>
      </c>
      <c r="D295" s="86" t="s">
        <v>29</v>
      </c>
      <c r="E295" s="86" t="s">
        <v>681</v>
      </c>
      <c r="F295" s="73"/>
      <c r="G295" s="86" t="s">
        <v>712</v>
      </c>
      <c r="H295" s="73" t="s">
        <v>717</v>
      </c>
      <c r="I295" s="73" t="s">
        <v>683</v>
      </c>
      <c r="J295" s="73"/>
      <c r="K295" s="85">
        <v>1.3899999999568651</v>
      </c>
      <c r="L295" s="86" t="s">
        <v>122</v>
      </c>
      <c r="M295" s="87">
        <v>4.4999999999999998E-2</v>
      </c>
      <c r="N295" s="87">
        <v>8.6799933806546117E-2</v>
      </c>
      <c r="O295" s="83">
        <v>8.1445000000000004E-2</v>
      </c>
      <c r="P295" s="85">
        <v>96.465000000000003</v>
      </c>
      <c r="Q295" s="73"/>
      <c r="R295" s="83">
        <v>2.84016E-4</v>
      </c>
      <c r="S295" s="84">
        <v>1.6289000000000002E-10</v>
      </c>
      <c r="T295" s="84">
        <f t="shared" si="4"/>
        <v>1.4060223621172228E-6</v>
      </c>
      <c r="U295" s="84">
        <f>R295/'סכום נכסי הקרן'!$C$42</f>
        <v>2.3329974578951272E-7</v>
      </c>
    </row>
    <row r="296" spans="2:21">
      <c r="B296" s="76" t="s">
        <v>718</v>
      </c>
      <c r="C296" s="73" t="s">
        <v>719</v>
      </c>
      <c r="D296" s="86" t="s">
        <v>29</v>
      </c>
      <c r="E296" s="86" t="s">
        <v>681</v>
      </c>
      <c r="F296" s="73"/>
      <c r="G296" s="86" t="s">
        <v>712</v>
      </c>
      <c r="H296" s="73" t="s">
        <v>713</v>
      </c>
      <c r="I296" s="73" t="s">
        <v>714</v>
      </c>
      <c r="J296" s="73"/>
      <c r="K296" s="85">
        <v>6.8699999958903577</v>
      </c>
      <c r="L296" s="86" t="s">
        <v>122</v>
      </c>
      <c r="M296" s="87">
        <v>0.03</v>
      </c>
      <c r="N296" s="87">
        <v>6.9199999949046506E-2</v>
      </c>
      <c r="O296" s="83">
        <v>231.80500000000001</v>
      </c>
      <c r="P296" s="85">
        <v>78.692670000000007</v>
      </c>
      <c r="Q296" s="73"/>
      <c r="R296" s="83">
        <v>0.65942493300000005</v>
      </c>
      <c r="S296" s="84">
        <v>1.3246000000000001E-7</v>
      </c>
      <c r="T296" s="84">
        <f t="shared" si="4"/>
        <v>3.2644858104319877E-3</v>
      </c>
      <c r="U296" s="84">
        <f>R296/'סכום נכסי הקרן'!$C$42</f>
        <v>5.4167254392768879E-4</v>
      </c>
    </row>
    <row r="297" spans="2:21">
      <c r="B297" s="76" t="s">
        <v>720</v>
      </c>
      <c r="C297" s="73" t="s">
        <v>721</v>
      </c>
      <c r="D297" s="86" t="s">
        <v>29</v>
      </c>
      <c r="E297" s="86" t="s">
        <v>681</v>
      </c>
      <c r="F297" s="73"/>
      <c r="G297" s="86" t="s">
        <v>712</v>
      </c>
      <c r="H297" s="73" t="s">
        <v>713</v>
      </c>
      <c r="I297" s="73" t="s">
        <v>714</v>
      </c>
      <c r="J297" s="73"/>
      <c r="K297" s="85">
        <v>7.4200000099755554</v>
      </c>
      <c r="L297" s="86" t="s">
        <v>122</v>
      </c>
      <c r="M297" s="87">
        <v>3.5000000000000003E-2</v>
      </c>
      <c r="N297" s="87">
        <v>7.100000008933334E-2</v>
      </c>
      <c r="O297" s="83">
        <v>93.974999999999994</v>
      </c>
      <c r="P297" s="85">
        <v>79.081890000000001</v>
      </c>
      <c r="Q297" s="73"/>
      <c r="R297" s="83">
        <v>0.26865669600000003</v>
      </c>
      <c r="S297" s="84">
        <v>1.8794999999999999E-7</v>
      </c>
      <c r="T297" s="84">
        <f t="shared" si="4"/>
        <v>1.3299860652517066E-3</v>
      </c>
      <c r="U297" s="84">
        <f>R297/'סכום נכסי הקרן'!$C$42</f>
        <v>2.2068312658952456E-4</v>
      </c>
    </row>
    <row r="298" spans="2:21">
      <c r="B298" s="76" t="s">
        <v>722</v>
      </c>
      <c r="C298" s="73" t="s">
        <v>723</v>
      </c>
      <c r="D298" s="86" t="s">
        <v>29</v>
      </c>
      <c r="E298" s="86" t="s">
        <v>681</v>
      </c>
      <c r="F298" s="73"/>
      <c r="G298" s="86" t="s">
        <v>724</v>
      </c>
      <c r="H298" s="73" t="s">
        <v>725</v>
      </c>
      <c r="I298" s="73" t="s">
        <v>683</v>
      </c>
      <c r="J298" s="73"/>
      <c r="K298" s="85">
        <v>3.8899999883092304</v>
      </c>
      <c r="L298" s="86" t="s">
        <v>122</v>
      </c>
      <c r="M298" s="87">
        <v>5.5480000000000002E-2</v>
      </c>
      <c r="N298" s="87">
        <v>5.9999999808348033E-2</v>
      </c>
      <c r="O298" s="83">
        <v>43.854999999999997</v>
      </c>
      <c r="P298" s="85">
        <v>98.737139999999997</v>
      </c>
      <c r="Q298" s="73"/>
      <c r="R298" s="83">
        <v>0.156533747</v>
      </c>
      <c r="S298" s="84">
        <v>8.7709999999999996E-8</v>
      </c>
      <c r="T298" s="84">
        <f t="shared" si="4"/>
        <v>7.7492095060841546E-4</v>
      </c>
      <c r="U298" s="84">
        <f>R298/'סכום נכסי הקרן'!$C$42</f>
        <v>1.2858178195094609E-4</v>
      </c>
    </row>
    <row r="299" spans="2:21">
      <c r="B299" s="76" t="s">
        <v>726</v>
      </c>
      <c r="C299" s="73" t="s">
        <v>727</v>
      </c>
      <c r="D299" s="86" t="s">
        <v>29</v>
      </c>
      <c r="E299" s="86" t="s">
        <v>681</v>
      </c>
      <c r="F299" s="73"/>
      <c r="G299" s="86" t="s">
        <v>712</v>
      </c>
      <c r="H299" s="73" t="s">
        <v>725</v>
      </c>
      <c r="I299" s="73" t="s">
        <v>294</v>
      </c>
      <c r="J299" s="73"/>
      <c r="K299" s="85">
        <v>7.8599999975509673</v>
      </c>
      <c r="L299" s="86" t="s">
        <v>124</v>
      </c>
      <c r="M299" s="87">
        <v>4.2500000000000003E-2</v>
      </c>
      <c r="N299" s="87">
        <v>5.4499999988868043E-2</v>
      </c>
      <c r="O299" s="83">
        <v>250.6</v>
      </c>
      <c r="P299" s="85">
        <v>91.161519999999996</v>
      </c>
      <c r="Q299" s="73"/>
      <c r="R299" s="83">
        <v>0.89831411999999999</v>
      </c>
      <c r="S299" s="84">
        <v>2.0048000000000001E-7</v>
      </c>
      <c r="T299" s="84">
        <f t="shared" si="4"/>
        <v>4.4471077014170126E-3</v>
      </c>
      <c r="U299" s="84">
        <f>R299/'סכום נכסי הקרן'!$C$42</f>
        <v>7.3790369498595088E-4</v>
      </c>
    </row>
    <row r="300" spans="2:21">
      <c r="B300" s="76" t="s">
        <v>728</v>
      </c>
      <c r="C300" s="73" t="s">
        <v>729</v>
      </c>
      <c r="D300" s="86" t="s">
        <v>29</v>
      </c>
      <c r="E300" s="86" t="s">
        <v>681</v>
      </c>
      <c r="F300" s="73"/>
      <c r="G300" s="86" t="s">
        <v>730</v>
      </c>
      <c r="H300" s="73" t="s">
        <v>725</v>
      </c>
      <c r="I300" s="73" t="s">
        <v>294</v>
      </c>
      <c r="J300" s="73"/>
      <c r="K300" s="85">
        <v>3.8799999898400408</v>
      </c>
      <c r="L300" s="86" t="s">
        <v>122</v>
      </c>
      <c r="M300" s="87">
        <v>4.2500000000000003E-2</v>
      </c>
      <c r="N300" s="87">
        <v>6.0499999893595016E-2</v>
      </c>
      <c r="O300" s="83">
        <v>42.999294999999989</v>
      </c>
      <c r="P300" s="85">
        <v>93.713059999999999</v>
      </c>
      <c r="Q300" s="73"/>
      <c r="R300" s="83">
        <v>0.14566987100000001</v>
      </c>
      <c r="S300" s="84">
        <v>1.0667123140625705E-7</v>
      </c>
      <c r="T300" s="84">
        <f t="shared" si="4"/>
        <v>7.2113928832435894E-4</v>
      </c>
      <c r="U300" s="84">
        <f>R300/'סכום נכסי הקרן'!$C$42</f>
        <v>1.1965784981652834E-4</v>
      </c>
    </row>
    <row r="301" spans="2:21">
      <c r="B301" s="76" t="s">
        <v>731</v>
      </c>
      <c r="C301" s="73" t="s">
        <v>732</v>
      </c>
      <c r="D301" s="86" t="s">
        <v>29</v>
      </c>
      <c r="E301" s="86" t="s">
        <v>681</v>
      </c>
      <c r="F301" s="73"/>
      <c r="G301" s="86" t="s">
        <v>724</v>
      </c>
      <c r="H301" s="73" t="s">
        <v>725</v>
      </c>
      <c r="I301" s="73" t="s">
        <v>683</v>
      </c>
      <c r="J301" s="73"/>
      <c r="K301" s="85">
        <v>3.9799999986677004</v>
      </c>
      <c r="L301" s="86" t="s">
        <v>125</v>
      </c>
      <c r="M301" s="87">
        <v>4.6249999999999999E-2</v>
      </c>
      <c r="N301" s="87">
        <v>6.5599999975916118E-2</v>
      </c>
      <c r="O301" s="83">
        <v>187.95</v>
      </c>
      <c r="P301" s="85">
        <v>92.972350000000006</v>
      </c>
      <c r="Q301" s="73"/>
      <c r="R301" s="83">
        <v>0.78060534800000003</v>
      </c>
      <c r="S301" s="84">
        <v>3.7589999999999997E-7</v>
      </c>
      <c r="T301" s="84">
        <f t="shared" si="4"/>
        <v>3.8643899473138725E-3</v>
      </c>
      <c r="U301" s="84">
        <f>R301/'סכום נכסי הקרן'!$C$42</f>
        <v>6.4121397826296452E-4</v>
      </c>
    </row>
    <row r="302" spans="2:21">
      <c r="B302" s="76" t="s">
        <v>733</v>
      </c>
      <c r="C302" s="73" t="s">
        <v>734</v>
      </c>
      <c r="D302" s="86" t="s">
        <v>29</v>
      </c>
      <c r="E302" s="86" t="s">
        <v>681</v>
      </c>
      <c r="F302" s="73"/>
      <c r="G302" s="86" t="s">
        <v>712</v>
      </c>
      <c r="H302" s="73" t="s">
        <v>735</v>
      </c>
      <c r="I302" s="73" t="s">
        <v>714</v>
      </c>
      <c r="J302" s="73"/>
      <c r="K302" s="85">
        <v>4.100000003198879</v>
      </c>
      <c r="L302" s="86" t="s">
        <v>122</v>
      </c>
      <c r="M302" s="87">
        <v>3.2000000000000001E-2</v>
      </c>
      <c r="N302" s="87">
        <v>0.11760000006247222</v>
      </c>
      <c r="O302" s="83">
        <v>200.48</v>
      </c>
      <c r="P302" s="85">
        <v>73.328329999999994</v>
      </c>
      <c r="Q302" s="73"/>
      <c r="R302" s="83">
        <v>0.53143624300000003</v>
      </c>
      <c r="S302" s="84">
        <v>1.6038399999999999E-7</v>
      </c>
      <c r="T302" s="84">
        <f t="shared" si="4"/>
        <v>2.6308772804967411E-3</v>
      </c>
      <c r="U302" s="84">
        <f>R302/'סכום נכסי הקרן'!$C$42</f>
        <v>4.3653857668312252E-4</v>
      </c>
    </row>
    <row r="303" spans="2:21">
      <c r="B303" s="76" t="s">
        <v>736</v>
      </c>
      <c r="C303" s="73" t="s">
        <v>737</v>
      </c>
      <c r="D303" s="86" t="s">
        <v>29</v>
      </c>
      <c r="E303" s="86" t="s">
        <v>681</v>
      </c>
      <c r="F303" s="73"/>
      <c r="G303" s="86" t="s">
        <v>724</v>
      </c>
      <c r="H303" s="73" t="s">
        <v>682</v>
      </c>
      <c r="I303" s="73" t="s">
        <v>683</v>
      </c>
      <c r="J303" s="73"/>
      <c r="K303" s="85">
        <v>7.1700000077970723</v>
      </c>
      <c r="L303" s="86" t="s">
        <v>122</v>
      </c>
      <c r="M303" s="87">
        <v>6.7419999999999994E-2</v>
      </c>
      <c r="N303" s="87">
        <v>6.1600000066832056E-2</v>
      </c>
      <c r="O303" s="83">
        <v>93.974999999999994</v>
      </c>
      <c r="P303" s="85">
        <v>105.70751</v>
      </c>
      <c r="Q303" s="73"/>
      <c r="R303" s="83">
        <v>0.35910915999999998</v>
      </c>
      <c r="S303" s="84">
        <v>7.5179999999999989E-8</v>
      </c>
      <c r="T303" s="84">
        <f t="shared" si="4"/>
        <v>1.7777713558430922E-3</v>
      </c>
      <c r="U303" s="84">
        <f>R303/'סכום נכסי הקרן'!$C$42</f>
        <v>2.9498364788844799E-4</v>
      </c>
    </row>
    <row r="304" spans="2:21">
      <c r="B304" s="76" t="s">
        <v>738</v>
      </c>
      <c r="C304" s="73" t="s">
        <v>739</v>
      </c>
      <c r="D304" s="86" t="s">
        <v>29</v>
      </c>
      <c r="E304" s="86" t="s">
        <v>681</v>
      </c>
      <c r="F304" s="73"/>
      <c r="G304" s="86" t="s">
        <v>724</v>
      </c>
      <c r="H304" s="73" t="s">
        <v>682</v>
      </c>
      <c r="I304" s="73" t="s">
        <v>683</v>
      </c>
      <c r="J304" s="73"/>
      <c r="K304" s="85">
        <v>5.5700000025981709</v>
      </c>
      <c r="L304" s="86" t="s">
        <v>122</v>
      </c>
      <c r="M304" s="87">
        <v>3.9329999999999997E-2</v>
      </c>
      <c r="N304" s="87">
        <v>6.3600000020656258E-2</v>
      </c>
      <c r="O304" s="83">
        <v>195.15475000000004</v>
      </c>
      <c r="P304" s="85">
        <v>87.835650000000001</v>
      </c>
      <c r="Q304" s="73"/>
      <c r="R304" s="83">
        <v>0.61966682699999998</v>
      </c>
      <c r="S304" s="84">
        <v>1.3010316666666668E-7</v>
      </c>
      <c r="T304" s="84">
        <f t="shared" si="4"/>
        <v>3.0676631451193748E-3</v>
      </c>
      <c r="U304" s="84">
        <f>R304/'סכום נכסי הקרן'!$C$42</f>
        <v>5.0901397531580598E-4</v>
      </c>
    </row>
    <row r="305" spans="2:21">
      <c r="B305" s="76" t="s">
        <v>740</v>
      </c>
      <c r="C305" s="73" t="s">
        <v>741</v>
      </c>
      <c r="D305" s="86" t="s">
        <v>29</v>
      </c>
      <c r="E305" s="86" t="s">
        <v>681</v>
      </c>
      <c r="F305" s="73"/>
      <c r="G305" s="86" t="s">
        <v>742</v>
      </c>
      <c r="H305" s="73" t="s">
        <v>682</v>
      </c>
      <c r="I305" s="73" t="s">
        <v>294</v>
      </c>
      <c r="J305" s="73"/>
      <c r="K305" s="85">
        <v>3.2199999963690678</v>
      </c>
      <c r="L305" s="86" t="s">
        <v>122</v>
      </c>
      <c r="M305" s="87">
        <v>4.7500000000000001E-2</v>
      </c>
      <c r="N305" s="87">
        <v>7.9199999931653053E-2</v>
      </c>
      <c r="O305" s="83">
        <v>144.095</v>
      </c>
      <c r="P305" s="85">
        <v>89.882170000000002</v>
      </c>
      <c r="Q305" s="73"/>
      <c r="R305" s="83">
        <v>0.46819928499999991</v>
      </c>
      <c r="S305" s="84">
        <v>9.6063333333333334E-8</v>
      </c>
      <c r="T305" s="84">
        <f t="shared" si="4"/>
        <v>2.3178224629503081E-3</v>
      </c>
      <c r="U305" s="84">
        <f>R305/'סכום נכסי הקרן'!$C$42</f>
        <v>3.8459373475202666E-4</v>
      </c>
    </row>
    <row r="306" spans="2:21">
      <c r="B306" s="76" t="s">
        <v>743</v>
      </c>
      <c r="C306" s="73" t="s">
        <v>744</v>
      </c>
      <c r="D306" s="86" t="s">
        <v>29</v>
      </c>
      <c r="E306" s="86" t="s">
        <v>681</v>
      </c>
      <c r="F306" s="73"/>
      <c r="G306" s="86" t="s">
        <v>742</v>
      </c>
      <c r="H306" s="73" t="s">
        <v>682</v>
      </c>
      <c r="I306" s="73" t="s">
        <v>294</v>
      </c>
      <c r="J306" s="73"/>
      <c r="K306" s="85">
        <v>6.169999993632123</v>
      </c>
      <c r="L306" s="86" t="s">
        <v>122</v>
      </c>
      <c r="M306" s="87">
        <v>5.1249999999999997E-2</v>
      </c>
      <c r="N306" s="87">
        <v>7.7899999904481848E-2</v>
      </c>
      <c r="O306" s="83">
        <v>103.05925000000001</v>
      </c>
      <c r="P306" s="85">
        <v>84.302419999999998</v>
      </c>
      <c r="Q306" s="73"/>
      <c r="R306" s="83">
        <v>0.31407639999999998</v>
      </c>
      <c r="S306" s="84">
        <v>6.8706166666666665E-8</v>
      </c>
      <c r="T306" s="84">
        <f t="shared" si="4"/>
        <v>1.554836494469585E-3</v>
      </c>
      <c r="U306" s="84">
        <f>R306/'סכום נכסי הקרן'!$C$42</f>
        <v>2.5799231127290472E-4</v>
      </c>
    </row>
    <row r="307" spans="2:21">
      <c r="B307" s="76" t="s">
        <v>745</v>
      </c>
      <c r="C307" s="73" t="s">
        <v>746</v>
      </c>
      <c r="D307" s="86" t="s">
        <v>29</v>
      </c>
      <c r="E307" s="86" t="s">
        <v>681</v>
      </c>
      <c r="F307" s="73"/>
      <c r="G307" s="86" t="s">
        <v>747</v>
      </c>
      <c r="H307" s="73" t="s">
        <v>686</v>
      </c>
      <c r="I307" s="73" t="s">
        <v>294</v>
      </c>
      <c r="J307" s="73"/>
      <c r="K307" s="85">
        <v>7.5399999959477988</v>
      </c>
      <c r="L307" s="86" t="s">
        <v>122</v>
      </c>
      <c r="M307" s="87">
        <v>3.3000000000000002E-2</v>
      </c>
      <c r="N307" s="87">
        <v>5.8399999966587117E-2</v>
      </c>
      <c r="O307" s="83">
        <v>187.95</v>
      </c>
      <c r="P307" s="85">
        <v>82.811999999999998</v>
      </c>
      <c r="Q307" s="73"/>
      <c r="R307" s="83">
        <v>0.56265723200000006</v>
      </c>
      <c r="S307" s="84">
        <v>4.6987499999999996E-8</v>
      </c>
      <c r="T307" s="84">
        <f t="shared" si="4"/>
        <v>2.7854369134097316E-3</v>
      </c>
      <c r="U307" s="84">
        <f>R307/'סכום נכסי הקרן'!$C$42</f>
        <v>4.6218448676212218E-4</v>
      </c>
    </row>
    <row r="308" spans="2:21">
      <c r="B308" s="76" t="s">
        <v>748</v>
      </c>
      <c r="C308" s="73" t="s">
        <v>749</v>
      </c>
      <c r="D308" s="86" t="s">
        <v>29</v>
      </c>
      <c r="E308" s="86" t="s">
        <v>681</v>
      </c>
      <c r="F308" s="73"/>
      <c r="G308" s="86" t="s">
        <v>712</v>
      </c>
      <c r="H308" s="73" t="s">
        <v>686</v>
      </c>
      <c r="I308" s="73" t="s">
        <v>294</v>
      </c>
      <c r="J308" s="73"/>
      <c r="K308" s="85">
        <v>6.8500000060881572</v>
      </c>
      <c r="L308" s="86" t="s">
        <v>124</v>
      </c>
      <c r="M308" s="87">
        <v>5.7999999999999996E-2</v>
      </c>
      <c r="N308" s="87">
        <v>5.3600000051749329E-2</v>
      </c>
      <c r="O308" s="83">
        <v>93.974999999999994</v>
      </c>
      <c r="P308" s="85">
        <v>106.67863</v>
      </c>
      <c r="Q308" s="73"/>
      <c r="R308" s="83">
        <v>0.39420793600000004</v>
      </c>
      <c r="S308" s="84">
        <v>1.8794999999999999E-7</v>
      </c>
      <c r="T308" s="84">
        <f t="shared" si="4"/>
        <v>1.9515279890572187E-3</v>
      </c>
      <c r="U308" s="84">
        <f>R308/'סכום נכסי הקרן'!$C$42</f>
        <v>3.238148951362195E-4</v>
      </c>
    </row>
    <row r="309" spans="2:21">
      <c r="B309" s="76" t="s">
        <v>750</v>
      </c>
      <c r="C309" s="73" t="s">
        <v>751</v>
      </c>
      <c r="D309" s="86" t="s">
        <v>29</v>
      </c>
      <c r="E309" s="86" t="s">
        <v>681</v>
      </c>
      <c r="F309" s="73"/>
      <c r="G309" s="86" t="s">
        <v>752</v>
      </c>
      <c r="H309" s="73" t="s">
        <v>686</v>
      </c>
      <c r="I309" s="73" t="s">
        <v>683</v>
      </c>
      <c r="J309" s="73"/>
      <c r="K309" s="85">
        <v>7.5899999969536092</v>
      </c>
      <c r="L309" s="86" t="s">
        <v>122</v>
      </c>
      <c r="M309" s="87">
        <v>5.5E-2</v>
      </c>
      <c r="N309" s="87">
        <v>5.5999999973509643E-2</v>
      </c>
      <c r="O309" s="83">
        <v>250.6</v>
      </c>
      <c r="P309" s="85">
        <v>100.00783</v>
      </c>
      <c r="Q309" s="73"/>
      <c r="R309" s="83">
        <v>0.90598996399999998</v>
      </c>
      <c r="S309" s="84">
        <v>2.2781818181818182E-7</v>
      </c>
      <c r="T309" s="84">
        <f t="shared" si="4"/>
        <v>4.4851069983302969E-3</v>
      </c>
      <c r="U309" s="84">
        <f>R309/'סכום נכסי הקרן'!$C$42</f>
        <v>7.4420887657403027E-4</v>
      </c>
    </row>
    <row r="310" spans="2:21">
      <c r="B310" s="76" t="s">
        <v>753</v>
      </c>
      <c r="C310" s="73" t="s">
        <v>754</v>
      </c>
      <c r="D310" s="86" t="s">
        <v>29</v>
      </c>
      <c r="E310" s="86" t="s">
        <v>681</v>
      </c>
      <c r="F310" s="73"/>
      <c r="G310" s="86" t="s">
        <v>724</v>
      </c>
      <c r="H310" s="73" t="s">
        <v>686</v>
      </c>
      <c r="I310" s="73" t="s">
        <v>683</v>
      </c>
      <c r="J310" s="73"/>
      <c r="K310" s="85">
        <v>4.5999999969133443</v>
      </c>
      <c r="L310" s="86" t="s">
        <v>124</v>
      </c>
      <c r="M310" s="87">
        <v>4.1250000000000002E-2</v>
      </c>
      <c r="N310" s="87">
        <v>5.1999999966327391E-2</v>
      </c>
      <c r="O310" s="83">
        <v>186.07049999999998</v>
      </c>
      <c r="P310" s="85">
        <v>97.414000000000001</v>
      </c>
      <c r="Q310" s="73"/>
      <c r="R310" s="83">
        <v>0.71274552700000005</v>
      </c>
      <c r="S310" s="84">
        <v>1.8607049999999999E-7</v>
      </c>
      <c r="T310" s="84">
        <f t="shared" si="4"/>
        <v>3.5284496277006396E-3</v>
      </c>
      <c r="U310" s="84">
        <f>R310/'סכום נכסי הקרן'!$C$42</f>
        <v>5.8547177011757188E-4</v>
      </c>
    </row>
    <row r="311" spans="2:21">
      <c r="B311" s="76" t="s">
        <v>755</v>
      </c>
      <c r="C311" s="73" t="s">
        <v>756</v>
      </c>
      <c r="D311" s="86" t="s">
        <v>29</v>
      </c>
      <c r="E311" s="86" t="s">
        <v>681</v>
      </c>
      <c r="F311" s="73"/>
      <c r="G311" s="86" t="s">
        <v>712</v>
      </c>
      <c r="H311" s="73" t="s">
        <v>686</v>
      </c>
      <c r="I311" s="73" t="s">
        <v>294</v>
      </c>
      <c r="J311" s="73"/>
      <c r="K311" s="85">
        <v>7.0599999979978136</v>
      </c>
      <c r="L311" s="86" t="s">
        <v>122</v>
      </c>
      <c r="M311" s="87">
        <v>0.06</v>
      </c>
      <c r="N311" s="87">
        <v>6.9099999992255703E-2</v>
      </c>
      <c r="O311" s="83">
        <v>156.625</v>
      </c>
      <c r="P311" s="85">
        <v>93.504329999999996</v>
      </c>
      <c r="Q311" s="73"/>
      <c r="R311" s="83">
        <v>0.52942095099999997</v>
      </c>
      <c r="S311" s="84">
        <v>1.3052083333333334E-7</v>
      </c>
      <c r="T311" s="84">
        <f t="shared" si="4"/>
        <v>2.6209005692614728E-3</v>
      </c>
      <c r="U311" s="84">
        <f>R311/'סכום נכסי הקרן'!$C$42</f>
        <v>4.3488315194898199E-4</v>
      </c>
    </row>
    <row r="312" spans="2:21">
      <c r="B312" s="76" t="s">
        <v>757</v>
      </c>
      <c r="C312" s="73" t="s">
        <v>758</v>
      </c>
      <c r="D312" s="86" t="s">
        <v>29</v>
      </c>
      <c r="E312" s="86" t="s">
        <v>681</v>
      </c>
      <c r="F312" s="73"/>
      <c r="G312" s="86" t="s">
        <v>759</v>
      </c>
      <c r="H312" s="73" t="s">
        <v>686</v>
      </c>
      <c r="I312" s="73" t="s">
        <v>294</v>
      </c>
      <c r="J312" s="73"/>
      <c r="K312" s="85">
        <v>7.1299999948955346</v>
      </c>
      <c r="L312" s="86" t="s">
        <v>122</v>
      </c>
      <c r="M312" s="87">
        <v>6.3750000000000001E-2</v>
      </c>
      <c r="N312" s="87">
        <v>5.6499999944951841E-2</v>
      </c>
      <c r="O312" s="83">
        <v>52.625999999999998</v>
      </c>
      <c r="P312" s="85">
        <v>105.03675</v>
      </c>
      <c r="Q312" s="73"/>
      <c r="R312" s="83">
        <v>0.199825054</v>
      </c>
      <c r="S312" s="84">
        <v>7.5180000000000002E-8</v>
      </c>
      <c r="T312" s="84">
        <f t="shared" si="4"/>
        <v>9.8923474182891673E-4</v>
      </c>
      <c r="U312" s="84">
        <f>R312/'סכום נכסי הקרן'!$C$42</f>
        <v>1.6414263386772455E-4</v>
      </c>
    </row>
    <row r="313" spans="2:21">
      <c r="B313" s="76" t="s">
        <v>760</v>
      </c>
      <c r="C313" s="73" t="s">
        <v>761</v>
      </c>
      <c r="D313" s="86" t="s">
        <v>29</v>
      </c>
      <c r="E313" s="86" t="s">
        <v>681</v>
      </c>
      <c r="F313" s="73"/>
      <c r="G313" s="86" t="s">
        <v>724</v>
      </c>
      <c r="H313" s="73" t="s">
        <v>686</v>
      </c>
      <c r="I313" s="73" t="s">
        <v>683</v>
      </c>
      <c r="J313" s="73"/>
      <c r="K313" s="85">
        <v>3.8199999972515952</v>
      </c>
      <c r="L313" s="86" t="s">
        <v>122</v>
      </c>
      <c r="M313" s="87">
        <v>8.1250000000000003E-2</v>
      </c>
      <c r="N313" s="87">
        <v>7.6299999935154822E-2</v>
      </c>
      <c r="O313" s="83">
        <v>125.3</v>
      </c>
      <c r="P313" s="85">
        <v>102.81816999999999</v>
      </c>
      <c r="Q313" s="73"/>
      <c r="R313" s="83">
        <v>0.46572465399999996</v>
      </c>
      <c r="S313" s="84">
        <v>7.1599999999999993E-8</v>
      </c>
      <c r="T313" s="84">
        <f t="shared" si="4"/>
        <v>2.3055717921289867E-3</v>
      </c>
      <c r="U313" s="84">
        <f>R313/'סכום נכסי הקרן'!$C$42</f>
        <v>3.8256099440210677E-4</v>
      </c>
    </row>
    <row r="314" spans="2:21">
      <c r="B314" s="76" t="s">
        <v>762</v>
      </c>
      <c r="C314" s="73" t="s">
        <v>763</v>
      </c>
      <c r="D314" s="86" t="s">
        <v>29</v>
      </c>
      <c r="E314" s="86" t="s">
        <v>681</v>
      </c>
      <c r="F314" s="73"/>
      <c r="G314" s="86" t="s">
        <v>724</v>
      </c>
      <c r="H314" s="73" t="s">
        <v>693</v>
      </c>
      <c r="I314" s="73" t="s">
        <v>683</v>
      </c>
      <c r="J314" s="73"/>
      <c r="K314" s="85">
        <v>4.539999998902525</v>
      </c>
      <c r="L314" s="86" t="s">
        <v>124</v>
      </c>
      <c r="M314" s="87">
        <v>7.2499999999999995E-2</v>
      </c>
      <c r="N314" s="87">
        <v>7.7099999978867753E-2</v>
      </c>
      <c r="O314" s="83">
        <v>223.66050000000004</v>
      </c>
      <c r="P314" s="85">
        <v>97.38861</v>
      </c>
      <c r="Q314" s="73"/>
      <c r="R314" s="83">
        <v>0.85651121100000005</v>
      </c>
      <c r="S314" s="84">
        <v>1.7892840000000002E-7</v>
      </c>
      <c r="T314" s="84">
        <f t="shared" si="4"/>
        <v>4.240162230543713E-3</v>
      </c>
      <c r="U314" s="84">
        <f>R314/'סכום נכסי הקרן'!$C$42</f>
        <v>7.0356546036902043E-4</v>
      </c>
    </row>
    <row r="315" spans="2:21">
      <c r="B315" s="76" t="s">
        <v>764</v>
      </c>
      <c r="C315" s="73" t="s">
        <v>765</v>
      </c>
      <c r="D315" s="86" t="s">
        <v>29</v>
      </c>
      <c r="E315" s="86" t="s">
        <v>681</v>
      </c>
      <c r="F315" s="73"/>
      <c r="G315" s="86" t="s">
        <v>766</v>
      </c>
      <c r="H315" s="73" t="s">
        <v>693</v>
      </c>
      <c r="I315" s="73" t="s">
        <v>683</v>
      </c>
      <c r="J315" s="73"/>
      <c r="K315" s="85">
        <v>3.5000000041349679</v>
      </c>
      <c r="L315" s="86" t="s">
        <v>122</v>
      </c>
      <c r="M315" s="87">
        <v>2.6249999999999999E-2</v>
      </c>
      <c r="N315" s="87">
        <v>7.6100000066572984E-2</v>
      </c>
      <c r="O315" s="83">
        <v>158.849075</v>
      </c>
      <c r="P315" s="85">
        <v>84.22963</v>
      </c>
      <c r="Q315" s="73"/>
      <c r="R315" s="83">
        <v>0.48367969799999999</v>
      </c>
      <c r="S315" s="84">
        <v>1.279314884031464E-7</v>
      </c>
      <c r="T315" s="84">
        <f t="shared" si="4"/>
        <v>2.3944583104124591E-3</v>
      </c>
      <c r="U315" s="84">
        <f>R315/'סכום נכסי הקרן'!$C$42</f>
        <v>3.973098367238053E-4</v>
      </c>
    </row>
    <row r="316" spans="2:21">
      <c r="B316" s="76" t="s">
        <v>767</v>
      </c>
      <c r="C316" s="73" t="s">
        <v>768</v>
      </c>
      <c r="D316" s="86" t="s">
        <v>29</v>
      </c>
      <c r="E316" s="86" t="s">
        <v>681</v>
      </c>
      <c r="F316" s="73"/>
      <c r="G316" s="86" t="s">
        <v>766</v>
      </c>
      <c r="H316" s="73" t="s">
        <v>693</v>
      </c>
      <c r="I316" s="73" t="s">
        <v>683</v>
      </c>
      <c r="J316" s="73"/>
      <c r="K316" s="85">
        <v>2.3200000008896322</v>
      </c>
      <c r="L316" s="86" t="s">
        <v>122</v>
      </c>
      <c r="M316" s="87">
        <v>7.0499999999999993E-2</v>
      </c>
      <c r="N316" s="87">
        <v>7.2000000088963262E-2</v>
      </c>
      <c r="O316" s="83">
        <v>62.65</v>
      </c>
      <c r="P316" s="85">
        <v>99.263580000000005</v>
      </c>
      <c r="Q316" s="73"/>
      <c r="R316" s="83">
        <v>0.224811915</v>
      </c>
      <c r="S316" s="84">
        <v>7.8312499999999994E-8</v>
      </c>
      <c r="T316" s="84">
        <f t="shared" si="4"/>
        <v>1.1129322987451281E-3</v>
      </c>
      <c r="U316" s="84">
        <f>R316/'סכום נכסי הקרן'!$C$42</f>
        <v>1.8466763358385987E-4</v>
      </c>
    </row>
    <row r="317" spans="2:21">
      <c r="B317" s="76" t="s">
        <v>769</v>
      </c>
      <c r="C317" s="73" t="s">
        <v>770</v>
      </c>
      <c r="D317" s="86" t="s">
        <v>29</v>
      </c>
      <c r="E317" s="86" t="s">
        <v>681</v>
      </c>
      <c r="F317" s="73"/>
      <c r="G317" s="86" t="s">
        <v>771</v>
      </c>
      <c r="H317" s="73" t="s">
        <v>693</v>
      </c>
      <c r="I317" s="73" t="s">
        <v>683</v>
      </c>
      <c r="J317" s="73"/>
      <c r="K317" s="85">
        <v>5.4900000028796221</v>
      </c>
      <c r="L317" s="86" t="s">
        <v>122</v>
      </c>
      <c r="M317" s="87">
        <v>0.04</v>
      </c>
      <c r="N317" s="87">
        <v>5.6800000030474918E-2</v>
      </c>
      <c r="O317" s="83">
        <v>233.37125</v>
      </c>
      <c r="P317" s="85">
        <v>91.793890000000005</v>
      </c>
      <c r="Q317" s="73"/>
      <c r="R317" s="83">
        <v>0.77440727300000001</v>
      </c>
      <c r="S317" s="84">
        <v>4.6674250000000003E-7</v>
      </c>
      <c r="T317" s="84">
        <f t="shared" si="4"/>
        <v>3.8337063518400971E-3</v>
      </c>
      <c r="U317" s="84">
        <f>R317/'סכום נכסי הקרן'!$C$42</f>
        <v>6.3612268297719068E-4</v>
      </c>
    </row>
    <row r="318" spans="2:21">
      <c r="B318" s="76" t="s">
        <v>772</v>
      </c>
      <c r="C318" s="73" t="s">
        <v>773</v>
      </c>
      <c r="D318" s="86" t="s">
        <v>29</v>
      </c>
      <c r="E318" s="86" t="s">
        <v>681</v>
      </c>
      <c r="F318" s="73"/>
      <c r="G318" s="86" t="s">
        <v>774</v>
      </c>
      <c r="H318" s="73" t="s">
        <v>693</v>
      </c>
      <c r="I318" s="73" t="s">
        <v>294</v>
      </c>
      <c r="J318" s="73"/>
      <c r="K318" s="85">
        <v>3.7899999983615218</v>
      </c>
      <c r="L318" s="86" t="s">
        <v>122</v>
      </c>
      <c r="M318" s="87">
        <v>5.5E-2</v>
      </c>
      <c r="N318" s="87">
        <v>8.7900000054853406E-2</v>
      </c>
      <c r="O318" s="83">
        <v>43.854999999999997</v>
      </c>
      <c r="P318" s="85">
        <v>88.544110000000003</v>
      </c>
      <c r="Q318" s="73"/>
      <c r="R318" s="83">
        <v>0.14037413699999998</v>
      </c>
      <c r="S318" s="84">
        <v>4.3854999999999998E-8</v>
      </c>
      <c r="T318" s="84">
        <f t="shared" si="4"/>
        <v>6.9492273563780431E-4</v>
      </c>
      <c r="U318" s="84">
        <f>R318/'סכום נכסי הקרן'!$C$42</f>
        <v>1.1530776603262573E-4</v>
      </c>
    </row>
    <row r="319" spans="2:21">
      <c r="B319" s="76" t="s">
        <v>775</v>
      </c>
      <c r="C319" s="73" t="s">
        <v>776</v>
      </c>
      <c r="D319" s="86" t="s">
        <v>29</v>
      </c>
      <c r="E319" s="86" t="s">
        <v>681</v>
      </c>
      <c r="F319" s="73"/>
      <c r="G319" s="86" t="s">
        <v>774</v>
      </c>
      <c r="H319" s="73" t="s">
        <v>693</v>
      </c>
      <c r="I319" s="73" t="s">
        <v>294</v>
      </c>
      <c r="J319" s="73"/>
      <c r="K319" s="85">
        <v>3.3800000007945199</v>
      </c>
      <c r="L319" s="86" t="s">
        <v>122</v>
      </c>
      <c r="M319" s="87">
        <v>0.06</v>
      </c>
      <c r="N319" s="87">
        <v>8.3000000035311994E-2</v>
      </c>
      <c r="O319" s="83">
        <v>134.76015000000001</v>
      </c>
      <c r="P319" s="85">
        <v>93.00967</v>
      </c>
      <c r="Q319" s="73"/>
      <c r="R319" s="83">
        <v>0.45310397799999996</v>
      </c>
      <c r="S319" s="84">
        <v>1.7968020000000002E-7</v>
      </c>
      <c r="T319" s="84">
        <f t="shared" si="4"/>
        <v>2.2430930843060607E-3</v>
      </c>
      <c r="U319" s="84">
        <f>R319/'סכום נכסי הקרן'!$C$42</f>
        <v>3.7219397105661993E-4</v>
      </c>
    </row>
    <row r="320" spans="2:21">
      <c r="B320" s="76" t="s">
        <v>777</v>
      </c>
      <c r="C320" s="73" t="s">
        <v>778</v>
      </c>
      <c r="D320" s="86" t="s">
        <v>29</v>
      </c>
      <c r="E320" s="86" t="s">
        <v>681</v>
      </c>
      <c r="F320" s="73"/>
      <c r="G320" s="86" t="s">
        <v>779</v>
      </c>
      <c r="H320" s="73" t="s">
        <v>693</v>
      </c>
      <c r="I320" s="73" t="s">
        <v>294</v>
      </c>
      <c r="J320" s="73"/>
      <c r="K320" s="85">
        <v>6.3900000005173005</v>
      </c>
      <c r="L320" s="86" t="s">
        <v>124</v>
      </c>
      <c r="M320" s="87">
        <v>6.6250000000000003E-2</v>
      </c>
      <c r="N320" s="87">
        <v>6.4600000002785457E-2</v>
      </c>
      <c r="O320" s="83">
        <v>250.6</v>
      </c>
      <c r="P320" s="85">
        <v>102.01015</v>
      </c>
      <c r="Q320" s="73"/>
      <c r="R320" s="83">
        <v>1.0052175320000001</v>
      </c>
      <c r="S320" s="84">
        <v>3.3413333333333331E-7</v>
      </c>
      <c r="T320" s="84">
        <f t="shared" si="4"/>
        <v>4.9763334769318806E-3</v>
      </c>
      <c r="U320" s="84">
        <f>R320/'סכום נכסי הקרן'!$C$42</f>
        <v>8.2571754647189379E-4</v>
      </c>
    </row>
    <row r="321" spans="2:21">
      <c r="B321" s="76" t="s">
        <v>780</v>
      </c>
      <c r="C321" s="73" t="s">
        <v>781</v>
      </c>
      <c r="D321" s="86" t="s">
        <v>29</v>
      </c>
      <c r="E321" s="86" t="s">
        <v>681</v>
      </c>
      <c r="F321" s="73"/>
      <c r="G321" s="86" t="s">
        <v>782</v>
      </c>
      <c r="H321" s="73" t="s">
        <v>693</v>
      </c>
      <c r="I321" s="73" t="s">
        <v>294</v>
      </c>
      <c r="J321" s="73"/>
      <c r="K321" s="85">
        <v>6.1200000040621854</v>
      </c>
      <c r="L321" s="86" t="s">
        <v>122</v>
      </c>
      <c r="M321" s="87">
        <v>3.2500000000000001E-2</v>
      </c>
      <c r="N321" s="87">
        <v>5.5800000022849794E-2</v>
      </c>
      <c r="O321" s="83">
        <v>125.3</v>
      </c>
      <c r="P321" s="85">
        <v>86.956249999999997</v>
      </c>
      <c r="Q321" s="73"/>
      <c r="R321" s="83">
        <v>0.393876595</v>
      </c>
      <c r="S321" s="84">
        <v>1.0027369196049872E-7</v>
      </c>
      <c r="T321" s="84">
        <f t="shared" si="4"/>
        <v>1.9498876840902931E-3</v>
      </c>
      <c r="U321" s="84">
        <f>R321/'סכום נכסי הקרן'!$C$42</f>
        <v>3.2354272113521373E-4</v>
      </c>
    </row>
    <row r="322" spans="2:21">
      <c r="B322" s="76" t="s">
        <v>783</v>
      </c>
      <c r="C322" s="73" t="s">
        <v>784</v>
      </c>
      <c r="D322" s="86" t="s">
        <v>29</v>
      </c>
      <c r="E322" s="86" t="s">
        <v>681</v>
      </c>
      <c r="F322" s="73"/>
      <c r="G322" s="86" t="s">
        <v>766</v>
      </c>
      <c r="H322" s="73" t="s">
        <v>693</v>
      </c>
      <c r="I322" s="73" t="s">
        <v>294</v>
      </c>
      <c r="J322" s="73"/>
      <c r="K322" s="85">
        <v>1.8000000021193481</v>
      </c>
      <c r="L322" s="86" t="s">
        <v>122</v>
      </c>
      <c r="M322" s="87">
        <v>4.2500000000000003E-2</v>
      </c>
      <c r="N322" s="87">
        <v>7.6700000056162732E-2</v>
      </c>
      <c r="O322" s="83">
        <v>137.83000000000001</v>
      </c>
      <c r="P322" s="85">
        <v>94.699060000000003</v>
      </c>
      <c r="Q322" s="73"/>
      <c r="R322" s="83">
        <v>0.47184320499999999</v>
      </c>
      <c r="S322" s="84">
        <v>2.9016842105263161E-7</v>
      </c>
      <c r="T322" s="84">
        <f t="shared" si="4"/>
        <v>2.3358617037176109E-3</v>
      </c>
      <c r="U322" s="84">
        <f>R322/'סכום נכסי הקרן'!$C$42</f>
        <v>3.8758696615334676E-4</v>
      </c>
    </row>
    <row r="323" spans="2:21">
      <c r="B323" s="76" t="s">
        <v>785</v>
      </c>
      <c r="C323" s="73" t="s">
        <v>786</v>
      </c>
      <c r="D323" s="86" t="s">
        <v>29</v>
      </c>
      <c r="E323" s="86" t="s">
        <v>681</v>
      </c>
      <c r="F323" s="73"/>
      <c r="G323" s="86" t="s">
        <v>766</v>
      </c>
      <c r="H323" s="73" t="s">
        <v>693</v>
      </c>
      <c r="I323" s="73" t="s">
        <v>294</v>
      </c>
      <c r="J323" s="73"/>
      <c r="K323" s="85">
        <v>4.9700000053834614</v>
      </c>
      <c r="L323" s="86" t="s">
        <v>122</v>
      </c>
      <c r="M323" s="87">
        <v>3.125E-2</v>
      </c>
      <c r="N323" s="87">
        <v>7.0800000093946658E-2</v>
      </c>
      <c r="O323" s="83">
        <v>125.3</v>
      </c>
      <c r="P323" s="85">
        <v>83.658330000000007</v>
      </c>
      <c r="Q323" s="73"/>
      <c r="R323" s="83">
        <v>0.37893836800000003</v>
      </c>
      <c r="S323" s="84">
        <v>1.6706666666666665E-7</v>
      </c>
      <c r="T323" s="84">
        <f t="shared" si="4"/>
        <v>1.8759359306243502E-3</v>
      </c>
      <c r="U323" s="84">
        <f>R323/'סכום נכסי הקרן'!$C$42</f>
        <v>3.1127198793128849E-4</v>
      </c>
    </row>
    <row r="324" spans="2:21">
      <c r="B324" s="76" t="s">
        <v>787</v>
      </c>
      <c r="C324" s="73" t="s">
        <v>788</v>
      </c>
      <c r="D324" s="86" t="s">
        <v>29</v>
      </c>
      <c r="E324" s="86" t="s">
        <v>681</v>
      </c>
      <c r="F324" s="73"/>
      <c r="G324" s="86" t="s">
        <v>779</v>
      </c>
      <c r="H324" s="73" t="s">
        <v>693</v>
      </c>
      <c r="I324" s="73" t="s">
        <v>683</v>
      </c>
      <c r="J324" s="73"/>
      <c r="K324" s="85">
        <v>4.7500000038060906</v>
      </c>
      <c r="L324" s="86" t="s">
        <v>124</v>
      </c>
      <c r="M324" s="87">
        <v>4.8750000000000002E-2</v>
      </c>
      <c r="N324" s="87">
        <v>5.5800000038365404E-2</v>
      </c>
      <c r="O324" s="83">
        <v>171.66099999999997</v>
      </c>
      <c r="P324" s="85">
        <v>97.309150000000002</v>
      </c>
      <c r="Q324" s="73"/>
      <c r="R324" s="83">
        <v>0.65684200599999998</v>
      </c>
      <c r="S324" s="84">
        <v>1.7166099999999996E-7</v>
      </c>
      <c r="T324" s="84">
        <f t="shared" si="4"/>
        <v>3.2516990198225978E-3</v>
      </c>
      <c r="U324" s="84">
        <f>R324/'סכום נכסי הקרן'!$C$42</f>
        <v>5.3955084581035434E-4</v>
      </c>
    </row>
    <row r="325" spans="2:21">
      <c r="B325" s="76" t="s">
        <v>789</v>
      </c>
      <c r="C325" s="73" t="s">
        <v>790</v>
      </c>
      <c r="D325" s="86" t="s">
        <v>29</v>
      </c>
      <c r="E325" s="86" t="s">
        <v>681</v>
      </c>
      <c r="F325" s="73"/>
      <c r="G325" s="86" t="s">
        <v>771</v>
      </c>
      <c r="H325" s="73" t="s">
        <v>693</v>
      </c>
      <c r="I325" s="73" t="s">
        <v>683</v>
      </c>
      <c r="J325" s="73"/>
      <c r="K325" s="85">
        <v>7.5900000014573044</v>
      </c>
      <c r="L325" s="86" t="s">
        <v>122</v>
      </c>
      <c r="M325" s="87">
        <v>5.9000000000000004E-2</v>
      </c>
      <c r="N325" s="87">
        <v>5.8600000003447388E-2</v>
      </c>
      <c r="O325" s="83">
        <v>175.42</v>
      </c>
      <c r="P325" s="85">
        <v>100.63411000000001</v>
      </c>
      <c r="Q325" s="73"/>
      <c r="R325" s="83">
        <v>0.63816447300000001</v>
      </c>
      <c r="S325" s="84">
        <v>3.5083999999999998E-7</v>
      </c>
      <c r="T325" s="84">
        <f t="shared" si="4"/>
        <v>3.1592358168087455E-3</v>
      </c>
      <c r="U325" s="84">
        <f>R325/'סכום נכסי הקרן'!$C$42</f>
        <v>5.2420852812094516E-4</v>
      </c>
    </row>
    <row r="326" spans="2:21">
      <c r="B326" s="76" t="s">
        <v>791</v>
      </c>
      <c r="C326" s="73" t="s">
        <v>792</v>
      </c>
      <c r="D326" s="86" t="s">
        <v>29</v>
      </c>
      <c r="E326" s="86" t="s">
        <v>681</v>
      </c>
      <c r="F326" s="73"/>
      <c r="G326" s="86" t="s">
        <v>793</v>
      </c>
      <c r="H326" s="73" t="s">
        <v>693</v>
      </c>
      <c r="I326" s="73" t="s">
        <v>683</v>
      </c>
      <c r="J326" s="73"/>
      <c r="K326" s="85">
        <v>7.2400000065508996</v>
      </c>
      <c r="L326" s="86" t="s">
        <v>122</v>
      </c>
      <c r="M326" s="87">
        <v>3.15E-2</v>
      </c>
      <c r="N326" s="87">
        <v>6.7100000050261205E-2</v>
      </c>
      <c r="O326" s="83">
        <v>125.3</v>
      </c>
      <c r="P326" s="85">
        <v>78.185749999999999</v>
      </c>
      <c r="Q326" s="73"/>
      <c r="R326" s="83">
        <v>0.35414978200000008</v>
      </c>
      <c r="S326" s="84">
        <v>1.9325474615456985E-7</v>
      </c>
      <c r="T326" s="84">
        <f t="shared" si="4"/>
        <v>1.7532199349013422E-3</v>
      </c>
      <c r="U326" s="84">
        <f>R326/'סכום נכסי הקרן'!$C$42</f>
        <v>2.9090985758552815E-4</v>
      </c>
    </row>
    <row r="327" spans="2:21">
      <c r="B327" s="76" t="s">
        <v>794</v>
      </c>
      <c r="C327" s="73" t="s">
        <v>795</v>
      </c>
      <c r="D327" s="86" t="s">
        <v>29</v>
      </c>
      <c r="E327" s="86" t="s">
        <v>681</v>
      </c>
      <c r="F327" s="73"/>
      <c r="G327" s="86" t="s">
        <v>766</v>
      </c>
      <c r="H327" s="73" t="s">
        <v>796</v>
      </c>
      <c r="I327" s="73" t="s">
        <v>714</v>
      </c>
      <c r="J327" s="73"/>
      <c r="K327" s="85">
        <v>7.209999999240396</v>
      </c>
      <c r="L327" s="86" t="s">
        <v>122</v>
      </c>
      <c r="M327" s="87">
        <v>6.7979999999999999E-2</v>
      </c>
      <c r="N327" s="87">
        <v>6.699999999276568E-2</v>
      </c>
      <c r="O327" s="83">
        <v>300.72000000000003</v>
      </c>
      <c r="P327" s="85">
        <v>101.7236</v>
      </c>
      <c r="Q327" s="73"/>
      <c r="R327" s="83">
        <v>1.1058401040000001</v>
      </c>
      <c r="S327" s="84">
        <v>3.0072000000000001E-7</v>
      </c>
      <c r="T327" s="84">
        <f t="shared" si="4"/>
        <v>5.4744659285041524E-3</v>
      </c>
      <c r="U327" s="84">
        <f>R327/'סכום נכסי הקרן'!$C$42</f>
        <v>9.0837211687738837E-4</v>
      </c>
    </row>
    <row r="328" spans="2:21">
      <c r="B328" s="76" t="s">
        <v>797</v>
      </c>
      <c r="C328" s="73" t="s">
        <v>798</v>
      </c>
      <c r="D328" s="86" t="s">
        <v>29</v>
      </c>
      <c r="E328" s="86" t="s">
        <v>681</v>
      </c>
      <c r="F328" s="73"/>
      <c r="G328" s="86" t="s">
        <v>752</v>
      </c>
      <c r="H328" s="73" t="s">
        <v>693</v>
      </c>
      <c r="I328" s="73" t="s">
        <v>294</v>
      </c>
      <c r="J328" s="73"/>
      <c r="K328" s="85">
        <v>7.0100000022410134</v>
      </c>
      <c r="L328" s="86" t="s">
        <v>122</v>
      </c>
      <c r="M328" s="87">
        <v>5.5999999999999994E-2</v>
      </c>
      <c r="N328" s="87">
        <v>5.4599999996552268E-2</v>
      </c>
      <c r="O328" s="83">
        <v>46.987499999999997</v>
      </c>
      <c r="P328" s="85">
        <v>102.45411</v>
      </c>
      <c r="Q328" s="73"/>
      <c r="R328" s="83">
        <v>0.17402836100000002</v>
      </c>
      <c r="S328" s="84">
        <v>7.8312499999999994E-8</v>
      </c>
      <c r="T328" s="84">
        <f t="shared" si="4"/>
        <v>8.6152810830590111E-4</v>
      </c>
      <c r="U328" s="84">
        <f>R328/'סכום נכסי הקרן'!$C$42</f>
        <v>1.4295241247488013E-4</v>
      </c>
    </row>
    <row r="329" spans="2:21">
      <c r="B329" s="76" t="s">
        <v>799</v>
      </c>
      <c r="C329" s="73" t="s">
        <v>800</v>
      </c>
      <c r="D329" s="86" t="s">
        <v>29</v>
      </c>
      <c r="E329" s="86" t="s">
        <v>681</v>
      </c>
      <c r="F329" s="73"/>
      <c r="G329" s="86" t="s">
        <v>747</v>
      </c>
      <c r="H329" s="73" t="s">
        <v>693</v>
      </c>
      <c r="I329" s="73" t="s">
        <v>294</v>
      </c>
      <c r="J329" s="73"/>
      <c r="K329" s="85">
        <v>4.770000001997567</v>
      </c>
      <c r="L329" s="86" t="s">
        <v>122</v>
      </c>
      <c r="M329" s="87">
        <v>4.4999999999999998E-2</v>
      </c>
      <c r="N329" s="87">
        <v>6.1800000025207386E-2</v>
      </c>
      <c r="O329" s="83">
        <v>251.58360499999998</v>
      </c>
      <c r="P329" s="85">
        <v>92.473500000000001</v>
      </c>
      <c r="Q329" s="73"/>
      <c r="R329" s="83">
        <v>0.8410231159999999</v>
      </c>
      <c r="S329" s="84">
        <v>4.1930600833333328E-7</v>
      </c>
      <c r="T329" s="84">
        <f t="shared" si="4"/>
        <v>4.1634883533093452E-3</v>
      </c>
      <c r="U329" s="84">
        <f>R329/'סכום נכסי הקרן'!$C$42</f>
        <v>6.9084304815892012E-4</v>
      </c>
    </row>
    <row r="330" spans="2:21">
      <c r="B330" s="76" t="s">
        <v>801</v>
      </c>
      <c r="C330" s="73" t="s">
        <v>802</v>
      </c>
      <c r="D330" s="86" t="s">
        <v>29</v>
      </c>
      <c r="E330" s="86" t="s">
        <v>681</v>
      </c>
      <c r="F330" s="73"/>
      <c r="G330" s="86" t="s">
        <v>774</v>
      </c>
      <c r="H330" s="73" t="s">
        <v>693</v>
      </c>
      <c r="I330" s="73" t="s">
        <v>294</v>
      </c>
      <c r="J330" s="73"/>
      <c r="K330" s="85">
        <v>7.3199999988039446</v>
      </c>
      <c r="L330" s="86" t="s">
        <v>122</v>
      </c>
      <c r="M330" s="87">
        <v>0.04</v>
      </c>
      <c r="N330" s="87">
        <v>5.7399999999335531E-2</v>
      </c>
      <c r="O330" s="83">
        <v>93.974999999999994</v>
      </c>
      <c r="P330" s="85">
        <v>88.599329999999995</v>
      </c>
      <c r="Q330" s="73"/>
      <c r="R330" s="83">
        <v>0.30098932300000003</v>
      </c>
      <c r="S330" s="84">
        <v>9.3974999999999993E-8</v>
      </c>
      <c r="T330" s="84">
        <f t="shared" si="4"/>
        <v>1.490048866600909E-3</v>
      </c>
      <c r="U330" s="84">
        <f>R330/'סכום נכסי הקרן'!$C$42</f>
        <v>2.4724217136097099E-4</v>
      </c>
    </row>
    <row r="331" spans="2:21">
      <c r="B331" s="76" t="s">
        <v>803</v>
      </c>
      <c r="C331" s="73" t="s">
        <v>804</v>
      </c>
      <c r="D331" s="86" t="s">
        <v>29</v>
      </c>
      <c r="E331" s="86" t="s">
        <v>681</v>
      </c>
      <c r="F331" s="73"/>
      <c r="G331" s="86" t="s">
        <v>774</v>
      </c>
      <c r="H331" s="73" t="s">
        <v>693</v>
      </c>
      <c r="I331" s="73" t="s">
        <v>294</v>
      </c>
      <c r="J331" s="73"/>
      <c r="K331" s="85">
        <v>3.3500000012771585</v>
      </c>
      <c r="L331" s="86" t="s">
        <v>122</v>
      </c>
      <c r="M331" s="87">
        <v>6.8750000000000006E-2</v>
      </c>
      <c r="N331" s="87">
        <v>6.100000002554317E-2</v>
      </c>
      <c r="O331" s="83">
        <v>156.625</v>
      </c>
      <c r="P331" s="85">
        <v>103.71629</v>
      </c>
      <c r="Q331" s="73"/>
      <c r="R331" s="83">
        <v>0.58724099500000004</v>
      </c>
      <c r="S331" s="84">
        <v>2.3055669228980148E-7</v>
      </c>
      <c r="T331" s="84">
        <f t="shared" ref="T331:T388" si="5">IFERROR(R331/$R$11,0)</f>
        <v>2.9071389320389283E-3</v>
      </c>
      <c r="U331" s="84">
        <f>R331/'סכום נכסי הקרן'!$C$42</f>
        <v>4.8237836900273407E-4</v>
      </c>
    </row>
    <row r="332" spans="2:21">
      <c r="B332" s="76" t="s">
        <v>805</v>
      </c>
      <c r="C332" s="73" t="s">
        <v>806</v>
      </c>
      <c r="D332" s="86" t="s">
        <v>29</v>
      </c>
      <c r="E332" s="86" t="s">
        <v>681</v>
      </c>
      <c r="F332" s="73"/>
      <c r="G332" s="86" t="s">
        <v>807</v>
      </c>
      <c r="H332" s="73" t="s">
        <v>796</v>
      </c>
      <c r="I332" s="73" t="s">
        <v>714</v>
      </c>
      <c r="J332" s="73"/>
      <c r="K332" s="85">
        <v>3.520000004063252</v>
      </c>
      <c r="L332" s="86" t="s">
        <v>122</v>
      </c>
      <c r="M332" s="87">
        <v>4.7E-2</v>
      </c>
      <c r="N332" s="87">
        <v>7.3900000049520895E-2</v>
      </c>
      <c r="O332" s="83">
        <v>119.035</v>
      </c>
      <c r="P332" s="85">
        <v>91.508889999999994</v>
      </c>
      <c r="Q332" s="73"/>
      <c r="R332" s="83">
        <v>0.39377329500000002</v>
      </c>
      <c r="S332" s="84">
        <v>2.4003831417624521E-7</v>
      </c>
      <c r="T332" s="84">
        <f t="shared" si="5"/>
        <v>1.9493762970205272E-3</v>
      </c>
      <c r="U332" s="84">
        <f>R332/'סכום נכסי הקרן'!$C$42</f>
        <v>3.2345786724057382E-4</v>
      </c>
    </row>
    <row r="333" spans="2:21">
      <c r="B333" s="76" t="s">
        <v>808</v>
      </c>
      <c r="C333" s="73" t="s">
        <v>809</v>
      </c>
      <c r="D333" s="86" t="s">
        <v>29</v>
      </c>
      <c r="E333" s="86" t="s">
        <v>681</v>
      </c>
      <c r="F333" s="73"/>
      <c r="G333" s="86" t="s">
        <v>766</v>
      </c>
      <c r="H333" s="73" t="s">
        <v>693</v>
      </c>
      <c r="I333" s="73" t="s">
        <v>294</v>
      </c>
      <c r="J333" s="73"/>
      <c r="K333" s="85">
        <v>3.1000000027612611</v>
      </c>
      <c r="L333" s="86" t="s">
        <v>122</v>
      </c>
      <c r="M333" s="87">
        <v>3.4000000000000002E-2</v>
      </c>
      <c r="N333" s="87">
        <v>7.3700000013806305E-2</v>
      </c>
      <c r="O333" s="83">
        <v>56.384999999999998</v>
      </c>
      <c r="P333" s="85">
        <v>88.836330000000004</v>
      </c>
      <c r="Q333" s="73"/>
      <c r="R333" s="83">
        <v>0.18107667499999999</v>
      </c>
      <c r="S333" s="84">
        <v>5.6384999999999998E-8</v>
      </c>
      <c r="T333" s="84">
        <f t="shared" si="5"/>
        <v>8.9642081540417667E-4</v>
      </c>
      <c r="U333" s="84">
        <f>R333/'סכום נכסי הקרן'!$C$42</f>
        <v>1.4874212102807663E-4</v>
      </c>
    </row>
    <row r="334" spans="2:21">
      <c r="B334" s="76" t="s">
        <v>810</v>
      </c>
      <c r="C334" s="73" t="s">
        <v>811</v>
      </c>
      <c r="D334" s="86" t="s">
        <v>29</v>
      </c>
      <c r="E334" s="86" t="s">
        <v>681</v>
      </c>
      <c r="F334" s="73"/>
      <c r="G334" s="86" t="s">
        <v>766</v>
      </c>
      <c r="H334" s="73" t="s">
        <v>693</v>
      </c>
      <c r="I334" s="73" t="s">
        <v>294</v>
      </c>
      <c r="J334" s="73"/>
      <c r="K334" s="85">
        <v>2.2099999976871834</v>
      </c>
      <c r="L334" s="86" t="s">
        <v>122</v>
      </c>
      <c r="M334" s="87">
        <v>3.7499999999999999E-2</v>
      </c>
      <c r="N334" s="87">
        <v>7.649999985245827E-2</v>
      </c>
      <c r="O334" s="83">
        <v>37.590000000000003</v>
      </c>
      <c r="P334" s="85">
        <v>92.273330000000001</v>
      </c>
      <c r="Q334" s="73"/>
      <c r="R334" s="83">
        <v>0.12538824900000001</v>
      </c>
      <c r="S334" s="84">
        <v>7.5180000000000002E-8</v>
      </c>
      <c r="T334" s="84">
        <f t="shared" si="5"/>
        <v>6.2073503619768783E-4</v>
      </c>
      <c r="U334" s="84">
        <f>R334/'סכום נכסי הקרן'!$C$42</f>
        <v>1.0299788257243297E-4</v>
      </c>
    </row>
    <row r="335" spans="2:21">
      <c r="B335" s="76" t="s">
        <v>812</v>
      </c>
      <c r="C335" s="73" t="s">
        <v>813</v>
      </c>
      <c r="D335" s="86" t="s">
        <v>29</v>
      </c>
      <c r="E335" s="86" t="s">
        <v>681</v>
      </c>
      <c r="F335" s="73"/>
      <c r="G335" s="86" t="s">
        <v>724</v>
      </c>
      <c r="H335" s="73" t="s">
        <v>796</v>
      </c>
      <c r="I335" s="73" t="s">
        <v>714</v>
      </c>
      <c r="J335" s="73"/>
      <c r="K335" s="85">
        <v>3.6600000012592329</v>
      </c>
      <c r="L335" s="86" t="s">
        <v>122</v>
      </c>
      <c r="M335" s="87">
        <v>6.8750000000000006E-2</v>
      </c>
      <c r="N335" s="87">
        <v>8.740000001888848E-2</v>
      </c>
      <c r="O335" s="83">
        <v>130.31200000000001</v>
      </c>
      <c r="P335" s="85">
        <v>94.403750000000002</v>
      </c>
      <c r="Q335" s="73"/>
      <c r="R335" s="83">
        <v>0.44471518400000004</v>
      </c>
      <c r="S335" s="84">
        <v>2.6062400000000002E-7</v>
      </c>
      <c r="T335" s="84">
        <f t="shared" si="5"/>
        <v>2.2015643255206586E-3</v>
      </c>
      <c r="U335" s="84">
        <f>R335/'סכום נכסי הקרן'!$C$42</f>
        <v>3.6530314973781897E-4</v>
      </c>
    </row>
    <row r="336" spans="2:21">
      <c r="B336" s="76" t="s">
        <v>814</v>
      </c>
      <c r="C336" s="73" t="s">
        <v>815</v>
      </c>
      <c r="D336" s="86" t="s">
        <v>29</v>
      </c>
      <c r="E336" s="86" t="s">
        <v>681</v>
      </c>
      <c r="F336" s="73"/>
      <c r="G336" s="86" t="s">
        <v>712</v>
      </c>
      <c r="H336" s="73" t="s">
        <v>693</v>
      </c>
      <c r="I336" s="73" t="s">
        <v>294</v>
      </c>
      <c r="J336" s="73"/>
      <c r="K336" s="85">
        <v>2.1999999978803961</v>
      </c>
      <c r="L336" s="86" t="s">
        <v>122</v>
      </c>
      <c r="M336" s="87">
        <v>5.7500000000000002E-2</v>
      </c>
      <c r="N336" s="87">
        <v>8.039999996396674E-2</v>
      </c>
      <c r="O336" s="83">
        <v>53.095874999999999</v>
      </c>
      <c r="P336" s="85">
        <v>98.318719999999999</v>
      </c>
      <c r="Q336" s="73"/>
      <c r="R336" s="83">
        <v>0.188714517</v>
      </c>
      <c r="S336" s="84">
        <v>7.5851250000000002E-8</v>
      </c>
      <c r="T336" s="84">
        <f t="shared" si="5"/>
        <v>9.3423198326203732E-4</v>
      </c>
      <c r="U336" s="84">
        <f>R336/'סכום נכסי הקרן'!$C$42</f>
        <v>1.5501608656868162E-4</v>
      </c>
    </row>
    <row r="337" spans="2:21">
      <c r="B337" s="76" t="s">
        <v>816</v>
      </c>
      <c r="C337" s="73" t="s">
        <v>817</v>
      </c>
      <c r="D337" s="86" t="s">
        <v>29</v>
      </c>
      <c r="E337" s="86" t="s">
        <v>681</v>
      </c>
      <c r="F337" s="73"/>
      <c r="G337" s="86" t="s">
        <v>779</v>
      </c>
      <c r="H337" s="73" t="s">
        <v>693</v>
      </c>
      <c r="I337" s="73" t="s">
        <v>294</v>
      </c>
      <c r="J337" s="73"/>
      <c r="K337" s="85">
        <v>4.2600000038512587</v>
      </c>
      <c r="L337" s="86" t="s">
        <v>124</v>
      </c>
      <c r="M337" s="87">
        <v>0.04</v>
      </c>
      <c r="N337" s="87">
        <v>6.3300000051650068E-2</v>
      </c>
      <c r="O337" s="83">
        <v>150.36000000000001</v>
      </c>
      <c r="P337" s="85">
        <v>93.981669999999994</v>
      </c>
      <c r="Q337" s="73"/>
      <c r="R337" s="83">
        <v>0.55566246100000005</v>
      </c>
      <c r="S337" s="84">
        <v>1.5036E-7</v>
      </c>
      <c r="T337" s="84">
        <f t="shared" si="5"/>
        <v>2.7508092711505312E-3</v>
      </c>
      <c r="U337" s="84">
        <f>R337/'סכום נכסי הקרן'!$C$42</f>
        <v>4.5643876012645428E-4</v>
      </c>
    </row>
    <row r="338" spans="2:21">
      <c r="B338" s="76" t="s">
        <v>818</v>
      </c>
      <c r="C338" s="73" t="s">
        <v>819</v>
      </c>
      <c r="D338" s="86" t="s">
        <v>29</v>
      </c>
      <c r="E338" s="86" t="s">
        <v>681</v>
      </c>
      <c r="F338" s="73"/>
      <c r="G338" s="86" t="s">
        <v>820</v>
      </c>
      <c r="H338" s="73" t="s">
        <v>693</v>
      </c>
      <c r="I338" s="73" t="s">
        <v>683</v>
      </c>
      <c r="J338" s="73"/>
      <c r="K338" s="85">
        <v>4.2500000030011025</v>
      </c>
      <c r="L338" s="86" t="s">
        <v>124</v>
      </c>
      <c r="M338" s="87">
        <v>4.6249999999999999E-2</v>
      </c>
      <c r="N338" s="87">
        <v>5.3400000048817918E-2</v>
      </c>
      <c r="O338" s="83">
        <v>128.4325</v>
      </c>
      <c r="P338" s="85">
        <v>98.969210000000004</v>
      </c>
      <c r="Q338" s="73"/>
      <c r="R338" s="83">
        <v>0.49981653399999992</v>
      </c>
      <c r="S338" s="84">
        <v>2.1405416666666666E-7</v>
      </c>
      <c r="T338" s="84">
        <f t="shared" si="5"/>
        <v>2.4743437826035262E-3</v>
      </c>
      <c r="U338" s="84">
        <f>R338/'סכום נכסי הקרן'!$C$42</f>
        <v>4.1056514535658316E-4</v>
      </c>
    </row>
    <row r="339" spans="2:21">
      <c r="B339" s="76" t="s">
        <v>821</v>
      </c>
      <c r="C339" s="73" t="s">
        <v>822</v>
      </c>
      <c r="D339" s="86" t="s">
        <v>29</v>
      </c>
      <c r="E339" s="86" t="s">
        <v>681</v>
      </c>
      <c r="F339" s="73"/>
      <c r="G339" s="86" t="s">
        <v>774</v>
      </c>
      <c r="H339" s="73" t="s">
        <v>693</v>
      </c>
      <c r="I339" s="73" t="s">
        <v>294</v>
      </c>
      <c r="J339" s="73"/>
      <c r="K339" s="85">
        <v>3.570000001298876</v>
      </c>
      <c r="L339" s="86" t="s">
        <v>122</v>
      </c>
      <c r="M339" s="87">
        <v>5.2999999999999999E-2</v>
      </c>
      <c r="N339" s="87">
        <v>9.9800000037523068E-2</v>
      </c>
      <c r="O339" s="83">
        <v>181.37174999999999</v>
      </c>
      <c r="P339" s="85">
        <v>84.544830000000005</v>
      </c>
      <c r="Q339" s="73"/>
      <c r="R339" s="83">
        <v>0.55432570399999992</v>
      </c>
      <c r="S339" s="84">
        <v>1.2091450000000001E-7</v>
      </c>
      <c r="T339" s="84">
        <f t="shared" si="5"/>
        <v>2.7441916501900329E-3</v>
      </c>
      <c r="U339" s="84">
        <f>R339/'סכום נכסי הקרן'!$C$42</f>
        <v>4.5534070555106987E-4</v>
      </c>
    </row>
    <row r="340" spans="2:21">
      <c r="B340" s="76" t="s">
        <v>823</v>
      </c>
      <c r="C340" s="73" t="s">
        <v>824</v>
      </c>
      <c r="D340" s="86" t="s">
        <v>29</v>
      </c>
      <c r="E340" s="86" t="s">
        <v>681</v>
      </c>
      <c r="F340" s="73"/>
      <c r="G340" s="86" t="s">
        <v>759</v>
      </c>
      <c r="H340" s="73" t="s">
        <v>693</v>
      </c>
      <c r="I340" s="73" t="s">
        <v>683</v>
      </c>
      <c r="J340" s="73"/>
      <c r="K340" s="85">
        <v>4.5700000044514004</v>
      </c>
      <c r="L340" s="86" t="s">
        <v>124</v>
      </c>
      <c r="M340" s="87">
        <v>4.6249999999999999E-2</v>
      </c>
      <c r="N340" s="87">
        <v>6.6100000057103828E-2</v>
      </c>
      <c r="O340" s="83">
        <v>119.66149999999999</v>
      </c>
      <c r="P340" s="85">
        <v>94.531930000000003</v>
      </c>
      <c r="Q340" s="73"/>
      <c r="R340" s="83">
        <v>0.44480388599999998</v>
      </c>
      <c r="S340" s="84">
        <v>7.9774333333333326E-8</v>
      </c>
      <c r="T340" s="84">
        <f t="shared" si="5"/>
        <v>2.2020034451321049E-3</v>
      </c>
      <c r="U340" s="84">
        <f>R340/'סכום נכסי הקרן'!$C$42</f>
        <v>3.6537601237249798E-4</v>
      </c>
    </row>
    <row r="341" spans="2:21">
      <c r="B341" s="76" t="s">
        <v>825</v>
      </c>
      <c r="C341" s="73" t="s">
        <v>826</v>
      </c>
      <c r="D341" s="86" t="s">
        <v>29</v>
      </c>
      <c r="E341" s="86" t="s">
        <v>681</v>
      </c>
      <c r="F341" s="73"/>
      <c r="G341" s="86" t="s">
        <v>827</v>
      </c>
      <c r="H341" s="73" t="s">
        <v>693</v>
      </c>
      <c r="I341" s="73" t="s">
        <v>294</v>
      </c>
      <c r="J341" s="73"/>
      <c r="K341" s="85">
        <v>7.4099999990478311</v>
      </c>
      <c r="L341" s="86" t="s">
        <v>122</v>
      </c>
      <c r="M341" s="87">
        <v>4.2790000000000002E-2</v>
      </c>
      <c r="N341" s="87">
        <v>5.8199999993322454E-2</v>
      </c>
      <c r="O341" s="83">
        <v>250.6</v>
      </c>
      <c r="P341" s="85">
        <v>89.266289999999998</v>
      </c>
      <c r="Q341" s="73"/>
      <c r="R341" s="83">
        <v>0.80868029699999999</v>
      </c>
      <c r="S341" s="84">
        <v>5.0120000000000001E-8</v>
      </c>
      <c r="T341" s="84">
        <f t="shared" si="5"/>
        <v>4.0033750964227274E-3</v>
      </c>
      <c r="U341" s="84">
        <f>R341/'סכום נכסי הקרן'!$C$42</f>
        <v>6.6427563135558433E-4</v>
      </c>
    </row>
    <row r="342" spans="2:21">
      <c r="B342" s="76" t="s">
        <v>828</v>
      </c>
      <c r="C342" s="73" t="s">
        <v>829</v>
      </c>
      <c r="D342" s="86" t="s">
        <v>29</v>
      </c>
      <c r="E342" s="86" t="s">
        <v>681</v>
      </c>
      <c r="F342" s="73"/>
      <c r="G342" s="86" t="s">
        <v>747</v>
      </c>
      <c r="H342" s="73" t="s">
        <v>830</v>
      </c>
      <c r="I342" s="73" t="s">
        <v>294</v>
      </c>
      <c r="J342" s="73"/>
      <c r="K342" s="85">
        <v>2.039999996853108</v>
      </c>
      <c r="L342" s="86" t="s">
        <v>122</v>
      </c>
      <c r="M342" s="87">
        <v>6.5000000000000002E-2</v>
      </c>
      <c r="N342" s="87">
        <v>9.3999999870422096E-2</v>
      </c>
      <c r="O342" s="83">
        <v>62.65</v>
      </c>
      <c r="P342" s="85">
        <v>95.410830000000004</v>
      </c>
      <c r="Q342" s="73"/>
      <c r="R342" s="83">
        <v>0.216086217</v>
      </c>
      <c r="S342" s="84">
        <v>1.2529999999999999E-7</v>
      </c>
      <c r="T342" s="84">
        <f t="shared" si="5"/>
        <v>1.0697356953386949E-3</v>
      </c>
      <c r="U342" s="84">
        <f>R342/'סכום נכסי הקרן'!$C$42</f>
        <v>1.775000686395044E-4</v>
      </c>
    </row>
    <row r="343" spans="2:21">
      <c r="B343" s="76" t="s">
        <v>831</v>
      </c>
      <c r="C343" s="73" t="s">
        <v>832</v>
      </c>
      <c r="D343" s="86" t="s">
        <v>29</v>
      </c>
      <c r="E343" s="86" t="s">
        <v>681</v>
      </c>
      <c r="F343" s="73"/>
      <c r="G343" s="86" t="s">
        <v>779</v>
      </c>
      <c r="H343" s="73" t="s">
        <v>830</v>
      </c>
      <c r="I343" s="73" t="s">
        <v>294</v>
      </c>
      <c r="J343" s="73"/>
      <c r="K343" s="85">
        <v>4.6400000017123393</v>
      </c>
      <c r="L343" s="86" t="s">
        <v>122</v>
      </c>
      <c r="M343" s="87">
        <v>4.1250000000000002E-2</v>
      </c>
      <c r="N343" s="87">
        <v>5.9800000019531369E-2</v>
      </c>
      <c r="O343" s="83">
        <v>224.28700000000001</v>
      </c>
      <c r="P343" s="85">
        <v>92.195130000000006</v>
      </c>
      <c r="Q343" s="73"/>
      <c r="R343" s="83">
        <v>0.74751577299999983</v>
      </c>
      <c r="S343" s="84">
        <v>5.6071750000000004E-7</v>
      </c>
      <c r="T343" s="84">
        <f t="shared" si="5"/>
        <v>3.7005798718147622E-3</v>
      </c>
      <c r="U343" s="84">
        <f>R343/'סכום נכסי הקרן'!$C$42</f>
        <v>6.1403315240884688E-4</v>
      </c>
    </row>
    <row r="344" spans="2:21">
      <c r="B344" s="76" t="s">
        <v>833</v>
      </c>
      <c r="C344" s="73" t="s">
        <v>834</v>
      </c>
      <c r="D344" s="86" t="s">
        <v>29</v>
      </c>
      <c r="E344" s="86" t="s">
        <v>681</v>
      </c>
      <c r="F344" s="73"/>
      <c r="G344" s="86" t="s">
        <v>835</v>
      </c>
      <c r="H344" s="73" t="s">
        <v>830</v>
      </c>
      <c r="I344" s="73" t="s">
        <v>683</v>
      </c>
      <c r="J344" s="73"/>
      <c r="K344" s="85">
        <v>4.289999997323922</v>
      </c>
      <c r="L344" s="86" t="s">
        <v>124</v>
      </c>
      <c r="M344" s="87">
        <v>3.125E-2</v>
      </c>
      <c r="N344" s="87">
        <v>6.4999999961328353E-2</v>
      </c>
      <c r="O344" s="83">
        <v>187.95</v>
      </c>
      <c r="P344" s="85">
        <v>87.472070000000002</v>
      </c>
      <c r="Q344" s="73"/>
      <c r="R344" s="83">
        <v>0.64646843700000001</v>
      </c>
      <c r="S344" s="84">
        <v>2.5059999999999998E-7</v>
      </c>
      <c r="T344" s="84">
        <f t="shared" si="5"/>
        <v>3.2003446243344356E-3</v>
      </c>
      <c r="U344" s="84">
        <f>R344/'סכום נכסי הקרן'!$C$42</f>
        <v>5.3102966738861055E-4</v>
      </c>
    </row>
    <row r="345" spans="2:21">
      <c r="B345" s="76" t="s">
        <v>836</v>
      </c>
      <c r="C345" s="73" t="s">
        <v>837</v>
      </c>
      <c r="D345" s="86" t="s">
        <v>29</v>
      </c>
      <c r="E345" s="86" t="s">
        <v>681</v>
      </c>
      <c r="F345" s="73"/>
      <c r="G345" s="86" t="s">
        <v>724</v>
      </c>
      <c r="H345" s="73" t="s">
        <v>838</v>
      </c>
      <c r="I345" s="73" t="s">
        <v>714</v>
      </c>
      <c r="J345" s="73"/>
      <c r="K345" s="85">
        <v>5.1999999976139355</v>
      </c>
      <c r="L345" s="86" t="s">
        <v>124</v>
      </c>
      <c r="M345" s="87">
        <v>6.8750000000000006E-2</v>
      </c>
      <c r="N345" s="87">
        <v>8.1399999947506602E-2</v>
      </c>
      <c r="O345" s="83">
        <v>110.264</v>
      </c>
      <c r="P345" s="85">
        <v>96.660404999999997</v>
      </c>
      <c r="Q345" s="73"/>
      <c r="R345" s="83">
        <v>0.41910027999999999</v>
      </c>
      <c r="S345" s="84">
        <v>1.10264E-7</v>
      </c>
      <c r="T345" s="84">
        <f t="shared" si="5"/>
        <v>2.0747576391808541E-3</v>
      </c>
      <c r="U345" s="84">
        <f>R345/'סכום נכסי הקרן'!$C$42</f>
        <v>3.4426225559233849E-4</v>
      </c>
    </row>
    <row r="346" spans="2:21">
      <c r="B346" s="76" t="s">
        <v>839</v>
      </c>
      <c r="C346" s="73" t="s">
        <v>840</v>
      </c>
      <c r="D346" s="86" t="s">
        <v>29</v>
      </c>
      <c r="E346" s="86" t="s">
        <v>681</v>
      </c>
      <c r="F346" s="73"/>
      <c r="G346" s="86" t="s">
        <v>724</v>
      </c>
      <c r="H346" s="73" t="s">
        <v>838</v>
      </c>
      <c r="I346" s="73" t="s">
        <v>714</v>
      </c>
      <c r="J346" s="73"/>
      <c r="K346" s="85">
        <v>5.0599999979007872</v>
      </c>
      <c r="L346" s="86" t="s">
        <v>122</v>
      </c>
      <c r="M346" s="87">
        <v>7.7499999999999999E-2</v>
      </c>
      <c r="N346" s="87">
        <v>8.6899999948412979E-2</v>
      </c>
      <c r="O346" s="83">
        <v>129.353455</v>
      </c>
      <c r="P346" s="85">
        <v>95.760220000000004</v>
      </c>
      <c r="Q346" s="73"/>
      <c r="R346" s="83">
        <v>0.44778699899999996</v>
      </c>
      <c r="S346" s="84">
        <v>6.4676727499999995E-8</v>
      </c>
      <c r="T346" s="84">
        <f t="shared" si="5"/>
        <v>2.2167713581606754E-3</v>
      </c>
      <c r="U346" s="84">
        <f>R346/'סכום נכסי הקרן'!$C$42</f>
        <v>3.6782643595624465E-4</v>
      </c>
    </row>
    <row r="347" spans="2:21">
      <c r="B347" s="76" t="s">
        <v>841</v>
      </c>
      <c r="C347" s="73" t="s">
        <v>842</v>
      </c>
      <c r="D347" s="86" t="s">
        <v>29</v>
      </c>
      <c r="E347" s="86" t="s">
        <v>681</v>
      </c>
      <c r="F347" s="73"/>
      <c r="G347" s="86" t="s">
        <v>752</v>
      </c>
      <c r="H347" s="73" t="s">
        <v>838</v>
      </c>
      <c r="I347" s="73" t="s">
        <v>714</v>
      </c>
      <c r="J347" s="73"/>
      <c r="K347" s="85">
        <v>5.3200000088958008</v>
      </c>
      <c r="L347" s="86" t="s">
        <v>122</v>
      </c>
      <c r="M347" s="87">
        <v>3.2500000000000001E-2</v>
      </c>
      <c r="N347" s="87">
        <v>5.6600000078693619E-2</v>
      </c>
      <c r="O347" s="83">
        <v>92.082970000000003</v>
      </c>
      <c r="P347" s="85">
        <v>87.801249999999996</v>
      </c>
      <c r="Q347" s="73"/>
      <c r="R347" s="83">
        <v>0.292272745</v>
      </c>
      <c r="S347" s="84">
        <v>1.315471E-7</v>
      </c>
      <c r="T347" s="84">
        <f t="shared" si="5"/>
        <v>1.4468974117915355E-3</v>
      </c>
      <c r="U347" s="84">
        <f>R347/'סכום נכסי הקרן'!$C$42</f>
        <v>2.4008209787372217E-4</v>
      </c>
    </row>
    <row r="348" spans="2:21">
      <c r="B348" s="76" t="s">
        <v>843</v>
      </c>
      <c r="C348" s="73" t="s">
        <v>844</v>
      </c>
      <c r="D348" s="86" t="s">
        <v>29</v>
      </c>
      <c r="E348" s="86" t="s">
        <v>681</v>
      </c>
      <c r="F348" s="73"/>
      <c r="G348" s="86" t="s">
        <v>774</v>
      </c>
      <c r="H348" s="73" t="s">
        <v>838</v>
      </c>
      <c r="I348" s="73" t="s">
        <v>714</v>
      </c>
      <c r="J348" s="73"/>
      <c r="K348" s="85">
        <v>7.5499999989349922</v>
      </c>
      <c r="L348" s="86" t="s">
        <v>122</v>
      </c>
      <c r="M348" s="87">
        <v>3.2500000000000001E-2</v>
      </c>
      <c r="N348" s="87">
        <v>5.7700000027690254E-2</v>
      </c>
      <c r="O348" s="83">
        <v>31.324999999999999</v>
      </c>
      <c r="P348" s="85">
        <v>82.917670000000001</v>
      </c>
      <c r="Q348" s="73"/>
      <c r="R348" s="83">
        <v>9.3895861999999997E-2</v>
      </c>
      <c r="S348" s="84">
        <v>2.6210998327349222E-8</v>
      </c>
      <c r="T348" s="84">
        <f t="shared" si="5"/>
        <v>4.648318463828544E-4</v>
      </c>
      <c r="U348" s="84">
        <f>R348/'סכום נכסי הקרן'!$C$42</f>
        <v>7.7129037572838029E-5</v>
      </c>
    </row>
    <row r="349" spans="2:21">
      <c r="B349" s="76" t="s">
        <v>845</v>
      </c>
      <c r="C349" s="73" t="s">
        <v>846</v>
      </c>
      <c r="D349" s="86" t="s">
        <v>29</v>
      </c>
      <c r="E349" s="86" t="s">
        <v>681</v>
      </c>
      <c r="F349" s="73"/>
      <c r="G349" s="86" t="s">
        <v>774</v>
      </c>
      <c r="H349" s="73" t="s">
        <v>838</v>
      </c>
      <c r="I349" s="73" t="s">
        <v>714</v>
      </c>
      <c r="J349" s="73"/>
      <c r="K349" s="85">
        <v>5.6699999999144017</v>
      </c>
      <c r="L349" s="86" t="s">
        <v>122</v>
      </c>
      <c r="M349" s="87">
        <v>4.4999999999999998E-2</v>
      </c>
      <c r="N349" s="87">
        <v>5.7499999995720093E-2</v>
      </c>
      <c r="O349" s="83">
        <v>169.78149999999997</v>
      </c>
      <c r="P349" s="85">
        <v>95.171499999999995</v>
      </c>
      <c r="Q349" s="73"/>
      <c r="R349" s="83">
        <v>0.58412471500000007</v>
      </c>
      <c r="S349" s="84">
        <v>1.1319521301420092E-7</v>
      </c>
      <c r="T349" s="84">
        <f t="shared" si="5"/>
        <v>2.8917117752357249E-3</v>
      </c>
      <c r="U349" s="84">
        <f>R349/'סכום נכסי הקרן'!$C$42</f>
        <v>4.7981855782375498E-4</v>
      </c>
    </row>
    <row r="350" spans="2:21">
      <c r="B350" s="76" t="s">
        <v>847</v>
      </c>
      <c r="C350" s="73" t="s">
        <v>848</v>
      </c>
      <c r="D350" s="86" t="s">
        <v>29</v>
      </c>
      <c r="E350" s="86" t="s">
        <v>681</v>
      </c>
      <c r="F350" s="73"/>
      <c r="G350" s="86" t="s">
        <v>766</v>
      </c>
      <c r="H350" s="73" t="s">
        <v>830</v>
      </c>
      <c r="I350" s="73" t="s">
        <v>294</v>
      </c>
      <c r="J350" s="73"/>
      <c r="K350" s="85">
        <v>0.35000034315777712</v>
      </c>
      <c r="L350" s="86" t="s">
        <v>122</v>
      </c>
      <c r="M350" s="87">
        <v>6.5000000000000002E-2</v>
      </c>
      <c r="N350" s="87">
        <v>0.19309993048603891</v>
      </c>
      <c r="O350" s="83">
        <v>0.29445500000000002</v>
      </c>
      <c r="P350" s="85">
        <v>95.817939999999993</v>
      </c>
      <c r="Q350" s="73"/>
      <c r="R350" s="83">
        <v>1.0199389999999999E-3</v>
      </c>
      <c r="S350" s="84">
        <v>1.17782E-10</v>
      </c>
      <c r="T350" s="84">
        <f t="shared" si="5"/>
        <v>5.049212164087509E-6</v>
      </c>
      <c r="U350" s="84">
        <f>R350/'סכום נכסי הקרן'!$C$42</f>
        <v>8.3781022696189578E-7</v>
      </c>
    </row>
    <row r="351" spans="2:21">
      <c r="B351" s="76" t="s">
        <v>849</v>
      </c>
      <c r="C351" s="73" t="s">
        <v>850</v>
      </c>
      <c r="D351" s="86" t="s">
        <v>29</v>
      </c>
      <c r="E351" s="86" t="s">
        <v>681</v>
      </c>
      <c r="F351" s="73"/>
      <c r="G351" s="86" t="s">
        <v>724</v>
      </c>
      <c r="H351" s="73" t="s">
        <v>838</v>
      </c>
      <c r="I351" s="73" t="s">
        <v>714</v>
      </c>
      <c r="J351" s="73"/>
      <c r="K351" s="85">
        <v>4.5799999995955671</v>
      </c>
      <c r="L351" s="86" t="s">
        <v>122</v>
      </c>
      <c r="M351" s="87">
        <v>7.4999999999999997E-2</v>
      </c>
      <c r="N351" s="87">
        <v>9.6700000004044342E-2</v>
      </c>
      <c r="O351" s="83">
        <v>150.36000000000001</v>
      </c>
      <c r="P351" s="85">
        <v>90.979330000000004</v>
      </c>
      <c r="Q351" s="73"/>
      <c r="R351" s="83">
        <v>0.49451943999999998</v>
      </c>
      <c r="S351" s="84">
        <v>1.5036E-7</v>
      </c>
      <c r="T351" s="84">
        <f t="shared" si="5"/>
        <v>2.4481204972314455E-3</v>
      </c>
      <c r="U351" s="84">
        <f>R351/'סכום נכסי הקרן'!$C$42</f>
        <v>4.0621394442556824E-4</v>
      </c>
    </row>
    <row r="352" spans="2:21">
      <c r="B352" s="76" t="s">
        <v>851</v>
      </c>
      <c r="C352" s="73" t="s">
        <v>852</v>
      </c>
      <c r="D352" s="86" t="s">
        <v>29</v>
      </c>
      <c r="E352" s="86" t="s">
        <v>681</v>
      </c>
      <c r="F352" s="73"/>
      <c r="G352" s="86" t="s">
        <v>853</v>
      </c>
      <c r="H352" s="73" t="s">
        <v>830</v>
      </c>
      <c r="I352" s="73" t="s">
        <v>294</v>
      </c>
      <c r="J352" s="73"/>
      <c r="K352" s="85">
        <v>5.3800000011679865</v>
      </c>
      <c r="L352" s="86" t="s">
        <v>122</v>
      </c>
      <c r="M352" s="87">
        <v>3.7499999999999999E-2</v>
      </c>
      <c r="N352" s="87">
        <v>5.8400000015573147E-2</v>
      </c>
      <c r="O352" s="83">
        <v>187.95</v>
      </c>
      <c r="P352" s="85">
        <v>90.728579999999994</v>
      </c>
      <c r="Q352" s="73"/>
      <c r="R352" s="83">
        <v>0.61644560599999998</v>
      </c>
      <c r="S352" s="84">
        <v>3.1324999999999998E-7</v>
      </c>
      <c r="T352" s="84">
        <f t="shared" si="5"/>
        <v>3.0517164774692368E-3</v>
      </c>
      <c r="U352" s="84">
        <f>R352/'סכום נכסי הקרן'!$C$42</f>
        <v>5.0636796227276676E-4</v>
      </c>
    </row>
    <row r="353" spans="2:21">
      <c r="B353" s="76" t="s">
        <v>854</v>
      </c>
      <c r="C353" s="73" t="s">
        <v>855</v>
      </c>
      <c r="D353" s="86" t="s">
        <v>29</v>
      </c>
      <c r="E353" s="86" t="s">
        <v>681</v>
      </c>
      <c r="F353" s="73"/>
      <c r="G353" s="86" t="s">
        <v>766</v>
      </c>
      <c r="H353" s="73" t="s">
        <v>838</v>
      </c>
      <c r="I353" s="73" t="s">
        <v>714</v>
      </c>
      <c r="J353" s="73"/>
      <c r="K353" s="85">
        <v>6.4699999965648178</v>
      </c>
      <c r="L353" s="86" t="s">
        <v>122</v>
      </c>
      <c r="M353" s="87">
        <v>3.6249999999999998E-2</v>
      </c>
      <c r="N353" s="87">
        <v>5.7499999968192758E-2</v>
      </c>
      <c r="O353" s="83">
        <v>250.6</v>
      </c>
      <c r="P353" s="85">
        <v>86.761009999999999</v>
      </c>
      <c r="Q353" s="73"/>
      <c r="R353" s="83">
        <v>0.78598451000000003</v>
      </c>
      <c r="S353" s="84">
        <v>2.7844444444444446E-7</v>
      </c>
      <c r="T353" s="84">
        <f t="shared" si="5"/>
        <v>3.8910195106534417E-3</v>
      </c>
      <c r="U353" s="84">
        <f>R353/'סכום נכסי הקרן'!$C$42</f>
        <v>6.4563259245075885E-4</v>
      </c>
    </row>
    <row r="354" spans="2:21">
      <c r="B354" s="76" t="s">
        <v>856</v>
      </c>
      <c r="C354" s="73" t="s">
        <v>857</v>
      </c>
      <c r="D354" s="86" t="s">
        <v>29</v>
      </c>
      <c r="E354" s="86" t="s">
        <v>681</v>
      </c>
      <c r="F354" s="73"/>
      <c r="G354" s="86" t="s">
        <v>724</v>
      </c>
      <c r="H354" s="73" t="s">
        <v>830</v>
      </c>
      <c r="I354" s="73" t="s">
        <v>683</v>
      </c>
      <c r="J354" s="73"/>
      <c r="K354" s="85">
        <v>4.1199999987371463</v>
      </c>
      <c r="L354" s="86" t="s">
        <v>125</v>
      </c>
      <c r="M354" s="87">
        <v>7.4160000000000004E-2</v>
      </c>
      <c r="N354" s="87">
        <v>7.1399999966595476E-2</v>
      </c>
      <c r="O354" s="83">
        <v>213.01</v>
      </c>
      <c r="P354" s="85">
        <v>103.18897</v>
      </c>
      <c r="Q354" s="73"/>
      <c r="R354" s="83">
        <v>0.981903152</v>
      </c>
      <c r="S354" s="84">
        <v>3.2770769230769229E-7</v>
      </c>
      <c r="T354" s="84">
        <f t="shared" si="5"/>
        <v>4.8609155440024025E-3</v>
      </c>
      <c r="U354" s="84">
        <f>R354/'סכום נכסי הקרן'!$C$42</f>
        <v>8.0656637566729088E-4</v>
      </c>
    </row>
    <row r="355" spans="2:21">
      <c r="B355" s="76" t="s">
        <v>858</v>
      </c>
      <c r="C355" s="73" t="s">
        <v>859</v>
      </c>
      <c r="D355" s="86" t="s">
        <v>29</v>
      </c>
      <c r="E355" s="86" t="s">
        <v>681</v>
      </c>
      <c r="F355" s="73"/>
      <c r="G355" s="86" t="s">
        <v>827</v>
      </c>
      <c r="H355" s="73" t="s">
        <v>830</v>
      </c>
      <c r="I355" s="73" t="s">
        <v>683</v>
      </c>
      <c r="J355" s="73"/>
      <c r="K355" s="85">
        <v>7.1200000043280571</v>
      </c>
      <c r="L355" s="86" t="s">
        <v>122</v>
      </c>
      <c r="M355" s="87">
        <v>5.1249999999999997E-2</v>
      </c>
      <c r="N355" s="87">
        <v>6.0700000023406843E-2</v>
      </c>
      <c r="O355" s="83">
        <v>134.69749999999999</v>
      </c>
      <c r="P355" s="85">
        <v>93.002629999999996</v>
      </c>
      <c r="Q355" s="73"/>
      <c r="R355" s="83">
        <v>0.45285904199999999</v>
      </c>
      <c r="S355" s="84">
        <v>2.6939499999999998E-7</v>
      </c>
      <c r="T355" s="84">
        <f t="shared" si="5"/>
        <v>2.2418805276427476E-3</v>
      </c>
      <c r="U355" s="84">
        <f>R355/'סכום נכסי הקרן'!$C$42</f>
        <v>3.7199277286167773E-4</v>
      </c>
    </row>
    <row r="356" spans="2:21">
      <c r="B356" s="76" t="s">
        <v>860</v>
      </c>
      <c r="C356" s="73" t="s">
        <v>861</v>
      </c>
      <c r="D356" s="86" t="s">
        <v>29</v>
      </c>
      <c r="E356" s="86" t="s">
        <v>681</v>
      </c>
      <c r="F356" s="73"/>
      <c r="G356" s="86" t="s">
        <v>747</v>
      </c>
      <c r="H356" s="73" t="s">
        <v>830</v>
      </c>
      <c r="I356" s="73" t="s">
        <v>683</v>
      </c>
      <c r="J356" s="73"/>
      <c r="K356" s="85">
        <v>7.3300000045331668</v>
      </c>
      <c r="L356" s="86" t="s">
        <v>122</v>
      </c>
      <c r="M356" s="87">
        <v>6.4000000000000001E-2</v>
      </c>
      <c r="N356" s="87">
        <v>6.3400000040101101E-2</v>
      </c>
      <c r="O356" s="83">
        <v>125.3</v>
      </c>
      <c r="P356" s="85">
        <v>101.29833000000001</v>
      </c>
      <c r="Q356" s="73"/>
      <c r="R356" s="83">
        <v>0.45884042399999997</v>
      </c>
      <c r="S356" s="84">
        <v>1.0024E-7</v>
      </c>
      <c r="T356" s="84">
        <f t="shared" si="5"/>
        <v>2.2714913835394767E-3</v>
      </c>
      <c r="U356" s="84">
        <f>R356/'סכום נכסי הקרן'!$C$42</f>
        <v>3.7690606964802063E-4</v>
      </c>
    </row>
    <row r="357" spans="2:21">
      <c r="B357" s="76" t="s">
        <v>862</v>
      </c>
      <c r="C357" s="73" t="s">
        <v>863</v>
      </c>
      <c r="D357" s="86" t="s">
        <v>29</v>
      </c>
      <c r="E357" s="86" t="s">
        <v>681</v>
      </c>
      <c r="F357" s="73"/>
      <c r="G357" s="86" t="s">
        <v>724</v>
      </c>
      <c r="H357" s="73" t="s">
        <v>838</v>
      </c>
      <c r="I357" s="73" t="s">
        <v>714</v>
      </c>
      <c r="J357" s="73"/>
      <c r="K357" s="85">
        <v>4.5000000023158124</v>
      </c>
      <c r="L357" s="86" t="s">
        <v>122</v>
      </c>
      <c r="M357" s="87">
        <v>7.6249999999999998E-2</v>
      </c>
      <c r="N357" s="87">
        <v>8.7200000052491747E-2</v>
      </c>
      <c r="O357" s="83">
        <v>187.95</v>
      </c>
      <c r="P357" s="85">
        <v>95.331680000000006</v>
      </c>
      <c r="Q357" s="73"/>
      <c r="R357" s="83">
        <v>0.64772085499999998</v>
      </c>
      <c r="S357" s="84">
        <v>3.7589999999999997E-7</v>
      </c>
      <c r="T357" s="84">
        <f t="shared" si="5"/>
        <v>3.2065447247327161E-3</v>
      </c>
      <c r="U357" s="84">
        <f>R357/'סכום נכסי הקרן'!$C$42</f>
        <v>5.320584432358241E-4</v>
      </c>
    </row>
    <row r="358" spans="2:21">
      <c r="B358" s="76" t="s">
        <v>864</v>
      </c>
      <c r="C358" s="73" t="s">
        <v>865</v>
      </c>
      <c r="D358" s="86" t="s">
        <v>29</v>
      </c>
      <c r="E358" s="86" t="s">
        <v>681</v>
      </c>
      <c r="F358" s="73"/>
      <c r="G358" s="86" t="s">
        <v>820</v>
      </c>
      <c r="H358" s="73" t="s">
        <v>830</v>
      </c>
      <c r="I358" s="73" t="s">
        <v>294</v>
      </c>
      <c r="J358" s="73"/>
      <c r="K358" s="85">
        <v>6.5500000052137306</v>
      </c>
      <c r="L358" s="86" t="s">
        <v>122</v>
      </c>
      <c r="M358" s="87">
        <v>4.1250000000000002E-2</v>
      </c>
      <c r="N358" s="87">
        <v>7.7800000053626944E-2</v>
      </c>
      <c r="O358" s="83">
        <v>93.974999999999994</v>
      </c>
      <c r="P358" s="85">
        <v>79.042169999999999</v>
      </c>
      <c r="Q358" s="73"/>
      <c r="R358" s="83">
        <v>0.268521752</v>
      </c>
      <c r="S358" s="84">
        <v>9.3974999999999993E-8</v>
      </c>
      <c r="T358" s="84">
        <f t="shared" si="5"/>
        <v>1.3293180244313529E-3</v>
      </c>
      <c r="U358" s="84">
        <f>R358/'סכום נכסי הקרן'!$C$42</f>
        <v>2.2057227931016063E-4</v>
      </c>
    </row>
    <row r="359" spans="2:21">
      <c r="B359" s="76" t="s">
        <v>866</v>
      </c>
      <c r="C359" s="73" t="s">
        <v>867</v>
      </c>
      <c r="D359" s="86" t="s">
        <v>29</v>
      </c>
      <c r="E359" s="86" t="s">
        <v>681</v>
      </c>
      <c r="F359" s="73"/>
      <c r="G359" s="86" t="s">
        <v>820</v>
      </c>
      <c r="H359" s="73" t="s">
        <v>830</v>
      </c>
      <c r="I359" s="73" t="s">
        <v>294</v>
      </c>
      <c r="J359" s="73"/>
      <c r="K359" s="85">
        <v>1.1999999997671325</v>
      </c>
      <c r="L359" s="86" t="s">
        <v>122</v>
      </c>
      <c r="M359" s="87">
        <v>6.25E-2</v>
      </c>
      <c r="N359" s="87">
        <v>8.4899999948303453E-2</v>
      </c>
      <c r="O359" s="83">
        <v>238.07</v>
      </c>
      <c r="P359" s="85">
        <v>99.794920000000005</v>
      </c>
      <c r="Q359" s="73"/>
      <c r="R359" s="83">
        <v>0.85885805599999998</v>
      </c>
      <c r="S359" s="84">
        <v>1.8313076923076921E-7</v>
      </c>
      <c r="T359" s="84">
        <f t="shared" si="5"/>
        <v>4.2517802962527673E-3</v>
      </c>
      <c r="U359" s="84">
        <f>R359/'סכום נכסי הקרן'!$C$42</f>
        <v>7.0549323324768708E-4</v>
      </c>
    </row>
    <row r="360" spans="2:21">
      <c r="B360" s="76" t="s">
        <v>868</v>
      </c>
      <c r="C360" s="73" t="s">
        <v>869</v>
      </c>
      <c r="D360" s="86" t="s">
        <v>29</v>
      </c>
      <c r="E360" s="86" t="s">
        <v>681</v>
      </c>
      <c r="F360" s="73"/>
      <c r="G360" s="86" t="s">
        <v>747</v>
      </c>
      <c r="H360" s="73" t="s">
        <v>830</v>
      </c>
      <c r="I360" s="73" t="s">
        <v>683</v>
      </c>
      <c r="J360" s="73"/>
      <c r="K360" s="85">
        <v>3.0199999989325486</v>
      </c>
      <c r="L360" s="86" t="s">
        <v>124</v>
      </c>
      <c r="M360" s="87">
        <v>5.7500000000000002E-2</v>
      </c>
      <c r="N360" s="87">
        <v>5.5799999983988234E-2</v>
      </c>
      <c r="O360" s="83">
        <v>188.57650000000001</v>
      </c>
      <c r="P360" s="85">
        <v>101.06919000000001</v>
      </c>
      <c r="Q360" s="73"/>
      <c r="R360" s="83">
        <v>0.74944878999999998</v>
      </c>
      <c r="S360" s="84">
        <v>2.9011769230769234E-7</v>
      </c>
      <c r="T360" s="84">
        <f t="shared" si="5"/>
        <v>3.7101492803282014E-3</v>
      </c>
      <c r="U360" s="84">
        <f>R360/'סכום נכסי הקרן'!$C$42</f>
        <v>6.1562099384984616E-4</v>
      </c>
    </row>
    <row r="361" spans="2:21">
      <c r="B361" s="76" t="s">
        <v>870</v>
      </c>
      <c r="C361" s="73" t="s">
        <v>871</v>
      </c>
      <c r="D361" s="86" t="s">
        <v>29</v>
      </c>
      <c r="E361" s="86" t="s">
        <v>681</v>
      </c>
      <c r="F361" s="73"/>
      <c r="G361" s="86" t="s">
        <v>747</v>
      </c>
      <c r="H361" s="73" t="s">
        <v>872</v>
      </c>
      <c r="I361" s="73" t="s">
        <v>714</v>
      </c>
      <c r="J361" s="73"/>
      <c r="K361" s="85">
        <v>6.7000000024311328</v>
      </c>
      <c r="L361" s="86" t="s">
        <v>122</v>
      </c>
      <c r="M361" s="87">
        <v>3.7499999999999999E-2</v>
      </c>
      <c r="N361" s="87">
        <v>6.1100000013776412E-2</v>
      </c>
      <c r="O361" s="83">
        <v>200.48</v>
      </c>
      <c r="P361" s="85">
        <v>85.134</v>
      </c>
      <c r="Q361" s="73"/>
      <c r="R361" s="83">
        <v>0.61699606500000004</v>
      </c>
      <c r="S361" s="84">
        <v>2.0047999999999998E-7</v>
      </c>
      <c r="T361" s="84">
        <f t="shared" si="5"/>
        <v>3.0544415269855626E-3</v>
      </c>
      <c r="U361" s="84">
        <f>R361/'סכום נכסי הקרן'!$C$42</f>
        <v>5.0682012674507662E-4</v>
      </c>
    </row>
    <row r="362" spans="2:21">
      <c r="B362" s="76" t="s">
        <v>873</v>
      </c>
      <c r="C362" s="73" t="s">
        <v>874</v>
      </c>
      <c r="D362" s="86" t="s">
        <v>29</v>
      </c>
      <c r="E362" s="86" t="s">
        <v>681</v>
      </c>
      <c r="F362" s="73"/>
      <c r="G362" s="86" t="s">
        <v>747</v>
      </c>
      <c r="H362" s="73" t="s">
        <v>872</v>
      </c>
      <c r="I362" s="73" t="s">
        <v>714</v>
      </c>
      <c r="J362" s="73"/>
      <c r="K362" s="85">
        <v>5.1399999797745677</v>
      </c>
      <c r="L362" s="86" t="s">
        <v>122</v>
      </c>
      <c r="M362" s="87">
        <v>5.8749999999999997E-2</v>
      </c>
      <c r="N362" s="87">
        <v>6.319999975015643E-2</v>
      </c>
      <c r="O362" s="83">
        <v>18.795000000000002</v>
      </c>
      <c r="P362" s="85">
        <v>98.967010000000002</v>
      </c>
      <c r="Q362" s="73"/>
      <c r="R362" s="83">
        <v>6.7242073999999999E-2</v>
      </c>
      <c r="S362" s="84">
        <v>3.7590000000000001E-8</v>
      </c>
      <c r="T362" s="84">
        <f t="shared" si="5"/>
        <v>3.3288216057947821E-4</v>
      </c>
      <c r="U362" s="84">
        <f>R362/'סכום נכסי הקרן'!$C$42</f>
        <v>5.5234771176833709E-5</v>
      </c>
    </row>
    <row r="363" spans="2:21">
      <c r="B363" s="76" t="s">
        <v>875</v>
      </c>
      <c r="C363" s="73" t="s">
        <v>876</v>
      </c>
      <c r="D363" s="86" t="s">
        <v>29</v>
      </c>
      <c r="E363" s="86" t="s">
        <v>681</v>
      </c>
      <c r="F363" s="73"/>
      <c r="G363" s="86" t="s">
        <v>835</v>
      </c>
      <c r="H363" s="73" t="s">
        <v>877</v>
      </c>
      <c r="I363" s="73" t="s">
        <v>683</v>
      </c>
      <c r="J363" s="73"/>
      <c r="K363" s="85">
        <v>6.7900000022786076</v>
      </c>
      <c r="L363" s="86" t="s">
        <v>122</v>
      </c>
      <c r="M363" s="87">
        <v>0.04</v>
      </c>
      <c r="N363" s="87">
        <v>5.800000002107384E-2</v>
      </c>
      <c r="O363" s="83">
        <v>239.63624999999999</v>
      </c>
      <c r="P363" s="85">
        <v>87.642669999999995</v>
      </c>
      <c r="Q363" s="73"/>
      <c r="R363" s="83">
        <v>0.75923531300000002</v>
      </c>
      <c r="S363" s="84">
        <v>4.7927249999999999E-7</v>
      </c>
      <c r="T363" s="84">
        <f t="shared" si="5"/>
        <v>3.7585975022078649E-3</v>
      </c>
      <c r="U363" s="84">
        <f>R363/'סכום נכסי הקרן'!$C$42</f>
        <v>6.2365995407766153E-4</v>
      </c>
    </row>
    <row r="364" spans="2:21">
      <c r="B364" s="76" t="s">
        <v>878</v>
      </c>
      <c r="C364" s="73" t="s">
        <v>879</v>
      </c>
      <c r="D364" s="86" t="s">
        <v>29</v>
      </c>
      <c r="E364" s="86" t="s">
        <v>681</v>
      </c>
      <c r="F364" s="73"/>
      <c r="G364" s="86" t="s">
        <v>880</v>
      </c>
      <c r="H364" s="73" t="s">
        <v>872</v>
      </c>
      <c r="I364" s="73" t="s">
        <v>714</v>
      </c>
      <c r="J364" s="73"/>
      <c r="K364" s="85">
        <v>7.180000005282908</v>
      </c>
      <c r="L364" s="86" t="s">
        <v>122</v>
      </c>
      <c r="M364" s="87">
        <v>6.0999999999999999E-2</v>
      </c>
      <c r="N364" s="87">
        <v>6.5700000042809764E-2</v>
      </c>
      <c r="O364" s="83">
        <v>156.625</v>
      </c>
      <c r="P364" s="85">
        <v>96.951719999999995</v>
      </c>
      <c r="Q364" s="73"/>
      <c r="R364" s="83">
        <v>0.54894004500000004</v>
      </c>
      <c r="S364" s="84">
        <v>8.9500000000000001E-8</v>
      </c>
      <c r="T364" s="84">
        <f t="shared" si="5"/>
        <v>2.7175299234255628E-3</v>
      </c>
      <c r="U364" s="84">
        <f>R364/'סכום נכסי הקרן'!$C$42</f>
        <v>4.5091675452151882E-4</v>
      </c>
    </row>
    <row r="365" spans="2:21">
      <c r="B365" s="76" t="s">
        <v>881</v>
      </c>
      <c r="C365" s="73" t="s">
        <v>882</v>
      </c>
      <c r="D365" s="86" t="s">
        <v>29</v>
      </c>
      <c r="E365" s="86" t="s">
        <v>681</v>
      </c>
      <c r="F365" s="73"/>
      <c r="G365" s="86" t="s">
        <v>880</v>
      </c>
      <c r="H365" s="73" t="s">
        <v>872</v>
      </c>
      <c r="I365" s="73" t="s">
        <v>714</v>
      </c>
      <c r="J365" s="73"/>
      <c r="K365" s="85">
        <v>3.810000001123437</v>
      </c>
      <c r="L365" s="86" t="s">
        <v>122</v>
      </c>
      <c r="M365" s="87">
        <v>7.3499999999999996E-2</v>
      </c>
      <c r="N365" s="87">
        <v>6.5500000016982182E-2</v>
      </c>
      <c r="O365" s="83">
        <v>100.24</v>
      </c>
      <c r="P365" s="85">
        <v>105.62582999999999</v>
      </c>
      <c r="Q365" s="73"/>
      <c r="R365" s="83">
        <v>0.38275379700000006</v>
      </c>
      <c r="S365" s="84">
        <v>6.6826666666666664E-8</v>
      </c>
      <c r="T365" s="84">
        <f t="shared" si="5"/>
        <v>1.8948242273930907E-3</v>
      </c>
      <c r="U365" s="84">
        <f>R365/'סכום נכסי הקרן'!$C$42</f>
        <v>3.1440610226209358E-4</v>
      </c>
    </row>
    <row r="366" spans="2:21">
      <c r="B366" s="76" t="s">
        <v>883</v>
      </c>
      <c r="C366" s="73" t="s">
        <v>884</v>
      </c>
      <c r="D366" s="86" t="s">
        <v>29</v>
      </c>
      <c r="E366" s="86" t="s">
        <v>681</v>
      </c>
      <c r="F366" s="73"/>
      <c r="G366" s="86" t="s">
        <v>880</v>
      </c>
      <c r="H366" s="73" t="s">
        <v>877</v>
      </c>
      <c r="I366" s="73" t="s">
        <v>683</v>
      </c>
      <c r="J366" s="73"/>
      <c r="K366" s="85">
        <v>5.9799999944818332</v>
      </c>
      <c r="L366" s="86" t="s">
        <v>122</v>
      </c>
      <c r="M366" s="87">
        <v>3.7499999999999999E-2</v>
      </c>
      <c r="N366" s="87">
        <v>5.9599999952821774E-2</v>
      </c>
      <c r="O366" s="83">
        <v>150.36000000000001</v>
      </c>
      <c r="P366" s="85">
        <v>87.350579999999994</v>
      </c>
      <c r="Q366" s="73"/>
      <c r="R366" s="83">
        <v>0.47479531899999999</v>
      </c>
      <c r="S366" s="84">
        <v>3.7590000000000002E-7</v>
      </c>
      <c r="T366" s="84">
        <f t="shared" si="5"/>
        <v>2.3504761560707156E-3</v>
      </c>
      <c r="U366" s="84">
        <f>R366/'סכום נכסי הקרן'!$C$42</f>
        <v>3.9001192617581617E-4</v>
      </c>
    </row>
    <row r="367" spans="2:21">
      <c r="B367" s="76" t="s">
        <v>885</v>
      </c>
      <c r="C367" s="73" t="s">
        <v>886</v>
      </c>
      <c r="D367" s="86" t="s">
        <v>29</v>
      </c>
      <c r="E367" s="86" t="s">
        <v>681</v>
      </c>
      <c r="F367" s="73"/>
      <c r="G367" s="86" t="s">
        <v>774</v>
      </c>
      <c r="H367" s="73" t="s">
        <v>872</v>
      </c>
      <c r="I367" s="73" t="s">
        <v>714</v>
      </c>
      <c r="J367" s="73"/>
      <c r="K367" s="85">
        <v>4.5399999978862162</v>
      </c>
      <c r="L367" s="86" t="s">
        <v>122</v>
      </c>
      <c r="M367" s="87">
        <v>5.1249999999999997E-2</v>
      </c>
      <c r="N367" s="87">
        <v>6.1599999967004361E-2</v>
      </c>
      <c r="O367" s="83">
        <v>223.45375500000003</v>
      </c>
      <c r="P367" s="85">
        <v>96.047790000000006</v>
      </c>
      <c r="Q367" s="73"/>
      <c r="R367" s="83">
        <v>0.77585996599999996</v>
      </c>
      <c r="S367" s="84">
        <v>4.0627955454545457E-7</v>
      </c>
      <c r="T367" s="84">
        <f t="shared" si="5"/>
        <v>3.8408979144397078E-3</v>
      </c>
      <c r="U367" s="84">
        <f>R367/'סכום נכסי הקרן'!$C$42</f>
        <v>6.3731597105817978E-4</v>
      </c>
    </row>
    <row r="368" spans="2:21">
      <c r="B368" s="76" t="s">
        <v>887</v>
      </c>
      <c r="C368" s="73" t="s">
        <v>888</v>
      </c>
      <c r="D368" s="86" t="s">
        <v>29</v>
      </c>
      <c r="E368" s="86" t="s">
        <v>681</v>
      </c>
      <c r="F368" s="73"/>
      <c r="G368" s="86" t="s">
        <v>782</v>
      </c>
      <c r="H368" s="73" t="s">
        <v>872</v>
      </c>
      <c r="I368" s="73" t="s">
        <v>714</v>
      </c>
      <c r="J368" s="73"/>
      <c r="K368" s="85">
        <v>6.7600000052262574</v>
      </c>
      <c r="L368" s="86" t="s">
        <v>122</v>
      </c>
      <c r="M368" s="87">
        <v>0.04</v>
      </c>
      <c r="N368" s="87">
        <v>5.9100000045178798E-2</v>
      </c>
      <c r="O368" s="83">
        <v>197.3475</v>
      </c>
      <c r="P368" s="85">
        <v>89.044560000000004</v>
      </c>
      <c r="Q368" s="73"/>
      <c r="R368" s="83">
        <v>0.63525384299999998</v>
      </c>
      <c r="S368" s="84">
        <v>1.7940681818181818E-7</v>
      </c>
      <c r="T368" s="84">
        <f t="shared" si="5"/>
        <v>3.1448267311662138E-3</v>
      </c>
      <c r="U368" s="84">
        <f>R368/'סכום נכסי הקרן'!$C$42</f>
        <v>5.2181764437113061E-4</v>
      </c>
    </row>
    <row r="369" spans="2:21">
      <c r="B369" s="76" t="s">
        <v>889</v>
      </c>
      <c r="C369" s="73" t="s">
        <v>890</v>
      </c>
      <c r="D369" s="86" t="s">
        <v>29</v>
      </c>
      <c r="E369" s="86" t="s">
        <v>681</v>
      </c>
      <c r="F369" s="73"/>
      <c r="G369" s="86" t="s">
        <v>752</v>
      </c>
      <c r="H369" s="73" t="s">
        <v>872</v>
      </c>
      <c r="I369" s="73" t="s">
        <v>714</v>
      </c>
      <c r="J369" s="73"/>
      <c r="K369" s="85">
        <v>5.3799999901795648</v>
      </c>
      <c r="L369" s="86" t="s">
        <v>122</v>
      </c>
      <c r="M369" s="87">
        <v>4.0910000000000002E-2</v>
      </c>
      <c r="N369" s="87">
        <v>6.2399999905432851E-2</v>
      </c>
      <c r="O369" s="83">
        <v>85.141350000000003</v>
      </c>
      <c r="P369" s="85">
        <v>89.327299999999994</v>
      </c>
      <c r="Q369" s="73"/>
      <c r="R369" s="83">
        <v>0.274936915</v>
      </c>
      <c r="S369" s="84">
        <v>1.7028270000000001E-7</v>
      </c>
      <c r="T369" s="84">
        <f t="shared" si="5"/>
        <v>1.3610763149312789E-3</v>
      </c>
      <c r="U369" s="84">
        <f>R369/'סכום נכסי הקרן'!$C$42</f>
        <v>2.2584189756088695E-4</v>
      </c>
    </row>
    <row r="370" spans="2:21">
      <c r="B370" s="76" t="s">
        <v>891</v>
      </c>
      <c r="C370" s="73" t="s">
        <v>892</v>
      </c>
      <c r="D370" s="86" t="s">
        <v>29</v>
      </c>
      <c r="E370" s="86" t="s">
        <v>681</v>
      </c>
      <c r="F370" s="73"/>
      <c r="G370" s="86" t="s">
        <v>724</v>
      </c>
      <c r="H370" s="73" t="s">
        <v>877</v>
      </c>
      <c r="I370" s="73" t="s">
        <v>683</v>
      </c>
      <c r="J370" s="73"/>
      <c r="K370" s="85">
        <v>4.9300000026038227</v>
      </c>
      <c r="L370" s="86" t="s">
        <v>124</v>
      </c>
      <c r="M370" s="87">
        <v>7.8750000000000001E-2</v>
      </c>
      <c r="N370" s="87">
        <v>9.6600000069729491E-2</v>
      </c>
      <c r="O370" s="83">
        <v>186.697</v>
      </c>
      <c r="P370" s="85">
        <v>92.595299999999995</v>
      </c>
      <c r="Q370" s="73"/>
      <c r="R370" s="83">
        <v>0.679769811</v>
      </c>
      <c r="S370" s="84">
        <v>1.8669699999999999E-7</v>
      </c>
      <c r="T370" s="84">
        <f t="shared" si="5"/>
        <v>3.3652032116437036E-3</v>
      </c>
      <c r="U370" s="84">
        <f>R370/'סכום נכסי הקרן'!$C$42</f>
        <v>5.5838447165541772E-4</v>
      </c>
    </row>
    <row r="371" spans="2:21">
      <c r="B371" s="76" t="s">
        <v>893</v>
      </c>
      <c r="C371" s="73" t="s">
        <v>894</v>
      </c>
      <c r="D371" s="86" t="s">
        <v>29</v>
      </c>
      <c r="E371" s="86" t="s">
        <v>681</v>
      </c>
      <c r="F371" s="73"/>
      <c r="G371" s="86" t="s">
        <v>820</v>
      </c>
      <c r="H371" s="73" t="s">
        <v>877</v>
      </c>
      <c r="I371" s="73" t="s">
        <v>683</v>
      </c>
      <c r="J371" s="73"/>
      <c r="K371" s="85">
        <v>5.8899999913408552</v>
      </c>
      <c r="L371" s="86" t="s">
        <v>124</v>
      </c>
      <c r="M371" s="87">
        <v>6.1349999999999995E-2</v>
      </c>
      <c r="N371" s="87">
        <v>6.6699999906747673E-2</v>
      </c>
      <c r="O371" s="83">
        <v>62.65</v>
      </c>
      <c r="P371" s="85">
        <v>97.506069999999994</v>
      </c>
      <c r="Q371" s="73"/>
      <c r="R371" s="83">
        <v>0.24020847200000001</v>
      </c>
      <c r="S371" s="84">
        <v>6.2649999999999995E-8</v>
      </c>
      <c r="T371" s="84">
        <f t="shared" si="5"/>
        <v>1.1891530167385245E-3</v>
      </c>
      <c r="U371" s="84">
        <f>R371/'סכום נכסי הקרן'!$C$42</f>
        <v>1.9731485357897896E-4</v>
      </c>
    </row>
    <row r="372" spans="2:21">
      <c r="B372" s="76" t="s">
        <v>895</v>
      </c>
      <c r="C372" s="73" t="s">
        <v>896</v>
      </c>
      <c r="D372" s="86" t="s">
        <v>29</v>
      </c>
      <c r="E372" s="86" t="s">
        <v>681</v>
      </c>
      <c r="F372" s="73"/>
      <c r="G372" s="86" t="s">
        <v>820</v>
      </c>
      <c r="H372" s="73" t="s">
        <v>877</v>
      </c>
      <c r="I372" s="73" t="s">
        <v>683</v>
      </c>
      <c r="J372" s="73"/>
      <c r="K372" s="85">
        <v>4.5600000015596862</v>
      </c>
      <c r="L372" s="86" t="s">
        <v>124</v>
      </c>
      <c r="M372" s="87">
        <v>7.1249999999999994E-2</v>
      </c>
      <c r="N372" s="87">
        <v>6.64000000233953E-2</v>
      </c>
      <c r="O372" s="83">
        <v>187.95</v>
      </c>
      <c r="P372" s="85">
        <v>104.10363</v>
      </c>
      <c r="Q372" s="73"/>
      <c r="R372" s="83">
        <v>0.76938515500000004</v>
      </c>
      <c r="S372" s="84">
        <v>2.5059999999999998E-7</v>
      </c>
      <c r="T372" s="84">
        <f t="shared" si="5"/>
        <v>3.8088443362733989E-3</v>
      </c>
      <c r="U372" s="84">
        <f>R372/'סכום נכסי הקרן'!$C$42</f>
        <v>6.3199735604939464E-4</v>
      </c>
    </row>
    <row r="373" spans="2:21">
      <c r="B373" s="76" t="s">
        <v>897</v>
      </c>
      <c r="C373" s="73" t="s">
        <v>898</v>
      </c>
      <c r="D373" s="86" t="s">
        <v>29</v>
      </c>
      <c r="E373" s="86" t="s">
        <v>681</v>
      </c>
      <c r="F373" s="73"/>
      <c r="G373" s="86" t="s">
        <v>771</v>
      </c>
      <c r="H373" s="73" t="s">
        <v>701</v>
      </c>
      <c r="I373" s="73" t="s">
        <v>683</v>
      </c>
      <c r="J373" s="73"/>
      <c r="K373" s="85">
        <v>4.5100000021406279</v>
      </c>
      <c r="L373" s="86" t="s">
        <v>122</v>
      </c>
      <c r="M373" s="87">
        <v>4.6249999999999999E-2</v>
      </c>
      <c r="N373" s="87">
        <v>6.1100000028917266E-2</v>
      </c>
      <c r="O373" s="83">
        <v>156.64379500000001</v>
      </c>
      <c r="P373" s="85">
        <v>94.046379999999999</v>
      </c>
      <c r="Q373" s="73"/>
      <c r="R373" s="83">
        <v>0.53255388600000009</v>
      </c>
      <c r="S373" s="84">
        <v>2.848069E-7</v>
      </c>
      <c r="T373" s="84">
        <f t="shared" si="5"/>
        <v>2.6364101767098556E-3</v>
      </c>
      <c r="U373" s="84">
        <f>R373/'סכום נכסי הקרן'!$C$42</f>
        <v>4.3745664407292956E-4</v>
      </c>
    </row>
    <row r="374" spans="2:21">
      <c r="B374" s="76" t="s">
        <v>899</v>
      </c>
      <c r="C374" s="73" t="s">
        <v>900</v>
      </c>
      <c r="D374" s="86" t="s">
        <v>29</v>
      </c>
      <c r="E374" s="86" t="s">
        <v>681</v>
      </c>
      <c r="F374" s="73"/>
      <c r="G374" s="86" t="s">
        <v>771</v>
      </c>
      <c r="H374" s="73" t="s">
        <v>901</v>
      </c>
      <c r="I374" s="73" t="s">
        <v>714</v>
      </c>
      <c r="J374" s="73"/>
      <c r="K374" s="85">
        <v>4.1900000028932896</v>
      </c>
      <c r="L374" s="86" t="s">
        <v>122</v>
      </c>
      <c r="M374" s="87">
        <v>6.3750000000000001E-2</v>
      </c>
      <c r="N374" s="87">
        <v>5.770000002862672E-2</v>
      </c>
      <c r="O374" s="83">
        <v>175.42</v>
      </c>
      <c r="P374" s="85">
        <v>103.01075</v>
      </c>
      <c r="Q374" s="73"/>
      <c r="R374" s="83">
        <v>0.65323576900000002</v>
      </c>
      <c r="S374" s="84">
        <v>3.5083999999999998E-7</v>
      </c>
      <c r="T374" s="84">
        <f t="shared" si="5"/>
        <v>3.2338463288999228E-3</v>
      </c>
      <c r="U374" s="84">
        <f>R374/'סכום נכסי הקרן'!$C$42</f>
        <v>5.3658856841979632E-4</v>
      </c>
    </row>
    <row r="375" spans="2:21">
      <c r="B375" s="76" t="s">
        <v>902</v>
      </c>
      <c r="C375" s="73" t="s">
        <v>903</v>
      </c>
      <c r="D375" s="86" t="s">
        <v>29</v>
      </c>
      <c r="E375" s="86" t="s">
        <v>681</v>
      </c>
      <c r="F375" s="73"/>
      <c r="G375" s="86" t="s">
        <v>724</v>
      </c>
      <c r="H375" s="73" t="s">
        <v>701</v>
      </c>
      <c r="I375" s="73" t="s">
        <v>683</v>
      </c>
      <c r="J375" s="73"/>
      <c r="K375" s="85">
        <v>4.070000001506533</v>
      </c>
      <c r="L375" s="86" t="s">
        <v>125</v>
      </c>
      <c r="M375" s="87">
        <v>8.5000000000000006E-2</v>
      </c>
      <c r="N375" s="87">
        <v>0.10240000001854195</v>
      </c>
      <c r="O375" s="83">
        <v>62.65</v>
      </c>
      <c r="P375" s="85">
        <v>92.497389999999996</v>
      </c>
      <c r="Q375" s="73"/>
      <c r="R375" s="83">
        <v>0.25887252300000002</v>
      </c>
      <c r="S375" s="84">
        <v>8.3533333333333327E-8</v>
      </c>
      <c r="T375" s="84">
        <f t="shared" si="5"/>
        <v>1.2815494770565922E-3</v>
      </c>
      <c r="U375" s="84">
        <f>R375/'סכום נכסי הקרן'!$C$42</f>
        <v>2.1264609672620483E-4</v>
      </c>
    </row>
    <row r="376" spans="2:21">
      <c r="B376" s="76" t="s">
        <v>904</v>
      </c>
      <c r="C376" s="73" t="s">
        <v>905</v>
      </c>
      <c r="D376" s="86" t="s">
        <v>29</v>
      </c>
      <c r="E376" s="86" t="s">
        <v>681</v>
      </c>
      <c r="F376" s="73"/>
      <c r="G376" s="86" t="s">
        <v>724</v>
      </c>
      <c r="H376" s="73" t="s">
        <v>701</v>
      </c>
      <c r="I376" s="73" t="s">
        <v>683</v>
      </c>
      <c r="J376" s="73"/>
      <c r="K376" s="85">
        <v>4.3800000020867351</v>
      </c>
      <c r="L376" s="86" t="s">
        <v>125</v>
      </c>
      <c r="M376" s="87">
        <v>8.5000000000000006E-2</v>
      </c>
      <c r="N376" s="87">
        <v>0.10100000008887948</v>
      </c>
      <c r="O376" s="83">
        <v>62.65</v>
      </c>
      <c r="P376" s="85">
        <v>92.463390000000004</v>
      </c>
      <c r="Q376" s="73"/>
      <c r="R376" s="83">
        <v>0.25877736700000004</v>
      </c>
      <c r="S376" s="84">
        <v>8.3533333333333327E-8</v>
      </c>
      <c r="T376" s="84">
        <f t="shared" si="5"/>
        <v>1.2810784068919198E-3</v>
      </c>
      <c r="U376" s="84">
        <f>R376/'סכום נכסי הקרן'!$C$42</f>
        <v>2.1256793257133207E-4</v>
      </c>
    </row>
    <row r="377" spans="2:21">
      <c r="B377" s="76" t="s">
        <v>906</v>
      </c>
      <c r="C377" s="73" t="s">
        <v>907</v>
      </c>
      <c r="D377" s="86" t="s">
        <v>29</v>
      </c>
      <c r="E377" s="86" t="s">
        <v>681</v>
      </c>
      <c r="F377" s="73"/>
      <c r="G377" s="86" t="s">
        <v>827</v>
      </c>
      <c r="H377" s="73" t="s">
        <v>901</v>
      </c>
      <c r="I377" s="73" t="s">
        <v>714</v>
      </c>
      <c r="J377" s="73"/>
      <c r="K377" s="85">
        <v>6.2599999964101531</v>
      </c>
      <c r="L377" s="86" t="s">
        <v>122</v>
      </c>
      <c r="M377" s="87">
        <v>4.1250000000000002E-2</v>
      </c>
      <c r="N377" s="87">
        <v>6.3699999961857878E-2</v>
      </c>
      <c r="O377" s="83">
        <v>200.64288999999999</v>
      </c>
      <c r="P377" s="85">
        <v>86.028040000000004</v>
      </c>
      <c r="Q377" s="73"/>
      <c r="R377" s="83">
        <v>0.62398207400000005</v>
      </c>
      <c r="S377" s="84">
        <v>4.0128578000000001E-7</v>
      </c>
      <c r="T377" s="84">
        <f t="shared" si="5"/>
        <v>3.089025792928158E-3</v>
      </c>
      <c r="U377" s="84">
        <f>R377/'סכום נכסי הקרן'!$C$42</f>
        <v>5.1255865599618661E-4</v>
      </c>
    </row>
    <row r="378" spans="2:21">
      <c r="B378" s="76" t="s">
        <v>908</v>
      </c>
      <c r="C378" s="73" t="s">
        <v>909</v>
      </c>
      <c r="D378" s="86" t="s">
        <v>29</v>
      </c>
      <c r="E378" s="86" t="s">
        <v>681</v>
      </c>
      <c r="F378" s="73"/>
      <c r="G378" s="86" t="s">
        <v>827</v>
      </c>
      <c r="H378" s="73" t="s">
        <v>901</v>
      </c>
      <c r="I378" s="73" t="s">
        <v>714</v>
      </c>
      <c r="J378" s="73"/>
      <c r="K378" s="85">
        <v>4.7200000080270827</v>
      </c>
      <c r="L378" s="86" t="s">
        <v>122</v>
      </c>
      <c r="M378" s="87">
        <v>0.04</v>
      </c>
      <c r="N378" s="87">
        <v>7.1700000109181927E-2</v>
      </c>
      <c r="O378" s="83">
        <v>93.974999999999994</v>
      </c>
      <c r="P378" s="85">
        <v>86.543329999999997</v>
      </c>
      <c r="Q378" s="73"/>
      <c r="R378" s="83">
        <v>0.29400468699999999</v>
      </c>
      <c r="S378" s="84">
        <v>4.6987499999999996E-8</v>
      </c>
      <c r="T378" s="84">
        <f t="shared" si="5"/>
        <v>1.4554713977003926E-3</v>
      </c>
      <c r="U378" s="84">
        <f>R378/'סכום נכסי הקרן'!$C$42</f>
        <v>2.415047699355855E-4</v>
      </c>
    </row>
    <row r="379" spans="2:21">
      <c r="B379" s="76" t="s">
        <v>910</v>
      </c>
      <c r="C379" s="73" t="s">
        <v>911</v>
      </c>
      <c r="D379" s="86" t="s">
        <v>29</v>
      </c>
      <c r="E379" s="86" t="s">
        <v>681</v>
      </c>
      <c r="F379" s="73"/>
      <c r="G379" s="86" t="s">
        <v>730</v>
      </c>
      <c r="H379" s="73" t="s">
        <v>701</v>
      </c>
      <c r="I379" s="73" t="s">
        <v>683</v>
      </c>
      <c r="J379" s="73"/>
      <c r="K379" s="85">
        <v>2.8099999975063028</v>
      </c>
      <c r="L379" s="86" t="s">
        <v>122</v>
      </c>
      <c r="M379" s="87">
        <v>4.3749999999999997E-2</v>
      </c>
      <c r="N379" s="87">
        <v>6.0799999916065793E-2</v>
      </c>
      <c r="O379" s="83">
        <v>93.974999999999994</v>
      </c>
      <c r="P379" s="85">
        <v>96.794210000000007</v>
      </c>
      <c r="Q379" s="73"/>
      <c r="R379" s="83">
        <v>0.32882892199999991</v>
      </c>
      <c r="S379" s="84">
        <v>4.6987499999999996E-8</v>
      </c>
      <c r="T379" s="84">
        <f t="shared" si="5"/>
        <v>1.6278689145784037E-3</v>
      </c>
      <c r="U379" s="84">
        <f>R379/'סכום נכסי הקרן'!$C$42</f>
        <v>2.7011050050292762E-4</v>
      </c>
    </row>
    <row r="380" spans="2:21">
      <c r="B380" s="76" t="s">
        <v>912</v>
      </c>
      <c r="C380" s="73" t="s">
        <v>913</v>
      </c>
      <c r="D380" s="86" t="s">
        <v>29</v>
      </c>
      <c r="E380" s="86" t="s">
        <v>681</v>
      </c>
      <c r="F380" s="73"/>
      <c r="G380" s="86" t="s">
        <v>742</v>
      </c>
      <c r="H380" s="73" t="s">
        <v>914</v>
      </c>
      <c r="I380" s="73" t="s">
        <v>714</v>
      </c>
      <c r="J380" s="73"/>
      <c r="K380" s="85">
        <v>4.1199999974647499</v>
      </c>
      <c r="L380" s="86" t="s">
        <v>124</v>
      </c>
      <c r="M380" s="87">
        <v>2.6249999999999999E-2</v>
      </c>
      <c r="N380" s="87">
        <v>0.10459999993299693</v>
      </c>
      <c r="O380" s="83">
        <v>113.08325000000001</v>
      </c>
      <c r="P380" s="85">
        <v>74.511700000000005</v>
      </c>
      <c r="Q380" s="73"/>
      <c r="R380" s="83">
        <v>0.33132815699999996</v>
      </c>
      <c r="S380" s="84">
        <v>3.7694416666666671E-7</v>
      </c>
      <c r="T380" s="84">
        <f t="shared" si="5"/>
        <v>1.6402413876017055E-3</v>
      </c>
      <c r="U380" s="84">
        <f>R380/'סכום נכסי הקרן'!$C$42</f>
        <v>2.7216345135840146E-4</v>
      </c>
    </row>
    <row r="381" spans="2:21">
      <c r="B381" s="76" t="s">
        <v>915</v>
      </c>
      <c r="C381" s="73" t="s">
        <v>916</v>
      </c>
      <c r="D381" s="86" t="s">
        <v>29</v>
      </c>
      <c r="E381" s="86" t="s">
        <v>681</v>
      </c>
      <c r="F381" s="73"/>
      <c r="G381" s="86" t="s">
        <v>724</v>
      </c>
      <c r="H381" s="73" t="s">
        <v>917</v>
      </c>
      <c r="I381" s="73" t="s">
        <v>683</v>
      </c>
      <c r="J381" s="73"/>
      <c r="K381" s="85">
        <v>3.9800000026358453</v>
      </c>
      <c r="L381" s="86" t="s">
        <v>125</v>
      </c>
      <c r="M381" s="87">
        <v>8.8749999999999996E-2</v>
      </c>
      <c r="N381" s="87">
        <v>0.1123000000845021</v>
      </c>
      <c r="O381" s="83">
        <v>127.1795</v>
      </c>
      <c r="P381" s="85">
        <v>90.816869999999994</v>
      </c>
      <c r="Q381" s="73"/>
      <c r="R381" s="83">
        <v>0.51596356799999998</v>
      </c>
      <c r="S381" s="84">
        <v>1.0174360000000001E-7</v>
      </c>
      <c r="T381" s="84">
        <f t="shared" si="5"/>
        <v>2.5542797400350341E-3</v>
      </c>
      <c r="U381" s="84">
        <f>R381/'סכום נכסי הקרן'!$C$42</f>
        <v>4.2382883094984074E-4</v>
      </c>
    </row>
    <row r="382" spans="2:21">
      <c r="B382" s="76" t="s">
        <v>918</v>
      </c>
      <c r="C382" s="73" t="s">
        <v>919</v>
      </c>
      <c r="D382" s="86" t="s">
        <v>29</v>
      </c>
      <c r="E382" s="86" t="s">
        <v>681</v>
      </c>
      <c r="F382" s="73"/>
      <c r="G382" s="86" t="s">
        <v>827</v>
      </c>
      <c r="H382" s="73" t="s">
        <v>914</v>
      </c>
      <c r="I382" s="73" t="s">
        <v>714</v>
      </c>
      <c r="J382" s="73"/>
      <c r="K382" s="85">
        <v>6.1999999985031593</v>
      </c>
      <c r="L382" s="86" t="s">
        <v>122</v>
      </c>
      <c r="M382" s="87">
        <v>4.4999999999999998E-2</v>
      </c>
      <c r="N382" s="87">
        <v>7.240000002694312E-2</v>
      </c>
      <c r="O382" s="83">
        <v>43.854999999999997</v>
      </c>
      <c r="P382" s="85">
        <v>84.280500000000004</v>
      </c>
      <c r="Q382" s="73"/>
      <c r="R382" s="83">
        <v>0.13361478600000001</v>
      </c>
      <c r="S382" s="84">
        <v>1.5947272727272727E-8</v>
      </c>
      <c r="T382" s="84">
        <f t="shared" si="5"/>
        <v>6.6146054104524832E-4</v>
      </c>
      <c r="U382" s="84">
        <f>R382/'סכום נכסי הקרן'!$C$42</f>
        <v>1.0975542084784008E-4</v>
      </c>
    </row>
    <row r="383" spans="2:21">
      <c r="B383" s="76" t="s">
        <v>920</v>
      </c>
      <c r="C383" s="73" t="s">
        <v>921</v>
      </c>
      <c r="D383" s="86" t="s">
        <v>29</v>
      </c>
      <c r="E383" s="86" t="s">
        <v>681</v>
      </c>
      <c r="F383" s="73"/>
      <c r="G383" s="86" t="s">
        <v>827</v>
      </c>
      <c r="H383" s="73" t="s">
        <v>914</v>
      </c>
      <c r="I383" s="73" t="s">
        <v>714</v>
      </c>
      <c r="J383" s="73"/>
      <c r="K383" s="85">
        <v>5.8600000018210388</v>
      </c>
      <c r="L383" s="86" t="s">
        <v>122</v>
      </c>
      <c r="M383" s="87">
        <v>4.7500000000000001E-2</v>
      </c>
      <c r="N383" s="87">
        <v>7.2200000028433756E-2</v>
      </c>
      <c r="O383" s="83">
        <v>200.48</v>
      </c>
      <c r="P383" s="85">
        <v>86.378640000000004</v>
      </c>
      <c r="Q383" s="73"/>
      <c r="R383" s="83">
        <v>0.626016401</v>
      </c>
      <c r="S383" s="84">
        <v>6.5731147540983597E-8</v>
      </c>
      <c r="T383" s="84">
        <f t="shared" si="5"/>
        <v>3.099096737008276E-3</v>
      </c>
      <c r="U383" s="84">
        <f>R383/'סכום נכסי הקרן'!$C$42</f>
        <v>5.1422971668274207E-4</v>
      </c>
    </row>
    <row r="384" spans="2:21">
      <c r="B384" s="76" t="s">
        <v>922</v>
      </c>
      <c r="C384" s="73" t="s">
        <v>923</v>
      </c>
      <c r="D384" s="86" t="s">
        <v>29</v>
      </c>
      <c r="E384" s="86" t="s">
        <v>681</v>
      </c>
      <c r="F384" s="73"/>
      <c r="G384" s="86" t="s">
        <v>779</v>
      </c>
      <c r="H384" s="73" t="s">
        <v>917</v>
      </c>
      <c r="I384" s="73" t="s">
        <v>683</v>
      </c>
      <c r="J384" s="73"/>
      <c r="K384" s="85">
        <v>2.6000000010085467</v>
      </c>
      <c r="L384" s="86" t="s">
        <v>125</v>
      </c>
      <c r="M384" s="87">
        <v>0.06</v>
      </c>
      <c r="N384" s="87">
        <v>0.1038000000131111</v>
      </c>
      <c r="O384" s="83">
        <v>148.48050000000001</v>
      </c>
      <c r="P384" s="85">
        <v>89.691329999999994</v>
      </c>
      <c r="Q384" s="73"/>
      <c r="R384" s="83">
        <v>0.59491551900000006</v>
      </c>
      <c r="S384" s="84">
        <v>1.1878440000000001E-7</v>
      </c>
      <c r="T384" s="84">
        <f t="shared" si="5"/>
        <v>2.9451316942868486E-3</v>
      </c>
      <c r="U384" s="84">
        <f>R384/'סכום נכסי הקרן'!$C$42</f>
        <v>4.8868246630096913E-4</v>
      </c>
    </row>
    <row r="385" spans="2:21">
      <c r="B385" s="76" t="s">
        <v>924</v>
      </c>
      <c r="C385" s="73" t="s">
        <v>925</v>
      </c>
      <c r="D385" s="86" t="s">
        <v>29</v>
      </c>
      <c r="E385" s="86" t="s">
        <v>681</v>
      </c>
      <c r="F385" s="73"/>
      <c r="G385" s="86" t="s">
        <v>779</v>
      </c>
      <c r="H385" s="73" t="s">
        <v>917</v>
      </c>
      <c r="I385" s="73" t="s">
        <v>683</v>
      </c>
      <c r="J385" s="73"/>
      <c r="K385" s="85">
        <v>2.6600000044508345</v>
      </c>
      <c r="L385" s="86" t="s">
        <v>124</v>
      </c>
      <c r="M385" s="87">
        <v>0.05</v>
      </c>
      <c r="N385" s="87">
        <v>8.0300000170615324E-2</v>
      </c>
      <c r="O385" s="83">
        <v>62.65</v>
      </c>
      <c r="P385" s="85">
        <v>93.025509999999997</v>
      </c>
      <c r="Q385" s="73"/>
      <c r="R385" s="83">
        <v>0.229170503</v>
      </c>
      <c r="S385" s="84">
        <v>6.2649999999999995E-8</v>
      </c>
      <c r="T385" s="84">
        <f t="shared" si="5"/>
        <v>1.1345095063505298E-3</v>
      </c>
      <c r="U385" s="84">
        <f>R385/'סכום נכסי הקרן'!$C$42</f>
        <v>1.8824791593556267E-4</v>
      </c>
    </row>
    <row r="386" spans="2:21">
      <c r="B386" s="76" t="s">
        <v>926</v>
      </c>
      <c r="C386" s="73" t="s">
        <v>927</v>
      </c>
      <c r="D386" s="86" t="s">
        <v>29</v>
      </c>
      <c r="E386" s="86" t="s">
        <v>681</v>
      </c>
      <c r="F386" s="73"/>
      <c r="G386" s="86" t="s">
        <v>771</v>
      </c>
      <c r="H386" s="73" t="s">
        <v>914</v>
      </c>
      <c r="I386" s="73" t="s">
        <v>714</v>
      </c>
      <c r="J386" s="73"/>
      <c r="K386" s="85">
        <v>6.4499999999182229</v>
      </c>
      <c r="L386" s="86" t="s">
        <v>122</v>
      </c>
      <c r="M386" s="87">
        <v>5.1249999999999997E-2</v>
      </c>
      <c r="N386" s="87">
        <v>6.9999999983644368E-2</v>
      </c>
      <c r="O386" s="83">
        <v>187.95</v>
      </c>
      <c r="P386" s="85">
        <v>89.98742</v>
      </c>
      <c r="Q386" s="73"/>
      <c r="R386" s="83">
        <v>0.61140982899999996</v>
      </c>
      <c r="S386" s="84">
        <v>9.3974999999999993E-8</v>
      </c>
      <c r="T386" s="84">
        <f t="shared" si="5"/>
        <v>3.0267868429675344E-3</v>
      </c>
      <c r="U386" s="84">
        <f>R386/'סכום נכסי הקרן'!$C$42</f>
        <v>5.022314154093764E-4</v>
      </c>
    </row>
    <row r="387" spans="2:21">
      <c r="B387" s="76" t="s">
        <v>928</v>
      </c>
      <c r="C387" s="73" t="s">
        <v>929</v>
      </c>
      <c r="D387" s="86" t="s">
        <v>29</v>
      </c>
      <c r="E387" s="86" t="s">
        <v>681</v>
      </c>
      <c r="F387" s="73"/>
      <c r="G387" s="86" t="s">
        <v>742</v>
      </c>
      <c r="H387" s="73" t="s">
        <v>930</v>
      </c>
      <c r="I387" s="73" t="s">
        <v>714</v>
      </c>
      <c r="J387" s="73"/>
      <c r="K387" s="85">
        <v>3.1999999956423735</v>
      </c>
      <c r="L387" s="86" t="s">
        <v>124</v>
      </c>
      <c r="M387" s="87">
        <v>3.6249999999999998E-2</v>
      </c>
      <c r="N387" s="87">
        <v>0.39609999955842717</v>
      </c>
      <c r="O387" s="83">
        <v>194.215</v>
      </c>
      <c r="P387" s="85">
        <v>36.058929999999997</v>
      </c>
      <c r="Q387" s="73"/>
      <c r="R387" s="83">
        <v>0.27537925600000002</v>
      </c>
      <c r="S387" s="84">
        <v>5.5489999999999997E-7</v>
      </c>
      <c r="T387" s="84">
        <f t="shared" si="5"/>
        <v>1.36326612584926E-3</v>
      </c>
      <c r="U387" s="84">
        <f>R387/'סכום נכסי הקרן'!$C$42</f>
        <v>2.2620525048062487E-4</v>
      </c>
    </row>
    <row r="388" spans="2:21">
      <c r="B388" s="76" t="s">
        <v>931</v>
      </c>
      <c r="C388" s="73" t="s">
        <v>932</v>
      </c>
      <c r="D388" s="86" t="s">
        <v>29</v>
      </c>
      <c r="E388" s="86" t="s">
        <v>681</v>
      </c>
      <c r="F388" s="73"/>
      <c r="G388" s="86" t="s">
        <v>544</v>
      </c>
      <c r="H388" s="73" t="s">
        <v>532</v>
      </c>
      <c r="I388" s="73"/>
      <c r="J388" s="73"/>
      <c r="K388" s="85">
        <v>4.0800000015241178</v>
      </c>
      <c r="L388" s="86" t="s">
        <v>122</v>
      </c>
      <c r="M388" s="87">
        <v>2.5000000000000001E-2</v>
      </c>
      <c r="N388" s="87">
        <v>-3.7999999961897063E-3</v>
      </c>
      <c r="O388" s="83">
        <v>129.31874999999999</v>
      </c>
      <c r="P388" s="85">
        <v>112.27983</v>
      </c>
      <c r="Q388" s="73"/>
      <c r="R388" s="83">
        <v>0.52489394</v>
      </c>
      <c r="S388" s="84">
        <v>2.9986956521739128E-7</v>
      </c>
      <c r="T388" s="84">
        <f t="shared" si="5"/>
        <v>2.5984895829101735E-3</v>
      </c>
      <c r="U388" s="84">
        <f>R388/'סכום נכסי הקרן'!$C$42</f>
        <v>4.3116452160602128E-4</v>
      </c>
    </row>
    <row r="389" spans="2:21">
      <c r="B389" s="110"/>
      <c r="C389" s="111"/>
      <c r="D389" s="111"/>
      <c r="E389" s="111"/>
      <c r="F389" s="111"/>
      <c r="G389" s="111"/>
      <c r="H389" s="111"/>
      <c r="I389" s="111"/>
      <c r="J389" s="111"/>
      <c r="K389" s="120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</row>
    <row r="390" spans="2:21">
      <c r="B390" s="110"/>
      <c r="C390" s="111"/>
      <c r="D390" s="111"/>
      <c r="E390" s="111"/>
      <c r="F390" s="111"/>
      <c r="G390" s="111"/>
      <c r="H390" s="111"/>
      <c r="I390" s="111"/>
      <c r="J390" s="111"/>
      <c r="K390" s="120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</row>
    <row r="391" spans="2:21">
      <c r="B391" s="110"/>
      <c r="C391" s="111"/>
      <c r="D391" s="111"/>
      <c r="E391" s="111"/>
      <c r="F391" s="111"/>
      <c r="G391" s="111"/>
      <c r="H391" s="111"/>
      <c r="I391" s="111"/>
      <c r="J391" s="111"/>
      <c r="K391" s="120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</row>
    <row r="392" spans="2:21">
      <c r="B392" s="113" t="s">
        <v>205</v>
      </c>
      <c r="C392" s="115"/>
      <c r="D392" s="115"/>
      <c r="E392" s="115"/>
      <c r="F392" s="115"/>
      <c r="G392" s="115"/>
      <c r="H392" s="115"/>
      <c r="I392" s="115"/>
      <c r="J392" s="115"/>
      <c r="K392" s="12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</row>
    <row r="393" spans="2:21">
      <c r="B393" s="113" t="s">
        <v>102</v>
      </c>
      <c r="C393" s="115"/>
      <c r="D393" s="115"/>
      <c r="E393" s="115"/>
      <c r="F393" s="115"/>
      <c r="G393" s="115"/>
      <c r="H393" s="115"/>
      <c r="I393" s="115"/>
      <c r="J393" s="115"/>
      <c r="K393" s="12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</row>
    <row r="394" spans="2:21">
      <c r="B394" s="113" t="s">
        <v>188</v>
      </c>
      <c r="C394" s="115"/>
      <c r="D394" s="115"/>
      <c r="E394" s="115"/>
      <c r="F394" s="115"/>
      <c r="G394" s="115"/>
      <c r="H394" s="115"/>
      <c r="I394" s="115"/>
      <c r="J394" s="115"/>
      <c r="K394" s="12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</row>
    <row r="395" spans="2:21">
      <c r="B395" s="113" t="s">
        <v>196</v>
      </c>
      <c r="C395" s="115"/>
      <c r="D395" s="115"/>
      <c r="E395" s="115"/>
      <c r="F395" s="115"/>
      <c r="G395" s="115"/>
      <c r="H395" s="115"/>
      <c r="I395" s="115"/>
      <c r="J395" s="115"/>
      <c r="K395" s="12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</row>
    <row r="396" spans="2:21">
      <c r="B396" s="144" t="s">
        <v>201</v>
      </c>
      <c r="C396" s="144"/>
      <c r="D396" s="144"/>
      <c r="E396" s="144"/>
      <c r="F396" s="144"/>
      <c r="G396" s="144"/>
      <c r="H396" s="144"/>
      <c r="I396" s="144"/>
      <c r="J396" s="144"/>
      <c r="K396" s="144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</row>
    <row r="397" spans="2:21">
      <c r="B397" s="110"/>
      <c r="C397" s="111"/>
      <c r="D397" s="111"/>
      <c r="E397" s="111"/>
      <c r="F397" s="111"/>
      <c r="G397" s="111"/>
      <c r="H397" s="111"/>
      <c r="I397" s="111"/>
      <c r="J397" s="111"/>
      <c r="K397" s="120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</row>
    <row r="398" spans="2:21">
      <c r="B398" s="110"/>
      <c r="C398" s="111"/>
      <c r="D398" s="111"/>
      <c r="E398" s="111"/>
      <c r="F398" s="111"/>
      <c r="G398" s="111"/>
      <c r="H398" s="111"/>
      <c r="I398" s="111"/>
      <c r="J398" s="111"/>
      <c r="K398" s="120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</row>
    <row r="399" spans="2:21">
      <c r="B399" s="110"/>
      <c r="C399" s="111"/>
      <c r="D399" s="111"/>
      <c r="E399" s="111"/>
      <c r="F399" s="111"/>
      <c r="G399" s="111"/>
      <c r="H399" s="111"/>
      <c r="I399" s="111"/>
      <c r="J399" s="111"/>
      <c r="K399" s="120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</row>
    <row r="400" spans="2:21">
      <c r="B400" s="110"/>
      <c r="C400" s="111"/>
      <c r="D400" s="111"/>
      <c r="E400" s="111"/>
      <c r="F400" s="111"/>
      <c r="G400" s="111"/>
      <c r="H400" s="111"/>
      <c r="I400" s="111"/>
      <c r="J400" s="111"/>
      <c r="K400" s="120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</row>
    <row r="401" spans="2:21">
      <c r="B401" s="110"/>
      <c r="C401" s="111"/>
      <c r="D401" s="111"/>
      <c r="E401" s="111"/>
      <c r="F401" s="111"/>
      <c r="G401" s="111"/>
      <c r="H401" s="111"/>
      <c r="I401" s="111"/>
      <c r="J401" s="111"/>
      <c r="K401" s="120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</row>
    <row r="402" spans="2:21">
      <c r="B402" s="110"/>
      <c r="C402" s="111"/>
      <c r="D402" s="111"/>
      <c r="E402" s="111"/>
      <c r="F402" s="111"/>
      <c r="G402" s="111"/>
      <c r="H402" s="111"/>
      <c r="I402" s="111"/>
      <c r="J402" s="111"/>
      <c r="K402" s="120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</row>
    <row r="403" spans="2:21">
      <c r="B403" s="110"/>
      <c r="C403" s="111"/>
      <c r="D403" s="111"/>
      <c r="E403" s="111"/>
      <c r="F403" s="111"/>
      <c r="G403" s="111"/>
      <c r="H403" s="111"/>
      <c r="I403" s="111"/>
      <c r="J403" s="111"/>
      <c r="K403" s="120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</row>
    <row r="404" spans="2:21">
      <c r="B404" s="110"/>
      <c r="C404" s="111"/>
      <c r="D404" s="111"/>
      <c r="E404" s="111"/>
      <c r="F404" s="111"/>
      <c r="G404" s="111"/>
      <c r="H404" s="111"/>
      <c r="I404" s="111"/>
      <c r="J404" s="111"/>
      <c r="K404" s="120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</row>
    <row r="405" spans="2:21">
      <c r="B405" s="110"/>
      <c r="C405" s="111"/>
      <c r="D405" s="111"/>
      <c r="E405" s="111"/>
      <c r="F405" s="111"/>
      <c r="G405" s="111"/>
      <c r="H405" s="111"/>
      <c r="I405" s="111"/>
      <c r="J405" s="111"/>
      <c r="K405" s="120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</row>
    <row r="406" spans="2:21">
      <c r="B406" s="110"/>
      <c r="C406" s="111"/>
      <c r="D406" s="111"/>
      <c r="E406" s="111"/>
      <c r="F406" s="111"/>
      <c r="G406" s="111"/>
      <c r="H406" s="111"/>
      <c r="I406" s="111"/>
      <c r="J406" s="111"/>
      <c r="K406" s="120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</row>
    <row r="407" spans="2:21">
      <c r="B407" s="110"/>
      <c r="C407" s="111"/>
      <c r="D407" s="111"/>
      <c r="E407" s="111"/>
      <c r="F407" s="111"/>
      <c r="G407" s="111"/>
      <c r="H407" s="111"/>
      <c r="I407" s="111"/>
      <c r="J407" s="111"/>
      <c r="K407" s="120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</row>
    <row r="408" spans="2:21">
      <c r="B408" s="110"/>
      <c r="C408" s="111"/>
      <c r="D408" s="111"/>
      <c r="E408" s="111"/>
      <c r="F408" s="111"/>
      <c r="G408" s="111"/>
      <c r="H408" s="111"/>
      <c r="I408" s="111"/>
      <c r="J408" s="111"/>
      <c r="K408" s="120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</row>
    <row r="409" spans="2:21">
      <c r="B409" s="110"/>
      <c r="C409" s="111"/>
      <c r="D409" s="111"/>
      <c r="E409" s="111"/>
      <c r="F409" s="111"/>
      <c r="G409" s="111"/>
      <c r="H409" s="111"/>
      <c r="I409" s="111"/>
      <c r="J409" s="111"/>
      <c r="K409" s="120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</row>
    <row r="410" spans="2:21">
      <c r="B410" s="110"/>
      <c r="C410" s="111"/>
      <c r="D410" s="111"/>
      <c r="E410" s="111"/>
      <c r="F410" s="111"/>
      <c r="G410" s="111"/>
      <c r="H410" s="111"/>
      <c r="I410" s="111"/>
      <c r="J410" s="111"/>
      <c r="K410" s="120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</row>
    <row r="411" spans="2:21">
      <c r="B411" s="110"/>
      <c r="C411" s="111"/>
      <c r="D411" s="111"/>
      <c r="E411" s="111"/>
      <c r="F411" s="111"/>
      <c r="G411" s="111"/>
      <c r="H411" s="111"/>
      <c r="I411" s="111"/>
      <c r="J411" s="111"/>
      <c r="K411" s="120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</row>
    <row r="412" spans="2:21">
      <c r="B412" s="110"/>
      <c r="C412" s="111"/>
      <c r="D412" s="111"/>
      <c r="E412" s="111"/>
      <c r="F412" s="111"/>
      <c r="G412" s="111"/>
      <c r="H412" s="111"/>
      <c r="I412" s="111"/>
      <c r="J412" s="111"/>
      <c r="K412" s="120"/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</row>
    <row r="413" spans="2:21">
      <c r="B413" s="110"/>
      <c r="C413" s="111"/>
      <c r="D413" s="111"/>
      <c r="E413" s="111"/>
      <c r="F413" s="111"/>
      <c r="G413" s="111"/>
      <c r="H413" s="111"/>
      <c r="I413" s="111"/>
      <c r="J413" s="111"/>
      <c r="K413" s="120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</row>
    <row r="414" spans="2:21">
      <c r="B414" s="110"/>
      <c r="C414" s="111"/>
      <c r="D414" s="111"/>
      <c r="E414" s="111"/>
      <c r="F414" s="111"/>
      <c r="G414" s="111"/>
      <c r="H414" s="111"/>
      <c r="I414" s="111"/>
      <c r="J414" s="111"/>
      <c r="K414" s="120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</row>
    <row r="415" spans="2:21">
      <c r="B415" s="110"/>
      <c r="C415" s="111"/>
      <c r="D415" s="111"/>
      <c r="E415" s="111"/>
      <c r="F415" s="111"/>
      <c r="G415" s="111"/>
      <c r="H415" s="111"/>
      <c r="I415" s="111"/>
      <c r="J415" s="111"/>
      <c r="K415" s="120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</row>
    <row r="416" spans="2:21">
      <c r="B416" s="110"/>
      <c r="C416" s="111"/>
      <c r="D416" s="111"/>
      <c r="E416" s="111"/>
      <c r="F416" s="111"/>
      <c r="G416" s="111"/>
      <c r="H416" s="111"/>
      <c r="I416" s="111"/>
      <c r="J416" s="111"/>
      <c r="K416" s="120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</row>
    <row r="417" spans="2:21">
      <c r="B417" s="110"/>
      <c r="C417" s="111"/>
      <c r="D417" s="111"/>
      <c r="E417" s="111"/>
      <c r="F417" s="111"/>
      <c r="G417" s="111"/>
      <c r="H417" s="111"/>
      <c r="I417" s="111"/>
      <c r="J417" s="111"/>
      <c r="K417" s="120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</row>
    <row r="418" spans="2:21">
      <c r="B418" s="110"/>
      <c r="C418" s="111"/>
      <c r="D418" s="111"/>
      <c r="E418" s="111"/>
      <c r="F418" s="111"/>
      <c r="G418" s="111"/>
      <c r="H418" s="111"/>
      <c r="I418" s="111"/>
      <c r="J418" s="111"/>
      <c r="K418" s="120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</row>
    <row r="419" spans="2:21">
      <c r="B419" s="110"/>
      <c r="C419" s="111"/>
      <c r="D419" s="111"/>
      <c r="E419" s="111"/>
      <c r="F419" s="111"/>
      <c r="G419" s="111"/>
      <c r="H419" s="111"/>
      <c r="I419" s="111"/>
      <c r="J419" s="111"/>
      <c r="K419" s="120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</row>
    <row r="420" spans="2:21">
      <c r="B420" s="110"/>
      <c r="C420" s="111"/>
      <c r="D420" s="111"/>
      <c r="E420" s="111"/>
      <c r="F420" s="111"/>
      <c r="G420" s="111"/>
      <c r="H420" s="111"/>
      <c r="I420" s="111"/>
      <c r="J420" s="111"/>
      <c r="K420" s="120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</row>
    <row r="421" spans="2:21">
      <c r="B421" s="110"/>
      <c r="C421" s="111"/>
      <c r="D421" s="111"/>
      <c r="E421" s="111"/>
      <c r="F421" s="111"/>
      <c r="G421" s="111"/>
      <c r="H421" s="111"/>
      <c r="I421" s="111"/>
      <c r="J421" s="111"/>
      <c r="K421" s="120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</row>
    <row r="422" spans="2:21">
      <c r="B422" s="110"/>
      <c r="C422" s="111"/>
      <c r="D422" s="111"/>
      <c r="E422" s="111"/>
      <c r="F422" s="111"/>
      <c r="G422" s="111"/>
      <c r="H422" s="111"/>
      <c r="I422" s="111"/>
      <c r="J422" s="111"/>
      <c r="K422" s="120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</row>
    <row r="423" spans="2:21">
      <c r="B423" s="110"/>
      <c r="C423" s="111"/>
      <c r="D423" s="111"/>
      <c r="E423" s="111"/>
      <c r="F423" s="111"/>
      <c r="G423" s="111"/>
      <c r="H423" s="111"/>
      <c r="I423" s="111"/>
      <c r="J423" s="111"/>
      <c r="K423" s="120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</row>
    <row r="424" spans="2:21">
      <c r="B424" s="110"/>
      <c r="C424" s="111"/>
      <c r="D424" s="111"/>
      <c r="E424" s="111"/>
      <c r="F424" s="111"/>
      <c r="G424" s="111"/>
      <c r="H424" s="111"/>
      <c r="I424" s="111"/>
      <c r="J424" s="111"/>
      <c r="K424" s="120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</row>
    <row r="425" spans="2:21">
      <c r="B425" s="110"/>
      <c r="C425" s="111"/>
      <c r="D425" s="111"/>
      <c r="E425" s="111"/>
      <c r="F425" s="111"/>
      <c r="G425" s="111"/>
      <c r="H425" s="111"/>
      <c r="I425" s="111"/>
      <c r="J425" s="111"/>
      <c r="K425" s="120"/>
      <c r="L425" s="111"/>
      <c r="M425" s="111"/>
      <c r="N425" s="111"/>
      <c r="O425" s="111"/>
      <c r="P425" s="111"/>
      <c r="Q425" s="111"/>
      <c r="R425" s="111"/>
      <c r="S425" s="111"/>
      <c r="T425" s="111"/>
      <c r="U425" s="111"/>
    </row>
    <row r="426" spans="2:21">
      <c r="B426" s="110"/>
      <c r="C426" s="111"/>
      <c r="D426" s="111"/>
      <c r="E426" s="111"/>
      <c r="F426" s="111"/>
      <c r="G426" s="111"/>
      <c r="H426" s="111"/>
      <c r="I426" s="111"/>
      <c r="J426" s="111"/>
      <c r="K426" s="120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</row>
    <row r="427" spans="2:21">
      <c r="B427" s="110"/>
      <c r="C427" s="111"/>
      <c r="D427" s="111"/>
      <c r="E427" s="111"/>
      <c r="F427" s="111"/>
      <c r="G427" s="111"/>
      <c r="H427" s="111"/>
      <c r="I427" s="111"/>
      <c r="J427" s="111"/>
      <c r="K427" s="120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</row>
    <row r="428" spans="2:21">
      <c r="B428" s="110"/>
      <c r="C428" s="111"/>
      <c r="D428" s="111"/>
      <c r="E428" s="111"/>
      <c r="F428" s="111"/>
      <c r="G428" s="111"/>
      <c r="H428" s="111"/>
      <c r="I428" s="111"/>
      <c r="J428" s="111"/>
      <c r="K428" s="120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</row>
    <row r="429" spans="2:21">
      <c r="B429" s="110"/>
      <c r="C429" s="111"/>
      <c r="D429" s="111"/>
      <c r="E429" s="111"/>
      <c r="F429" s="111"/>
      <c r="G429" s="111"/>
      <c r="H429" s="111"/>
      <c r="I429" s="111"/>
      <c r="J429" s="111"/>
      <c r="K429" s="120"/>
      <c r="L429" s="111"/>
      <c r="M429" s="111"/>
      <c r="N429" s="111"/>
      <c r="O429" s="111"/>
      <c r="P429" s="111"/>
      <c r="Q429" s="111"/>
      <c r="R429" s="111"/>
      <c r="S429" s="111"/>
      <c r="T429" s="111"/>
      <c r="U429" s="111"/>
    </row>
    <row r="430" spans="2:21">
      <c r="B430" s="110"/>
      <c r="C430" s="111"/>
      <c r="D430" s="111"/>
      <c r="E430" s="111"/>
      <c r="F430" s="111"/>
      <c r="G430" s="111"/>
      <c r="H430" s="111"/>
      <c r="I430" s="111"/>
      <c r="J430" s="111"/>
      <c r="K430" s="120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</row>
    <row r="431" spans="2:21">
      <c r="B431" s="110"/>
      <c r="C431" s="111"/>
      <c r="D431" s="111"/>
      <c r="E431" s="111"/>
      <c r="F431" s="111"/>
      <c r="G431" s="111"/>
      <c r="H431" s="111"/>
      <c r="I431" s="111"/>
      <c r="J431" s="111"/>
      <c r="K431" s="120"/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</row>
    <row r="432" spans="2:21">
      <c r="B432" s="110"/>
      <c r="C432" s="111"/>
      <c r="D432" s="111"/>
      <c r="E432" s="111"/>
      <c r="F432" s="111"/>
      <c r="G432" s="111"/>
      <c r="H432" s="111"/>
      <c r="I432" s="111"/>
      <c r="J432" s="111"/>
      <c r="K432" s="120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</row>
    <row r="433" spans="2:21">
      <c r="B433" s="110"/>
      <c r="C433" s="111"/>
      <c r="D433" s="111"/>
      <c r="E433" s="111"/>
      <c r="F433" s="111"/>
      <c r="G433" s="111"/>
      <c r="H433" s="111"/>
      <c r="I433" s="111"/>
      <c r="J433" s="111"/>
      <c r="K433" s="120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</row>
    <row r="434" spans="2:21">
      <c r="B434" s="110"/>
      <c r="C434" s="111"/>
      <c r="D434" s="111"/>
      <c r="E434" s="111"/>
      <c r="F434" s="111"/>
      <c r="G434" s="111"/>
      <c r="H434" s="111"/>
      <c r="I434" s="111"/>
      <c r="J434" s="111"/>
      <c r="K434" s="120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</row>
    <row r="435" spans="2:21">
      <c r="B435" s="110"/>
      <c r="C435" s="111"/>
      <c r="D435" s="111"/>
      <c r="E435" s="111"/>
      <c r="F435" s="111"/>
      <c r="G435" s="111"/>
      <c r="H435" s="111"/>
      <c r="I435" s="111"/>
      <c r="J435" s="111"/>
      <c r="K435" s="120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</row>
    <row r="436" spans="2:21">
      <c r="B436" s="110"/>
      <c r="C436" s="111"/>
      <c r="D436" s="111"/>
      <c r="E436" s="111"/>
      <c r="F436" s="111"/>
      <c r="G436" s="111"/>
      <c r="H436" s="111"/>
      <c r="I436" s="111"/>
      <c r="J436" s="111"/>
      <c r="K436" s="120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</row>
    <row r="437" spans="2:21">
      <c r="B437" s="110"/>
      <c r="C437" s="111"/>
      <c r="D437" s="111"/>
      <c r="E437" s="111"/>
      <c r="F437" s="111"/>
      <c r="G437" s="111"/>
      <c r="H437" s="111"/>
      <c r="I437" s="111"/>
      <c r="J437" s="111"/>
      <c r="K437" s="120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</row>
    <row r="438" spans="2:21">
      <c r="B438" s="110"/>
      <c r="C438" s="111"/>
      <c r="D438" s="111"/>
      <c r="E438" s="111"/>
      <c r="F438" s="111"/>
      <c r="G438" s="111"/>
      <c r="H438" s="111"/>
      <c r="I438" s="111"/>
      <c r="J438" s="111"/>
      <c r="K438" s="120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</row>
    <row r="439" spans="2:21">
      <c r="B439" s="110"/>
      <c r="C439" s="111"/>
      <c r="D439" s="111"/>
      <c r="E439" s="111"/>
      <c r="F439" s="111"/>
      <c r="G439" s="111"/>
      <c r="H439" s="111"/>
      <c r="I439" s="111"/>
      <c r="J439" s="111"/>
      <c r="K439" s="120"/>
      <c r="L439" s="111"/>
      <c r="M439" s="111"/>
      <c r="N439" s="111"/>
      <c r="O439" s="111"/>
      <c r="P439" s="111"/>
      <c r="Q439" s="111"/>
      <c r="R439" s="111"/>
      <c r="S439" s="111"/>
      <c r="T439" s="111"/>
      <c r="U439" s="111"/>
    </row>
    <row r="440" spans="2:21">
      <c r="B440" s="110"/>
      <c r="C440" s="111"/>
      <c r="D440" s="111"/>
      <c r="E440" s="111"/>
      <c r="F440" s="111"/>
      <c r="G440" s="111"/>
      <c r="H440" s="111"/>
      <c r="I440" s="111"/>
      <c r="J440" s="111"/>
      <c r="K440" s="120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</row>
    <row r="441" spans="2:21">
      <c r="B441" s="110"/>
      <c r="C441" s="111"/>
      <c r="D441" s="111"/>
      <c r="E441" s="111"/>
      <c r="F441" s="111"/>
      <c r="G441" s="111"/>
      <c r="H441" s="111"/>
      <c r="I441" s="111"/>
      <c r="J441" s="111"/>
      <c r="K441" s="120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</row>
    <row r="442" spans="2:21">
      <c r="B442" s="110"/>
      <c r="C442" s="111"/>
      <c r="D442" s="111"/>
      <c r="E442" s="111"/>
      <c r="F442" s="111"/>
      <c r="G442" s="111"/>
      <c r="H442" s="111"/>
      <c r="I442" s="111"/>
      <c r="J442" s="111"/>
      <c r="K442" s="120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</row>
    <row r="443" spans="2:21">
      <c r="B443" s="110"/>
      <c r="C443" s="111"/>
      <c r="D443" s="111"/>
      <c r="E443" s="111"/>
      <c r="F443" s="111"/>
      <c r="G443" s="111"/>
      <c r="H443" s="111"/>
      <c r="I443" s="111"/>
      <c r="J443" s="111"/>
      <c r="K443" s="120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</row>
    <row r="444" spans="2:21">
      <c r="B444" s="110"/>
      <c r="C444" s="111"/>
      <c r="D444" s="111"/>
      <c r="E444" s="111"/>
      <c r="F444" s="111"/>
      <c r="G444" s="111"/>
      <c r="H444" s="111"/>
      <c r="I444" s="111"/>
      <c r="J444" s="111"/>
      <c r="K444" s="120"/>
      <c r="L444" s="111"/>
      <c r="M444" s="111"/>
      <c r="N444" s="111"/>
      <c r="O444" s="111"/>
      <c r="P444" s="111"/>
      <c r="Q444" s="111"/>
      <c r="R444" s="111"/>
      <c r="S444" s="111"/>
      <c r="T444" s="111"/>
      <c r="U444" s="111"/>
    </row>
    <row r="445" spans="2:21">
      <c r="B445" s="110"/>
      <c r="C445" s="111"/>
      <c r="D445" s="111"/>
      <c r="E445" s="111"/>
      <c r="F445" s="111"/>
      <c r="G445" s="111"/>
      <c r="H445" s="111"/>
      <c r="I445" s="111"/>
      <c r="J445" s="111"/>
      <c r="K445" s="120"/>
      <c r="L445" s="111"/>
      <c r="M445" s="111"/>
      <c r="N445" s="111"/>
      <c r="O445" s="111"/>
      <c r="P445" s="111"/>
      <c r="Q445" s="111"/>
      <c r="R445" s="111"/>
      <c r="S445" s="111"/>
      <c r="T445" s="111"/>
      <c r="U445" s="111"/>
    </row>
    <row r="446" spans="2:21">
      <c r="B446" s="110"/>
      <c r="C446" s="111"/>
      <c r="D446" s="111"/>
      <c r="E446" s="111"/>
      <c r="F446" s="111"/>
      <c r="G446" s="111"/>
      <c r="H446" s="111"/>
      <c r="I446" s="111"/>
      <c r="J446" s="111"/>
      <c r="K446" s="120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</row>
    <row r="447" spans="2:21">
      <c r="B447" s="110"/>
      <c r="C447" s="111"/>
      <c r="D447" s="111"/>
      <c r="E447" s="111"/>
      <c r="F447" s="111"/>
      <c r="G447" s="111"/>
      <c r="H447" s="111"/>
      <c r="I447" s="111"/>
      <c r="J447" s="111"/>
      <c r="K447" s="120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</row>
    <row r="448" spans="2:21">
      <c r="B448" s="110"/>
      <c r="C448" s="111"/>
      <c r="D448" s="111"/>
      <c r="E448" s="111"/>
      <c r="F448" s="111"/>
      <c r="G448" s="111"/>
      <c r="H448" s="111"/>
      <c r="I448" s="111"/>
      <c r="J448" s="111"/>
      <c r="K448" s="120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</row>
    <row r="449" spans="2:21">
      <c r="B449" s="110"/>
      <c r="C449" s="111"/>
      <c r="D449" s="111"/>
      <c r="E449" s="111"/>
      <c r="F449" s="111"/>
      <c r="G449" s="111"/>
      <c r="H449" s="111"/>
      <c r="I449" s="111"/>
      <c r="J449" s="111"/>
      <c r="K449" s="120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</row>
    <row r="450" spans="2:21">
      <c r="B450" s="110"/>
      <c r="C450" s="111"/>
      <c r="D450" s="111"/>
      <c r="E450" s="111"/>
      <c r="F450" s="111"/>
      <c r="G450" s="111"/>
      <c r="H450" s="111"/>
      <c r="I450" s="111"/>
      <c r="J450" s="111"/>
      <c r="K450" s="120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</row>
    <row r="451" spans="2:21">
      <c r="B451" s="110"/>
      <c r="C451" s="111"/>
      <c r="D451" s="111"/>
      <c r="E451" s="111"/>
      <c r="F451" s="111"/>
      <c r="G451" s="111"/>
      <c r="H451" s="111"/>
      <c r="I451" s="111"/>
      <c r="J451" s="111"/>
      <c r="K451" s="120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</row>
    <row r="452" spans="2:21">
      <c r="B452" s="110"/>
      <c r="C452" s="111"/>
      <c r="D452" s="111"/>
      <c r="E452" s="111"/>
      <c r="F452" s="111"/>
      <c r="G452" s="111"/>
      <c r="H452" s="111"/>
      <c r="I452" s="111"/>
      <c r="J452" s="111"/>
      <c r="K452" s="120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</row>
    <row r="453" spans="2:21">
      <c r="B453" s="110"/>
      <c r="C453" s="111"/>
      <c r="D453" s="111"/>
      <c r="E453" s="111"/>
      <c r="F453" s="111"/>
      <c r="G453" s="111"/>
      <c r="H453" s="111"/>
      <c r="I453" s="111"/>
      <c r="J453" s="111"/>
      <c r="K453" s="120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</row>
    <row r="454" spans="2:21">
      <c r="B454" s="110"/>
      <c r="C454" s="111"/>
      <c r="D454" s="111"/>
      <c r="E454" s="111"/>
      <c r="F454" s="111"/>
      <c r="G454" s="111"/>
      <c r="H454" s="111"/>
      <c r="I454" s="111"/>
      <c r="J454" s="111"/>
      <c r="K454" s="120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</row>
    <row r="455" spans="2:21">
      <c r="B455" s="110"/>
      <c r="C455" s="111"/>
      <c r="D455" s="111"/>
      <c r="E455" s="111"/>
      <c r="F455" s="111"/>
      <c r="G455" s="111"/>
      <c r="H455" s="111"/>
      <c r="I455" s="111"/>
      <c r="J455" s="111"/>
      <c r="K455" s="120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</row>
    <row r="456" spans="2:21">
      <c r="B456" s="110"/>
      <c r="C456" s="111"/>
      <c r="D456" s="111"/>
      <c r="E456" s="111"/>
      <c r="F456" s="111"/>
      <c r="G456" s="111"/>
      <c r="H456" s="111"/>
      <c r="I456" s="111"/>
      <c r="J456" s="111"/>
      <c r="K456" s="120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</row>
    <row r="457" spans="2:21">
      <c r="B457" s="110"/>
      <c r="C457" s="111"/>
      <c r="D457" s="111"/>
      <c r="E457" s="111"/>
      <c r="F457" s="111"/>
      <c r="G457" s="111"/>
      <c r="H457" s="111"/>
      <c r="I457" s="111"/>
      <c r="J457" s="111"/>
      <c r="K457" s="120"/>
      <c r="L457" s="111"/>
      <c r="M457" s="111"/>
      <c r="N457" s="111"/>
      <c r="O457" s="111"/>
      <c r="P457" s="111"/>
      <c r="Q457" s="111"/>
      <c r="R457" s="111"/>
      <c r="S457" s="111"/>
      <c r="T457" s="111"/>
      <c r="U457" s="111"/>
    </row>
    <row r="458" spans="2:21">
      <c r="B458" s="110"/>
      <c r="C458" s="111"/>
      <c r="D458" s="111"/>
      <c r="E458" s="111"/>
      <c r="F458" s="111"/>
      <c r="G458" s="111"/>
      <c r="H458" s="111"/>
      <c r="I458" s="111"/>
      <c r="J458" s="111"/>
      <c r="K458" s="120"/>
      <c r="L458" s="111"/>
      <c r="M458" s="111"/>
      <c r="N458" s="111"/>
      <c r="O458" s="111"/>
      <c r="P458" s="111"/>
      <c r="Q458" s="111"/>
      <c r="R458" s="111"/>
      <c r="S458" s="111"/>
      <c r="T458" s="111"/>
      <c r="U458" s="111"/>
    </row>
    <row r="459" spans="2:21">
      <c r="B459" s="110"/>
      <c r="C459" s="111"/>
      <c r="D459" s="111"/>
      <c r="E459" s="111"/>
      <c r="F459" s="111"/>
      <c r="G459" s="111"/>
      <c r="H459" s="111"/>
      <c r="I459" s="111"/>
      <c r="J459" s="111"/>
      <c r="K459" s="120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</row>
    <row r="460" spans="2:21">
      <c r="B460" s="110"/>
      <c r="C460" s="111"/>
      <c r="D460" s="111"/>
      <c r="E460" s="111"/>
      <c r="F460" s="111"/>
      <c r="G460" s="111"/>
      <c r="H460" s="111"/>
      <c r="I460" s="111"/>
      <c r="J460" s="111"/>
      <c r="K460" s="120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</row>
    <row r="461" spans="2:21">
      <c r="B461" s="110"/>
      <c r="C461" s="111"/>
      <c r="D461" s="111"/>
      <c r="E461" s="111"/>
      <c r="F461" s="111"/>
      <c r="G461" s="111"/>
      <c r="H461" s="111"/>
      <c r="I461" s="111"/>
      <c r="J461" s="111"/>
      <c r="K461" s="120"/>
      <c r="L461" s="111"/>
      <c r="M461" s="111"/>
      <c r="N461" s="111"/>
      <c r="O461" s="111"/>
      <c r="P461" s="111"/>
      <c r="Q461" s="111"/>
      <c r="R461" s="111"/>
      <c r="S461" s="111"/>
      <c r="T461" s="111"/>
      <c r="U461" s="111"/>
    </row>
    <row r="462" spans="2:21">
      <c r="B462" s="110"/>
      <c r="C462" s="111"/>
      <c r="D462" s="111"/>
      <c r="E462" s="111"/>
      <c r="F462" s="111"/>
      <c r="G462" s="111"/>
      <c r="H462" s="111"/>
      <c r="I462" s="111"/>
      <c r="J462" s="111"/>
      <c r="K462" s="120"/>
      <c r="L462" s="111"/>
      <c r="M462" s="111"/>
      <c r="N462" s="111"/>
      <c r="O462" s="111"/>
      <c r="P462" s="111"/>
      <c r="Q462" s="111"/>
      <c r="R462" s="111"/>
      <c r="S462" s="111"/>
      <c r="T462" s="111"/>
      <c r="U462" s="111"/>
    </row>
    <row r="463" spans="2:21">
      <c r="B463" s="110"/>
      <c r="C463" s="111"/>
      <c r="D463" s="111"/>
      <c r="E463" s="111"/>
      <c r="F463" s="111"/>
      <c r="G463" s="111"/>
      <c r="H463" s="111"/>
      <c r="I463" s="111"/>
      <c r="J463" s="111"/>
      <c r="K463" s="120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</row>
    <row r="464" spans="2:21">
      <c r="B464" s="110"/>
      <c r="C464" s="111"/>
      <c r="D464" s="111"/>
      <c r="E464" s="111"/>
      <c r="F464" s="111"/>
      <c r="G464" s="111"/>
      <c r="H464" s="111"/>
      <c r="I464" s="111"/>
      <c r="J464" s="111"/>
      <c r="K464" s="120"/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</row>
    <row r="465" spans="2:21">
      <c r="B465" s="110"/>
      <c r="C465" s="111"/>
      <c r="D465" s="111"/>
      <c r="E465" s="111"/>
      <c r="F465" s="111"/>
      <c r="G465" s="111"/>
      <c r="H465" s="111"/>
      <c r="I465" s="111"/>
      <c r="J465" s="111"/>
      <c r="K465" s="120"/>
      <c r="L465" s="111"/>
      <c r="M465" s="111"/>
      <c r="N465" s="111"/>
      <c r="O465" s="111"/>
      <c r="P465" s="111"/>
      <c r="Q465" s="111"/>
      <c r="R465" s="111"/>
      <c r="S465" s="111"/>
      <c r="T465" s="111"/>
      <c r="U465" s="111"/>
    </row>
    <row r="466" spans="2:21">
      <c r="B466" s="110"/>
      <c r="C466" s="111"/>
      <c r="D466" s="111"/>
      <c r="E466" s="111"/>
      <c r="F466" s="111"/>
      <c r="G466" s="111"/>
      <c r="H466" s="111"/>
      <c r="I466" s="111"/>
      <c r="J466" s="111"/>
      <c r="K466" s="120"/>
      <c r="L466" s="111"/>
      <c r="M466" s="111"/>
      <c r="N466" s="111"/>
      <c r="O466" s="111"/>
      <c r="P466" s="111"/>
      <c r="Q466" s="111"/>
      <c r="R466" s="111"/>
      <c r="S466" s="111"/>
      <c r="T466" s="111"/>
      <c r="U466" s="111"/>
    </row>
    <row r="467" spans="2:21">
      <c r="B467" s="110"/>
      <c r="C467" s="111"/>
      <c r="D467" s="111"/>
      <c r="E467" s="111"/>
      <c r="F467" s="111"/>
      <c r="G467" s="111"/>
      <c r="H467" s="111"/>
      <c r="I467" s="111"/>
      <c r="J467" s="111"/>
      <c r="K467" s="120"/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</row>
    <row r="468" spans="2:21">
      <c r="B468" s="110"/>
      <c r="C468" s="111"/>
      <c r="D468" s="111"/>
      <c r="E468" s="111"/>
      <c r="F468" s="111"/>
      <c r="G468" s="111"/>
      <c r="H468" s="111"/>
      <c r="I468" s="111"/>
      <c r="J468" s="111"/>
      <c r="K468" s="120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</row>
    <row r="469" spans="2:21">
      <c r="B469" s="110"/>
      <c r="C469" s="111"/>
      <c r="D469" s="111"/>
      <c r="E469" s="111"/>
      <c r="F469" s="111"/>
      <c r="G469" s="111"/>
      <c r="H469" s="111"/>
      <c r="I469" s="111"/>
      <c r="J469" s="111"/>
      <c r="K469" s="120"/>
      <c r="L469" s="111"/>
      <c r="M469" s="111"/>
      <c r="N469" s="111"/>
      <c r="O469" s="111"/>
      <c r="P469" s="111"/>
      <c r="Q469" s="111"/>
      <c r="R469" s="111"/>
      <c r="S469" s="111"/>
      <c r="T469" s="111"/>
      <c r="U469" s="111"/>
    </row>
    <row r="470" spans="2:21">
      <c r="B470" s="110"/>
      <c r="C470" s="111"/>
      <c r="D470" s="111"/>
      <c r="E470" s="111"/>
      <c r="F470" s="111"/>
      <c r="G470" s="111"/>
      <c r="H470" s="111"/>
      <c r="I470" s="111"/>
      <c r="J470" s="111"/>
      <c r="K470" s="120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</row>
    <row r="471" spans="2:21">
      <c r="B471" s="110"/>
      <c r="C471" s="111"/>
      <c r="D471" s="111"/>
      <c r="E471" s="111"/>
      <c r="F471" s="111"/>
      <c r="G471" s="111"/>
      <c r="H471" s="111"/>
      <c r="I471" s="111"/>
      <c r="J471" s="111"/>
      <c r="K471" s="120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</row>
    <row r="472" spans="2:21">
      <c r="B472" s="110"/>
      <c r="C472" s="111"/>
      <c r="D472" s="111"/>
      <c r="E472" s="111"/>
      <c r="F472" s="111"/>
      <c r="G472" s="111"/>
      <c r="H472" s="111"/>
      <c r="I472" s="111"/>
      <c r="J472" s="111"/>
      <c r="K472" s="120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</row>
    <row r="473" spans="2:21">
      <c r="B473" s="110"/>
      <c r="C473" s="111"/>
      <c r="D473" s="111"/>
      <c r="E473" s="111"/>
      <c r="F473" s="111"/>
      <c r="G473" s="111"/>
      <c r="H473" s="111"/>
      <c r="I473" s="111"/>
      <c r="J473" s="111"/>
      <c r="K473" s="120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</row>
    <row r="474" spans="2:21">
      <c r="B474" s="110"/>
      <c r="C474" s="111"/>
      <c r="D474" s="111"/>
      <c r="E474" s="111"/>
      <c r="F474" s="111"/>
      <c r="G474" s="111"/>
      <c r="H474" s="111"/>
      <c r="I474" s="111"/>
      <c r="J474" s="111"/>
      <c r="K474" s="120"/>
      <c r="L474" s="111"/>
      <c r="M474" s="111"/>
      <c r="N474" s="111"/>
      <c r="O474" s="111"/>
      <c r="P474" s="111"/>
      <c r="Q474" s="111"/>
      <c r="R474" s="111"/>
      <c r="S474" s="111"/>
      <c r="T474" s="111"/>
      <c r="U474" s="111"/>
    </row>
    <row r="475" spans="2:21">
      <c r="B475" s="110"/>
      <c r="C475" s="111"/>
      <c r="D475" s="111"/>
      <c r="E475" s="111"/>
      <c r="F475" s="111"/>
      <c r="G475" s="111"/>
      <c r="H475" s="111"/>
      <c r="I475" s="111"/>
      <c r="J475" s="111"/>
      <c r="K475" s="120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</row>
    <row r="476" spans="2:21">
      <c r="B476" s="110"/>
      <c r="C476" s="111"/>
      <c r="D476" s="111"/>
      <c r="E476" s="111"/>
      <c r="F476" s="111"/>
      <c r="G476" s="111"/>
      <c r="H476" s="111"/>
      <c r="I476" s="111"/>
      <c r="J476" s="111"/>
      <c r="K476" s="120"/>
      <c r="L476" s="111"/>
      <c r="M476" s="111"/>
      <c r="N476" s="111"/>
      <c r="O476" s="111"/>
      <c r="P476" s="111"/>
      <c r="Q476" s="111"/>
      <c r="R476" s="111"/>
      <c r="S476" s="111"/>
      <c r="T476" s="111"/>
      <c r="U476" s="111"/>
    </row>
    <row r="477" spans="2:21">
      <c r="B477" s="110"/>
      <c r="C477" s="111"/>
      <c r="D477" s="111"/>
      <c r="E477" s="111"/>
      <c r="F477" s="111"/>
      <c r="G477" s="111"/>
      <c r="H477" s="111"/>
      <c r="I477" s="111"/>
      <c r="J477" s="111"/>
      <c r="K477" s="120"/>
      <c r="L477" s="111"/>
      <c r="M477" s="111"/>
      <c r="N477" s="111"/>
      <c r="O477" s="111"/>
      <c r="P477" s="111"/>
      <c r="Q477" s="111"/>
      <c r="R477" s="111"/>
      <c r="S477" s="111"/>
      <c r="T477" s="111"/>
      <c r="U477" s="111"/>
    </row>
    <row r="478" spans="2:21">
      <c r="B478" s="110"/>
      <c r="C478" s="111"/>
      <c r="D478" s="111"/>
      <c r="E478" s="111"/>
      <c r="F478" s="111"/>
      <c r="G478" s="111"/>
      <c r="H478" s="111"/>
      <c r="I478" s="111"/>
      <c r="J478" s="111"/>
      <c r="K478" s="120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</row>
    <row r="479" spans="2:21">
      <c r="B479" s="110"/>
      <c r="C479" s="111"/>
      <c r="D479" s="111"/>
      <c r="E479" s="111"/>
      <c r="F479" s="111"/>
      <c r="G479" s="111"/>
      <c r="H479" s="111"/>
      <c r="I479" s="111"/>
      <c r="J479" s="111"/>
      <c r="K479" s="120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</row>
    <row r="480" spans="2:21">
      <c r="B480" s="110"/>
      <c r="C480" s="111"/>
      <c r="D480" s="111"/>
      <c r="E480" s="111"/>
      <c r="F480" s="111"/>
      <c r="G480" s="111"/>
      <c r="H480" s="111"/>
      <c r="I480" s="111"/>
      <c r="J480" s="111"/>
      <c r="K480" s="120"/>
      <c r="L480" s="111"/>
      <c r="M480" s="111"/>
      <c r="N480" s="111"/>
      <c r="O480" s="111"/>
      <c r="P480" s="111"/>
      <c r="Q480" s="111"/>
      <c r="R480" s="111"/>
      <c r="S480" s="111"/>
      <c r="T480" s="111"/>
      <c r="U480" s="111"/>
    </row>
    <row r="481" spans="2:21">
      <c r="B481" s="110"/>
      <c r="C481" s="111"/>
      <c r="D481" s="111"/>
      <c r="E481" s="111"/>
      <c r="F481" s="111"/>
      <c r="G481" s="111"/>
      <c r="H481" s="111"/>
      <c r="I481" s="111"/>
      <c r="J481" s="111"/>
      <c r="K481" s="120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</row>
    <row r="482" spans="2:21">
      <c r="B482" s="110"/>
      <c r="C482" s="111"/>
      <c r="D482" s="111"/>
      <c r="E482" s="111"/>
      <c r="F482" s="111"/>
      <c r="G482" s="111"/>
      <c r="H482" s="111"/>
      <c r="I482" s="111"/>
      <c r="J482" s="111"/>
      <c r="K482" s="120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</row>
    <row r="483" spans="2:21">
      <c r="B483" s="110"/>
      <c r="C483" s="111"/>
      <c r="D483" s="111"/>
      <c r="E483" s="111"/>
      <c r="F483" s="111"/>
      <c r="G483" s="111"/>
      <c r="H483" s="111"/>
      <c r="I483" s="111"/>
      <c r="J483" s="111"/>
      <c r="K483" s="120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</row>
    <row r="484" spans="2:21">
      <c r="B484" s="110"/>
      <c r="C484" s="111"/>
      <c r="D484" s="111"/>
      <c r="E484" s="111"/>
      <c r="F484" s="111"/>
      <c r="G484" s="111"/>
      <c r="H484" s="111"/>
      <c r="I484" s="111"/>
      <c r="J484" s="111"/>
      <c r="K484" s="120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</row>
    <row r="485" spans="2:21">
      <c r="B485" s="110"/>
      <c r="C485" s="111"/>
      <c r="D485" s="111"/>
      <c r="E485" s="111"/>
      <c r="F485" s="111"/>
      <c r="G485" s="111"/>
      <c r="H485" s="111"/>
      <c r="I485" s="111"/>
      <c r="J485" s="111"/>
      <c r="K485" s="120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</row>
    <row r="486" spans="2:21">
      <c r="B486" s="110"/>
      <c r="C486" s="111"/>
      <c r="D486" s="111"/>
      <c r="E486" s="111"/>
      <c r="F486" s="111"/>
      <c r="G486" s="111"/>
      <c r="H486" s="111"/>
      <c r="I486" s="111"/>
      <c r="J486" s="111"/>
      <c r="K486" s="120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</row>
    <row r="487" spans="2:21">
      <c r="B487" s="110"/>
      <c r="C487" s="111"/>
      <c r="D487" s="111"/>
      <c r="E487" s="111"/>
      <c r="F487" s="111"/>
      <c r="G487" s="111"/>
      <c r="H487" s="111"/>
      <c r="I487" s="111"/>
      <c r="J487" s="111"/>
      <c r="K487" s="120"/>
      <c r="L487" s="111"/>
      <c r="M487" s="111"/>
      <c r="N487" s="111"/>
      <c r="O487" s="111"/>
      <c r="P487" s="111"/>
      <c r="Q487" s="111"/>
      <c r="R487" s="111"/>
      <c r="S487" s="111"/>
      <c r="T487" s="111"/>
      <c r="U487" s="111"/>
    </row>
    <row r="488" spans="2:21">
      <c r="B488" s="110"/>
      <c r="C488" s="111"/>
      <c r="D488" s="111"/>
      <c r="E488" s="111"/>
      <c r="F488" s="111"/>
      <c r="G488" s="111"/>
      <c r="H488" s="111"/>
      <c r="I488" s="111"/>
      <c r="J488" s="111"/>
      <c r="K488" s="120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</row>
    <row r="489" spans="2:21">
      <c r="B489" s="110"/>
      <c r="C489" s="111"/>
      <c r="D489" s="111"/>
      <c r="E489" s="111"/>
      <c r="F489" s="111"/>
      <c r="G489" s="111"/>
      <c r="H489" s="111"/>
      <c r="I489" s="111"/>
      <c r="J489" s="111"/>
      <c r="K489" s="120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</row>
    <row r="490" spans="2:21">
      <c r="B490" s="110"/>
      <c r="C490" s="111"/>
      <c r="D490" s="111"/>
      <c r="E490" s="111"/>
      <c r="F490" s="111"/>
      <c r="G490" s="111"/>
      <c r="H490" s="111"/>
      <c r="I490" s="111"/>
      <c r="J490" s="111"/>
      <c r="K490" s="120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</row>
    <row r="491" spans="2:21">
      <c r="B491" s="110"/>
      <c r="C491" s="111"/>
      <c r="D491" s="111"/>
      <c r="E491" s="111"/>
      <c r="F491" s="111"/>
      <c r="G491" s="111"/>
      <c r="H491" s="111"/>
      <c r="I491" s="111"/>
      <c r="J491" s="111"/>
      <c r="K491" s="120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</row>
    <row r="492" spans="2:21">
      <c r="B492" s="110"/>
      <c r="C492" s="111"/>
      <c r="D492" s="111"/>
      <c r="E492" s="111"/>
      <c r="F492" s="111"/>
      <c r="G492" s="111"/>
      <c r="H492" s="111"/>
      <c r="I492" s="111"/>
      <c r="J492" s="111"/>
      <c r="K492" s="120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</row>
    <row r="493" spans="2:21">
      <c r="B493" s="110"/>
      <c r="C493" s="111"/>
      <c r="D493" s="111"/>
      <c r="E493" s="111"/>
      <c r="F493" s="111"/>
      <c r="G493" s="111"/>
      <c r="H493" s="111"/>
      <c r="I493" s="111"/>
      <c r="J493" s="111"/>
      <c r="K493" s="120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</row>
    <row r="494" spans="2:21">
      <c r="B494" s="110"/>
      <c r="C494" s="111"/>
      <c r="D494" s="111"/>
      <c r="E494" s="111"/>
      <c r="F494" s="111"/>
      <c r="G494" s="111"/>
      <c r="H494" s="111"/>
      <c r="I494" s="111"/>
      <c r="J494" s="111"/>
      <c r="K494" s="120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</row>
    <row r="495" spans="2:21">
      <c r="B495" s="110"/>
      <c r="C495" s="111"/>
      <c r="D495" s="111"/>
      <c r="E495" s="111"/>
      <c r="F495" s="111"/>
      <c r="G495" s="111"/>
      <c r="H495" s="111"/>
      <c r="I495" s="111"/>
      <c r="J495" s="111"/>
      <c r="K495" s="120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</row>
    <row r="496" spans="2:21">
      <c r="B496" s="110"/>
      <c r="C496" s="111"/>
      <c r="D496" s="111"/>
      <c r="E496" s="111"/>
      <c r="F496" s="111"/>
      <c r="G496" s="111"/>
      <c r="H496" s="111"/>
      <c r="I496" s="111"/>
      <c r="J496" s="111"/>
      <c r="K496" s="120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</row>
    <row r="497" spans="2:21">
      <c r="B497" s="110"/>
      <c r="C497" s="111"/>
      <c r="D497" s="111"/>
      <c r="E497" s="111"/>
      <c r="F497" s="111"/>
      <c r="G497" s="111"/>
      <c r="H497" s="111"/>
      <c r="I497" s="111"/>
      <c r="J497" s="111"/>
      <c r="K497" s="120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</row>
    <row r="498" spans="2:21">
      <c r="B498" s="110"/>
      <c r="C498" s="111"/>
      <c r="D498" s="111"/>
      <c r="E498" s="111"/>
      <c r="F498" s="111"/>
      <c r="G498" s="111"/>
      <c r="H498" s="111"/>
      <c r="I498" s="111"/>
      <c r="J498" s="111"/>
      <c r="K498" s="120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</row>
    <row r="499" spans="2:21">
      <c r="B499" s="110"/>
      <c r="C499" s="111"/>
      <c r="D499" s="111"/>
      <c r="E499" s="111"/>
      <c r="F499" s="111"/>
      <c r="G499" s="111"/>
      <c r="H499" s="111"/>
      <c r="I499" s="111"/>
      <c r="J499" s="111"/>
      <c r="K499" s="120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</row>
    <row r="500" spans="2:21">
      <c r="B500" s="110"/>
      <c r="C500" s="111"/>
      <c r="D500" s="111"/>
      <c r="E500" s="111"/>
      <c r="F500" s="111"/>
      <c r="G500" s="111"/>
      <c r="H500" s="111"/>
      <c r="I500" s="111"/>
      <c r="J500" s="111"/>
      <c r="K500" s="120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</row>
    <row r="501" spans="2:21">
      <c r="B501" s="110"/>
      <c r="C501" s="111"/>
      <c r="D501" s="111"/>
      <c r="E501" s="111"/>
      <c r="F501" s="111"/>
      <c r="G501" s="111"/>
      <c r="H501" s="111"/>
      <c r="I501" s="111"/>
      <c r="J501" s="111"/>
      <c r="K501" s="120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</row>
    <row r="502" spans="2:21">
      <c r="B502" s="110"/>
      <c r="C502" s="111"/>
      <c r="D502" s="111"/>
      <c r="E502" s="111"/>
      <c r="F502" s="111"/>
      <c r="G502" s="111"/>
      <c r="H502" s="111"/>
      <c r="I502" s="111"/>
      <c r="J502" s="111"/>
      <c r="K502" s="120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</row>
    <row r="503" spans="2:21">
      <c r="B503" s="110"/>
      <c r="C503" s="111"/>
      <c r="D503" s="111"/>
      <c r="E503" s="111"/>
      <c r="F503" s="111"/>
      <c r="G503" s="111"/>
      <c r="H503" s="111"/>
      <c r="I503" s="111"/>
      <c r="J503" s="111"/>
      <c r="K503" s="120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</row>
    <row r="504" spans="2:21">
      <c r="B504" s="110"/>
      <c r="C504" s="111"/>
      <c r="D504" s="111"/>
      <c r="E504" s="111"/>
      <c r="F504" s="111"/>
      <c r="G504" s="111"/>
      <c r="H504" s="111"/>
      <c r="I504" s="111"/>
      <c r="J504" s="111"/>
      <c r="K504" s="120"/>
      <c r="L504" s="111"/>
      <c r="M504" s="111"/>
      <c r="N504" s="111"/>
      <c r="O504" s="111"/>
      <c r="P504" s="111"/>
      <c r="Q504" s="111"/>
      <c r="R504" s="111"/>
      <c r="S504" s="111"/>
      <c r="T504" s="111"/>
      <c r="U504" s="111"/>
    </row>
    <row r="505" spans="2:21">
      <c r="B505" s="110"/>
      <c r="C505" s="111"/>
      <c r="D505" s="111"/>
      <c r="E505" s="111"/>
      <c r="F505" s="111"/>
      <c r="G505" s="111"/>
      <c r="H505" s="111"/>
      <c r="I505" s="111"/>
      <c r="J505" s="111"/>
      <c r="K505" s="120"/>
      <c r="L505" s="111"/>
      <c r="M505" s="111"/>
      <c r="N505" s="111"/>
      <c r="O505" s="111"/>
      <c r="P505" s="111"/>
      <c r="Q505" s="111"/>
      <c r="R505" s="111"/>
      <c r="S505" s="111"/>
      <c r="T505" s="111"/>
      <c r="U505" s="111"/>
    </row>
    <row r="506" spans="2:21">
      <c r="B506" s="110"/>
      <c r="C506" s="111"/>
      <c r="D506" s="111"/>
      <c r="E506" s="111"/>
      <c r="F506" s="111"/>
      <c r="G506" s="111"/>
      <c r="H506" s="111"/>
      <c r="I506" s="111"/>
      <c r="J506" s="111"/>
      <c r="K506" s="120"/>
      <c r="L506" s="111"/>
      <c r="M506" s="111"/>
      <c r="N506" s="111"/>
      <c r="O506" s="111"/>
      <c r="P506" s="111"/>
      <c r="Q506" s="111"/>
      <c r="R506" s="111"/>
      <c r="S506" s="111"/>
      <c r="T506" s="111"/>
      <c r="U506" s="111"/>
    </row>
    <row r="507" spans="2:21">
      <c r="B507" s="110"/>
      <c r="C507" s="111"/>
      <c r="D507" s="111"/>
      <c r="E507" s="111"/>
      <c r="F507" s="111"/>
      <c r="G507" s="111"/>
      <c r="H507" s="111"/>
      <c r="I507" s="111"/>
      <c r="J507" s="111"/>
      <c r="K507" s="120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</row>
    <row r="508" spans="2:21">
      <c r="B508" s="110"/>
      <c r="C508" s="111"/>
      <c r="D508" s="111"/>
      <c r="E508" s="111"/>
      <c r="F508" s="111"/>
      <c r="G508" s="111"/>
      <c r="H508" s="111"/>
      <c r="I508" s="111"/>
      <c r="J508" s="111"/>
      <c r="K508" s="120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</row>
    <row r="509" spans="2:21">
      <c r="B509" s="110"/>
      <c r="C509" s="111"/>
      <c r="D509" s="111"/>
      <c r="E509" s="111"/>
      <c r="F509" s="111"/>
      <c r="G509" s="111"/>
      <c r="H509" s="111"/>
      <c r="I509" s="111"/>
      <c r="J509" s="111"/>
      <c r="K509" s="120"/>
      <c r="L509" s="111"/>
      <c r="M509" s="111"/>
      <c r="N509" s="111"/>
      <c r="O509" s="111"/>
      <c r="P509" s="111"/>
      <c r="Q509" s="111"/>
      <c r="R509" s="111"/>
      <c r="S509" s="111"/>
      <c r="T509" s="111"/>
      <c r="U509" s="111"/>
    </row>
    <row r="510" spans="2:21">
      <c r="B510" s="110"/>
      <c r="C510" s="111"/>
      <c r="D510" s="111"/>
      <c r="E510" s="111"/>
      <c r="F510" s="111"/>
      <c r="G510" s="111"/>
      <c r="H510" s="111"/>
      <c r="I510" s="111"/>
      <c r="J510" s="111"/>
      <c r="K510" s="120"/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</row>
    <row r="511" spans="2:21">
      <c r="B511" s="110"/>
      <c r="C511" s="111"/>
      <c r="D511" s="111"/>
      <c r="E511" s="111"/>
      <c r="F511" s="111"/>
      <c r="G511" s="111"/>
      <c r="H511" s="111"/>
      <c r="I511" s="111"/>
      <c r="J511" s="111"/>
      <c r="K511" s="120"/>
      <c r="L511" s="111"/>
      <c r="M511" s="111"/>
      <c r="N511" s="111"/>
      <c r="O511" s="111"/>
      <c r="P511" s="111"/>
      <c r="Q511" s="111"/>
      <c r="R511" s="111"/>
      <c r="S511" s="111"/>
      <c r="T511" s="111"/>
      <c r="U511" s="111"/>
    </row>
    <row r="512" spans="2:21">
      <c r="B512" s="110"/>
      <c r="C512" s="111"/>
      <c r="D512" s="111"/>
      <c r="E512" s="111"/>
      <c r="F512" s="111"/>
      <c r="G512" s="111"/>
      <c r="H512" s="111"/>
      <c r="I512" s="111"/>
      <c r="J512" s="111"/>
      <c r="K512" s="120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</row>
    <row r="513" spans="2:21">
      <c r="B513" s="110"/>
      <c r="C513" s="111"/>
      <c r="D513" s="111"/>
      <c r="E513" s="111"/>
      <c r="F513" s="111"/>
      <c r="G513" s="111"/>
      <c r="H513" s="111"/>
      <c r="I513" s="111"/>
      <c r="J513" s="111"/>
      <c r="K513" s="120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</row>
    <row r="514" spans="2:21">
      <c r="B514" s="110"/>
      <c r="C514" s="111"/>
      <c r="D514" s="111"/>
      <c r="E514" s="111"/>
      <c r="F514" s="111"/>
      <c r="G514" s="111"/>
      <c r="H514" s="111"/>
      <c r="I514" s="111"/>
      <c r="J514" s="111"/>
      <c r="K514" s="120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</row>
    <row r="515" spans="2:21">
      <c r="B515" s="110"/>
      <c r="C515" s="111"/>
      <c r="D515" s="111"/>
      <c r="E515" s="111"/>
      <c r="F515" s="111"/>
      <c r="G515" s="111"/>
      <c r="H515" s="111"/>
      <c r="I515" s="111"/>
      <c r="J515" s="111"/>
      <c r="K515" s="120"/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</row>
    <row r="516" spans="2:21">
      <c r="B516" s="110"/>
      <c r="C516" s="111"/>
      <c r="D516" s="111"/>
      <c r="E516" s="111"/>
      <c r="F516" s="111"/>
      <c r="G516" s="111"/>
      <c r="H516" s="111"/>
      <c r="I516" s="111"/>
      <c r="J516" s="111"/>
      <c r="K516" s="120"/>
      <c r="L516" s="111"/>
      <c r="M516" s="111"/>
      <c r="N516" s="111"/>
      <c r="O516" s="111"/>
      <c r="P516" s="111"/>
      <c r="Q516" s="111"/>
      <c r="R516" s="111"/>
      <c r="S516" s="111"/>
      <c r="T516" s="111"/>
      <c r="U516" s="111"/>
    </row>
    <row r="517" spans="2:21">
      <c r="B517" s="110"/>
      <c r="C517" s="111"/>
      <c r="D517" s="111"/>
      <c r="E517" s="111"/>
      <c r="F517" s="111"/>
      <c r="G517" s="111"/>
      <c r="H517" s="111"/>
      <c r="I517" s="111"/>
      <c r="J517" s="111"/>
      <c r="K517" s="120"/>
      <c r="L517" s="111"/>
      <c r="M517" s="111"/>
      <c r="N517" s="111"/>
      <c r="O517" s="111"/>
      <c r="P517" s="111"/>
      <c r="Q517" s="111"/>
      <c r="R517" s="111"/>
      <c r="S517" s="111"/>
      <c r="T517" s="111"/>
      <c r="U517" s="111"/>
    </row>
    <row r="518" spans="2:21">
      <c r="B518" s="110"/>
      <c r="C518" s="111"/>
      <c r="D518" s="111"/>
      <c r="E518" s="111"/>
      <c r="F518" s="111"/>
      <c r="G518" s="111"/>
      <c r="H518" s="111"/>
      <c r="I518" s="111"/>
      <c r="J518" s="111"/>
      <c r="K518" s="120"/>
      <c r="L518" s="111"/>
      <c r="M518" s="111"/>
      <c r="N518" s="111"/>
      <c r="O518" s="111"/>
      <c r="P518" s="111"/>
      <c r="Q518" s="111"/>
      <c r="R518" s="111"/>
      <c r="S518" s="111"/>
      <c r="T518" s="111"/>
      <c r="U518" s="111"/>
    </row>
    <row r="519" spans="2:21">
      <c r="B519" s="110"/>
      <c r="C519" s="111"/>
      <c r="D519" s="111"/>
      <c r="E519" s="111"/>
      <c r="F519" s="111"/>
      <c r="G519" s="111"/>
      <c r="H519" s="111"/>
      <c r="I519" s="111"/>
      <c r="J519" s="111"/>
      <c r="K519" s="120"/>
      <c r="L519" s="111"/>
      <c r="M519" s="111"/>
      <c r="N519" s="111"/>
      <c r="O519" s="111"/>
      <c r="P519" s="111"/>
      <c r="Q519" s="111"/>
      <c r="R519" s="111"/>
      <c r="S519" s="111"/>
      <c r="T519" s="111"/>
      <c r="U519" s="111"/>
    </row>
    <row r="520" spans="2:21">
      <c r="B520" s="110"/>
      <c r="C520" s="111"/>
      <c r="D520" s="111"/>
      <c r="E520" s="111"/>
      <c r="F520" s="111"/>
      <c r="G520" s="111"/>
      <c r="H520" s="111"/>
      <c r="I520" s="111"/>
      <c r="J520" s="111"/>
      <c r="K520" s="120"/>
      <c r="L520" s="111"/>
      <c r="M520" s="111"/>
      <c r="N520" s="111"/>
      <c r="O520" s="111"/>
      <c r="P520" s="111"/>
      <c r="Q520" s="111"/>
      <c r="R520" s="111"/>
      <c r="S520" s="111"/>
      <c r="T520" s="111"/>
      <c r="U520" s="111"/>
    </row>
    <row r="521" spans="2:21">
      <c r="B521" s="110"/>
      <c r="C521" s="111"/>
      <c r="D521" s="111"/>
      <c r="E521" s="111"/>
      <c r="F521" s="111"/>
      <c r="G521" s="111"/>
      <c r="H521" s="111"/>
      <c r="I521" s="111"/>
      <c r="J521" s="111"/>
      <c r="K521" s="120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</row>
    <row r="522" spans="2:21">
      <c r="B522" s="110"/>
      <c r="C522" s="111"/>
      <c r="D522" s="111"/>
      <c r="E522" s="111"/>
      <c r="F522" s="111"/>
      <c r="G522" s="111"/>
      <c r="H522" s="111"/>
      <c r="I522" s="111"/>
      <c r="J522" s="111"/>
      <c r="K522" s="120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</row>
    <row r="523" spans="2:21">
      <c r="B523" s="110"/>
      <c r="C523" s="111"/>
      <c r="D523" s="111"/>
      <c r="E523" s="111"/>
      <c r="F523" s="111"/>
      <c r="G523" s="111"/>
      <c r="H523" s="111"/>
      <c r="I523" s="111"/>
      <c r="J523" s="111"/>
      <c r="K523" s="120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</row>
    <row r="524" spans="2:21">
      <c r="B524" s="110"/>
      <c r="C524" s="111"/>
      <c r="D524" s="111"/>
      <c r="E524" s="111"/>
      <c r="F524" s="111"/>
      <c r="G524" s="111"/>
      <c r="H524" s="111"/>
      <c r="I524" s="111"/>
      <c r="J524" s="111"/>
      <c r="K524" s="120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</row>
    <row r="525" spans="2:21">
      <c r="B525" s="110"/>
      <c r="C525" s="111"/>
      <c r="D525" s="111"/>
      <c r="E525" s="111"/>
      <c r="F525" s="111"/>
      <c r="G525" s="111"/>
      <c r="H525" s="111"/>
      <c r="I525" s="111"/>
      <c r="J525" s="111"/>
      <c r="K525" s="120"/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</row>
    <row r="526" spans="2:21">
      <c r="B526" s="110"/>
      <c r="C526" s="111"/>
      <c r="D526" s="111"/>
      <c r="E526" s="111"/>
      <c r="F526" s="111"/>
      <c r="G526" s="111"/>
      <c r="H526" s="111"/>
      <c r="I526" s="111"/>
      <c r="J526" s="111"/>
      <c r="K526" s="120"/>
      <c r="L526" s="111"/>
      <c r="M526" s="111"/>
      <c r="N526" s="111"/>
      <c r="O526" s="111"/>
      <c r="P526" s="111"/>
      <c r="Q526" s="111"/>
      <c r="R526" s="111"/>
      <c r="S526" s="111"/>
      <c r="T526" s="111"/>
      <c r="U526" s="111"/>
    </row>
    <row r="527" spans="2:21">
      <c r="B527" s="110"/>
      <c r="C527" s="111"/>
      <c r="D527" s="111"/>
      <c r="E527" s="111"/>
      <c r="F527" s="111"/>
      <c r="G527" s="111"/>
      <c r="H527" s="111"/>
      <c r="I527" s="111"/>
      <c r="J527" s="111"/>
      <c r="K527" s="120"/>
      <c r="L527" s="111"/>
      <c r="M527" s="111"/>
      <c r="N527" s="111"/>
      <c r="O527" s="111"/>
      <c r="P527" s="111"/>
      <c r="Q527" s="111"/>
      <c r="R527" s="111"/>
      <c r="S527" s="111"/>
      <c r="T527" s="111"/>
      <c r="U527" s="111"/>
    </row>
    <row r="528" spans="2:21">
      <c r="B528" s="110"/>
      <c r="C528" s="111"/>
      <c r="D528" s="111"/>
      <c r="E528" s="111"/>
      <c r="F528" s="111"/>
      <c r="G528" s="111"/>
      <c r="H528" s="111"/>
      <c r="I528" s="111"/>
      <c r="J528" s="111"/>
      <c r="K528" s="120"/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</row>
    <row r="529" spans="2:21">
      <c r="B529" s="110"/>
      <c r="C529" s="111"/>
      <c r="D529" s="111"/>
      <c r="E529" s="111"/>
      <c r="F529" s="111"/>
      <c r="G529" s="111"/>
      <c r="H529" s="111"/>
      <c r="I529" s="111"/>
      <c r="J529" s="111"/>
      <c r="K529" s="120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</row>
    <row r="530" spans="2:21">
      <c r="B530" s="110"/>
      <c r="C530" s="111"/>
      <c r="D530" s="111"/>
      <c r="E530" s="111"/>
      <c r="F530" s="111"/>
      <c r="G530" s="111"/>
      <c r="H530" s="111"/>
      <c r="I530" s="111"/>
      <c r="J530" s="111"/>
      <c r="K530" s="120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</row>
    <row r="531" spans="2:21">
      <c r="B531" s="110"/>
      <c r="C531" s="111"/>
      <c r="D531" s="111"/>
      <c r="E531" s="111"/>
      <c r="F531" s="111"/>
      <c r="G531" s="111"/>
      <c r="H531" s="111"/>
      <c r="I531" s="111"/>
      <c r="J531" s="111"/>
      <c r="K531" s="120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</row>
    <row r="532" spans="2:21">
      <c r="B532" s="110"/>
      <c r="C532" s="111"/>
      <c r="D532" s="111"/>
      <c r="E532" s="111"/>
      <c r="F532" s="111"/>
      <c r="G532" s="111"/>
      <c r="H532" s="111"/>
      <c r="I532" s="111"/>
      <c r="J532" s="111"/>
      <c r="K532" s="120"/>
      <c r="L532" s="111"/>
      <c r="M532" s="111"/>
      <c r="N532" s="111"/>
      <c r="O532" s="111"/>
      <c r="P532" s="111"/>
      <c r="Q532" s="111"/>
      <c r="R532" s="111"/>
      <c r="S532" s="111"/>
      <c r="T532" s="111"/>
      <c r="U532" s="111"/>
    </row>
    <row r="533" spans="2:21">
      <c r="B533" s="110"/>
      <c r="C533" s="111"/>
      <c r="D533" s="111"/>
      <c r="E533" s="111"/>
      <c r="F533" s="111"/>
      <c r="G533" s="111"/>
      <c r="H533" s="111"/>
      <c r="I533" s="111"/>
      <c r="J533" s="111"/>
      <c r="K533" s="120"/>
      <c r="L533" s="111"/>
      <c r="M533" s="111"/>
      <c r="N533" s="111"/>
      <c r="O533" s="111"/>
      <c r="P533" s="111"/>
      <c r="Q533" s="111"/>
      <c r="R533" s="111"/>
      <c r="S533" s="111"/>
      <c r="T533" s="111"/>
      <c r="U533" s="111"/>
    </row>
    <row r="534" spans="2:21">
      <c r="B534" s="110"/>
      <c r="C534" s="111"/>
      <c r="D534" s="111"/>
      <c r="E534" s="111"/>
      <c r="F534" s="111"/>
      <c r="G534" s="111"/>
      <c r="H534" s="111"/>
      <c r="I534" s="111"/>
      <c r="J534" s="111"/>
      <c r="K534" s="120"/>
      <c r="L534" s="111"/>
      <c r="M534" s="111"/>
      <c r="N534" s="111"/>
      <c r="O534" s="111"/>
      <c r="P534" s="111"/>
      <c r="Q534" s="111"/>
      <c r="R534" s="111"/>
      <c r="S534" s="111"/>
      <c r="T534" s="111"/>
      <c r="U534" s="111"/>
    </row>
    <row r="535" spans="2:21">
      <c r="B535" s="110"/>
      <c r="C535" s="111"/>
      <c r="D535" s="111"/>
      <c r="E535" s="111"/>
      <c r="F535" s="111"/>
      <c r="G535" s="111"/>
      <c r="H535" s="111"/>
      <c r="I535" s="111"/>
      <c r="J535" s="111"/>
      <c r="K535" s="120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</row>
    <row r="536" spans="2:21">
      <c r="B536" s="110"/>
      <c r="C536" s="111"/>
      <c r="D536" s="111"/>
      <c r="E536" s="111"/>
      <c r="F536" s="111"/>
      <c r="G536" s="111"/>
      <c r="H536" s="111"/>
      <c r="I536" s="111"/>
      <c r="J536" s="111"/>
      <c r="K536" s="120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</row>
    <row r="537" spans="2:21">
      <c r="B537" s="110"/>
      <c r="C537" s="111"/>
      <c r="D537" s="111"/>
      <c r="E537" s="111"/>
      <c r="F537" s="111"/>
      <c r="G537" s="111"/>
      <c r="H537" s="111"/>
      <c r="I537" s="111"/>
      <c r="J537" s="111"/>
      <c r="K537" s="120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</row>
    <row r="538" spans="2:21">
      <c r="B538" s="110"/>
      <c r="C538" s="111"/>
      <c r="D538" s="111"/>
      <c r="E538" s="111"/>
      <c r="F538" s="111"/>
      <c r="G538" s="111"/>
      <c r="H538" s="111"/>
      <c r="I538" s="111"/>
      <c r="J538" s="111"/>
      <c r="K538" s="120"/>
      <c r="L538" s="111"/>
      <c r="M538" s="111"/>
      <c r="N538" s="111"/>
      <c r="O538" s="111"/>
      <c r="P538" s="111"/>
      <c r="Q538" s="111"/>
      <c r="R538" s="111"/>
      <c r="S538" s="111"/>
      <c r="T538" s="111"/>
      <c r="U538" s="111"/>
    </row>
    <row r="539" spans="2:21">
      <c r="B539" s="110"/>
      <c r="C539" s="111"/>
      <c r="D539" s="111"/>
      <c r="E539" s="111"/>
      <c r="F539" s="111"/>
      <c r="G539" s="111"/>
      <c r="H539" s="111"/>
      <c r="I539" s="111"/>
      <c r="J539" s="111"/>
      <c r="K539" s="120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</row>
    <row r="540" spans="2:21">
      <c r="B540" s="110"/>
      <c r="C540" s="111"/>
      <c r="D540" s="111"/>
      <c r="E540" s="111"/>
      <c r="F540" s="111"/>
      <c r="G540" s="111"/>
      <c r="H540" s="111"/>
      <c r="I540" s="111"/>
      <c r="J540" s="111"/>
      <c r="K540" s="120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</row>
    <row r="541" spans="2:21">
      <c r="B541" s="110"/>
      <c r="C541" s="111"/>
      <c r="D541" s="111"/>
      <c r="E541" s="111"/>
      <c r="F541" s="111"/>
      <c r="G541" s="111"/>
      <c r="H541" s="111"/>
      <c r="I541" s="111"/>
      <c r="J541" s="111"/>
      <c r="K541" s="120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</row>
    <row r="542" spans="2:21">
      <c r="B542" s="110"/>
      <c r="C542" s="111"/>
      <c r="D542" s="111"/>
      <c r="E542" s="111"/>
      <c r="F542" s="111"/>
      <c r="G542" s="111"/>
      <c r="H542" s="111"/>
      <c r="I542" s="111"/>
      <c r="J542" s="111"/>
      <c r="K542" s="120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</row>
    <row r="543" spans="2:21">
      <c r="B543" s="110"/>
      <c r="C543" s="111"/>
      <c r="D543" s="111"/>
      <c r="E543" s="111"/>
      <c r="F543" s="111"/>
      <c r="G543" s="111"/>
      <c r="H543" s="111"/>
      <c r="I543" s="111"/>
      <c r="J543" s="111"/>
      <c r="K543" s="120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</row>
    <row r="544" spans="2:21">
      <c r="B544" s="110"/>
      <c r="C544" s="111"/>
      <c r="D544" s="111"/>
      <c r="E544" s="111"/>
      <c r="F544" s="111"/>
      <c r="G544" s="111"/>
      <c r="H544" s="111"/>
      <c r="I544" s="111"/>
      <c r="J544" s="111"/>
      <c r="K544" s="120"/>
      <c r="L544" s="111"/>
      <c r="M544" s="111"/>
      <c r="N544" s="111"/>
      <c r="O544" s="111"/>
      <c r="P544" s="111"/>
      <c r="Q544" s="111"/>
      <c r="R544" s="111"/>
      <c r="S544" s="111"/>
      <c r="T544" s="111"/>
      <c r="U544" s="111"/>
    </row>
    <row r="545" spans="2:21">
      <c r="B545" s="110"/>
      <c r="C545" s="111"/>
      <c r="D545" s="111"/>
      <c r="E545" s="111"/>
      <c r="F545" s="111"/>
      <c r="G545" s="111"/>
      <c r="H545" s="111"/>
      <c r="I545" s="111"/>
      <c r="J545" s="111"/>
      <c r="K545" s="120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</row>
    <row r="546" spans="2:21">
      <c r="B546" s="110"/>
      <c r="C546" s="111"/>
      <c r="D546" s="111"/>
      <c r="E546" s="111"/>
      <c r="F546" s="111"/>
      <c r="G546" s="111"/>
      <c r="H546" s="111"/>
      <c r="I546" s="111"/>
      <c r="J546" s="111"/>
      <c r="K546" s="120"/>
      <c r="L546" s="111"/>
      <c r="M546" s="111"/>
      <c r="N546" s="111"/>
      <c r="O546" s="111"/>
      <c r="P546" s="111"/>
      <c r="Q546" s="111"/>
      <c r="R546" s="111"/>
      <c r="S546" s="111"/>
      <c r="T546" s="111"/>
      <c r="U546" s="111"/>
    </row>
    <row r="547" spans="2:21">
      <c r="B547" s="110"/>
      <c r="C547" s="111"/>
      <c r="D547" s="111"/>
      <c r="E547" s="111"/>
      <c r="F547" s="111"/>
      <c r="G547" s="111"/>
      <c r="H547" s="111"/>
      <c r="I547" s="111"/>
      <c r="J547" s="111"/>
      <c r="K547" s="120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</row>
    <row r="548" spans="2:21">
      <c r="B548" s="110"/>
      <c r="C548" s="111"/>
      <c r="D548" s="111"/>
      <c r="E548" s="111"/>
      <c r="F548" s="111"/>
      <c r="G548" s="111"/>
      <c r="H548" s="111"/>
      <c r="I548" s="111"/>
      <c r="J548" s="111"/>
      <c r="K548" s="120"/>
      <c r="L548" s="111"/>
      <c r="M548" s="111"/>
      <c r="N548" s="111"/>
      <c r="O548" s="111"/>
      <c r="P548" s="111"/>
      <c r="Q548" s="111"/>
      <c r="R548" s="111"/>
      <c r="S548" s="111"/>
      <c r="T548" s="111"/>
      <c r="U548" s="111"/>
    </row>
    <row r="549" spans="2:21">
      <c r="B549" s="110"/>
      <c r="C549" s="111"/>
      <c r="D549" s="111"/>
      <c r="E549" s="111"/>
      <c r="F549" s="111"/>
      <c r="G549" s="111"/>
      <c r="H549" s="111"/>
      <c r="I549" s="111"/>
      <c r="J549" s="111"/>
      <c r="K549" s="120"/>
      <c r="L549" s="111"/>
      <c r="M549" s="111"/>
      <c r="N549" s="111"/>
      <c r="O549" s="111"/>
      <c r="P549" s="111"/>
      <c r="Q549" s="111"/>
      <c r="R549" s="111"/>
      <c r="S549" s="111"/>
      <c r="T549" s="111"/>
      <c r="U549" s="111"/>
    </row>
    <row r="550" spans="2:21">
      <c r="B550" s="110"/>
      <c r="C550" s="111"/>
      <c r="D550" s="111"/>
      <c r="E550" s="111"/>
      <c r="F550" s="111"/>
      <c r="G550" s="111"/>
      <c r="H550" s="111"/>
      <c r="I550" s="111"/>
      <c r="J550" s="111"/>
      <c r="K550" s="120"/>
      <c r="L550" s="111"/>
      <c r="M550" s="111"/>
      <c r="N550" s="111"/>
      <c r="O550" s="111"/>
      <c r="P550" s="111"/>
      <c r="Q550" s="111"/>
      <c r="R550" s="111"/>
      <c r="S550" s="111"/>
      <c r="T550" s="111"/>
      <c r="U550" s="111"/>
    </row>
    <row r="551" spans="2:21">
      <c r="B551" s="110"/>
      <c r="C551" s="111"/>
      <c r="D551" s="111"/>
      <c r="E551" s="111"/>
      <c r="F551" s="111"/>
      <c r="G551" s="111"/>
      <c r="H551" s="111"/>
      <c r="I551" s="111"/>
      <c r="J551" s="111"/>
      <c r="K551" s="120"/>
      <c r="L551" s="111"/>
      <c r="M551" s="111"/>
      <c r="N551" s="111"/>
      <c r="O551" s="111"/>
      <c r="P551" s="111"/>
      <c r="Q551" s="111"/>
      <c r="R551" s="111"/>
      <c r="S551" s="111"/>
      <c r="T551" s="111"/>
      <c r="U551" s="111"/>
    </row>
    <row r="552" spans="2:21">
      <c r="B552" s="110"/>
      <c r="C552" s="111"/>
      <c r="D552" s="111"/>
      <c r="E552" s="111"/>
      <c r="F552" s="111"/>
      <c r="G552" s="111"/>
      <c r="H552" s="111"/>
      <c r="I552" s="111"/>
      <c r="J552" s="111"/>
      <c r="K552" s="120"/>
      <c r="L552" s="111"/>
      <c r="M552" s="111"/>
      <c r="N552" s="111"/>
      <c r="O552" s="111"/>
      <c r="P552" s="111"/>
      <c r="Q552" s="111"/>
      <c r="R552" s="111"/>
      <c r="S552" s="111"/>
      <c r="T552" s="111"/>
      <c r="U552" s="111"/>
    </row>
    <row r="553" spans="2:21">
      <c r="B553" s="110"/>
      <c r="C553" s="111"/>
      <c r="D553" s="111"/>
      <c r="E553" s="111"/>
      <c r="F553" s="111"/>
      <c r="G553" s="111"/>
      <c r="H553" s="111"/>
      <c r="I553" s="111"/>
      <c r="J553" s="111"/>
      <c r="K553" s="120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</row>
    <row r="554" spans="2:21">
      <c r="B554" s="110"/>
      <c r="C554" s="111"/>
      <c r="D554" s="111"/>
      <c r="E554" s="111"/>
      <c r="F554" s="111"/>
      <c r="G554" s="111"/>
      <c r="H554" s="111"/>
      <c r="I554" s="111"/>
      <c r="J554" s="111"/>
      <c r="K554" s="120"/>
      <c r="L554" s="111"/>
      <c r="M554" s="111"/>
      <c r="N554" s="111"/>
      <c r="O554" s="111"/>
      <c r="P554" s="111"/>
      <c r="Q554" s="111"/>
      <c r="R554" s="111"/>
      <c r="S554" s="111"/>
      <c r="T554" s="111"/>
      <c r="U554" s="111"/>
    </row>
    <row r="555" spans="2:21">
      <c r="B555" s="110"/>
      <c r="C555" s="111"/>
      <c r="D555" s="111"/>
      <c r="E555" s="111"/>
      <c r="F555" s="111"/>
      <c r="G555" s="111"/>
      <c r="H555" s="111"/>
      <c r="I555" s="111"/>
      <c r="J555" s="111"/>
      <c r="K555" s="120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</row>
    <row r="556" spans="2:21">
      <c r="B556" s="110"/>
      <c r="C556" s="111"/>
      <c r="D556" s="111"/>
      <c r="E556" s="111"/>
      <c r="F556" s="111"/>
      <c r="G556" s="111"/>
      <c r="H556" s="111"/>
      <c r="I556" s="111"/>
      <c r="J556" s="111"/>
      <c r="K556" s="120"/>
      <c r="L556" s="111"/>
      <c r="M556" s="111"/>
      <c r="N556" s="111"/>
      <c r="O556" s="111"/>
      <c r="P556" s="111"/>
      <c r="Q556" s="111"/>
      <c r="R556" s="111"/>
      <c r="S556" s="111"/>
      <c r="T556" s="111"/>
      <c r="U556" s="111"/>
    </row>
    <row r="557" spans="2:21">
      <c r="B557" s="110"/>
      <c r="C557" s="111"/>
      <c r="D557" s="111"/>
      <c r="E557" s="111"/>
      <c r="F557" s="111"/>
      <c r="G557" s="111"/>
      <c r="H557" s="111"/>
      <c r="I557" s="111"/>
      <c r="J557" s="111"/>
      <c r="K557" s="120"/>
      <c r="L557" s="111"/>
      <c r="M557" s="111"/>
      <c r="N557" s="111"/>
      <c r="O557" s="111"/>
      <c r="P557" s="111"/>
      <c r="Q557" s="111"/>
      <c r="R557" s="111"/>
      <c r="S557" s="111"/>
      <c r="T557" s="111"/>
      <c r="U557" s="111"/>
    </row>
    <row r="558" spans="2:21">
      <c r="B558" s="110"/>
      <c r="C558" s="111"/>
      <c r="D558" s="111"/>
      <c r="E558" s="111"/>
      <c r="F558" s="111"/>
      <c r="G558" s="111"/>
      <c r="H558" s="111"/>
      <c r="I558" s="111"/>
      <c r="J558" s="111"/>
      <c r="K558" s="120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</row>
    <row r="559" spans="2:21">
      <c r="B559" s="110"/>
      <c r="C559" s="111"/>
      <c r="D559" s="111"/>
      <c r="E559" s="111"/>
      <c r="F559" s="111"/>
      <c r="G559" s="111"/>
      <c r="H559" s="111"/>
      <c r="I559" s="111"/>
      <c r="J559" s="111"/>
      <c r="K559" s="120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</row>
    <row r="560" spans="2:21">
      <c r="B560" s="110"/>
      <c r="C560" s="111"/>
      <c r="D560" s="111"/>
      <c r="E560" s="111"/>
      <c r="F560" s="111"/>
      <c r="G560" s="111"/>
      <c r="H560" s="111"/>
      <c r="I560" s="111"/>
      <c r="J560" s="111"/>
      <c r="K560" s="120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</row>
    <row r="561" spans="2:21">
      <c r="B561" s="110"/>
      <c r="C561" s="111"/>
      <c r="D561" s="111"/>
      <c r="E561" s="111"/>
      <c r="F561" s="111"/>
      <c r="G561" s="111"/>
      <c r="H561" s="111"/>
      <c r="I561" s="111"/>
      <c r="J561" s="111"/>
      <c r="K561" s="120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</row>
    <row r="562" spans="2:21">
      <c r="B562" s="110"/>
      <c r="C562" s="111"/>
      <c r="D562" s="111"/>
      <c r="E562" s="111"/>
      <c r="F562" s="111"/>
      <c r="G562" s="111"/>
      <c r="H562" s="111"/>
      <c r="I562" s="111"/>
      <c r="J562" s="111"/>
      <c r="K562" s="120"/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</row>
    <row r="563" spans="2:21">
      <c r="B563" s="110"/>
      <c r="C563" s="111"/>
      <c r="D563" s="111"/>
      <c r="E563" s="111"/>
      <c r="F563" s="111"/>
      <c r="G563" s="111"/>
      <c r="H563" s="111"/>
      <c r="I563" s="111"/>
      <c r="J563" s="111"/>
      <c r="K563" s="120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</row>
    <row r="564" spans="2:21">
      <c r="B564" s="110"/>
      <c r="C564" s="111"/>
      <c r="D564" s="111"/>
      <c r="E564" s="111"/>
      <c r="F564" s="111"/>
      <c r="G564" s="111"/>
      <c r="H564" s="111"/>
      <c r="I564" s="111"/>
      <c r="J564" s="111"/>
      <c r="K564" s="120"/>
      <c r="L564" s="111"/>
      <c r="M564" s="111"/>
      <c r="N564" s="111"/>
      <c r="O564" s="111"/>
      <c r="P564" s="111"/>
      <c r="Q564" s="111"/>
      <c r="R564" s="111"/>
      <c r="S564" s="111"/>
      <c r="T564" s="111"/>
      <c r="U564" s="111"/>
    </row>
    <row r="565" spans="2:21">
      <c r="B565" s="110"/>
      <c r="C565" s="111"/>
      <c r="D565" s="111"/>
      <c r="E565" s="111"/>
      <c r="F565" s="111"/>
      <c r="G565" s="111"/>
      <c r="H565" s="111"/>
      <c r="I565" s="111"/>
      <c r="J565" s="111"/>
      <c r="K565" s="120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</row>
    <row r="566" spans="2:21">
      <c r="B566" s="110"/>
      <c r="C566" s="111"/>
      <c r="D566" s="111"/>
      <c r="E566" s="111"/>
      <c r="F566" s="111"/>
      <c r="G566" s="111"/>
      <c r="H566" s="111"/>
      <c r="I566" s="111"/>
      <c r="J566" s="111"/>
      <c r="K566" s="120"/>
      <c r="L566" s="111"/>
      <c r="M566" s="111"/>
      <c r="N566" s="111"/>
      <c r="O566" s="111"/>
      <c r="P566" s="111"/>
      <c r="Q566" s="111"/>
      <c r="R566" s="111"/>
      <c r="S566" s="111"/>
      <c r="T566" s="111"/>
      <c r="U566" s="111"/>
    </row>
    <row r="567" spans="2:21">
      <c r="B567" s="110"/>
      <c r="C567" s="111"/>
      <c r="D567" s="111"/>
      <c r="E567" s="111"/>
      <c r="F567" s="111"/>
      <c r="G567" s="111"/>
      <c r="H567" s="111"/>
      <c r="I567" s="111"/>
      <c r="J567" s="111"/>
      <c r="K567" s="120"/>
      <c r="L567" s="111"/>
      <c r="M567" s="111"/>
      <c r="N567" s="111"/>
      <c r="O567" s="111"/>
      <c r="P567" s="111"/>
      <c r="Q567" s="111"/>
      <c r="R567" s="111"/>
      <c r="S567" s="111"/>
      <c r="T567" s="111"/>
      <c r="U567" s="111"/>
    </row>
    <row r="568" spans="2:21">
      <c r="B568" s="110"/>
      <c r="C568" s="111"/>
      <c r="D568" s="111"/>
      <c r="E568" s="111"/>
      <c r="F568" s="111"/>
      <c r="G568" s="111"/>
      <c r="H568" s="111"/>
      <c r="I568" s="111"/>
      <c r="J568" s="111"/>
      <c r="K568" s="120"/>
      <c r="L568" s="111"/>
      <c r="M568" s="111"/>
      <c r="N568" s="111"/>
      <c r="O568" s="111"/>
      <c r="P568" s="111"/>
      <c r="Q568" s="111"/>
      <c r="R568" s="111"/>
      <c r="S568" s="111"/>
      <c r="T568" s="111"/>
      <c r="U568" s="111"/>
    </row>
    <row r="569" spans="2:21">
      <c r="B569" s="110"/>
      <c r="C569" s="111"/>
      <c r="D569" s="111"/>
      <c r="E569" s="111"/>
      <c r="F569" s="111"/>
      <c r="G569" s="111"/>
      <c r="H569" s="111"/>
      <c r="I569" s="111"/>
      <c r="J569" s="111"/>
      <c r="K569" s="120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</row>
    <row r="570" spans="2:21">
      <c r="B570" s="110"/>
      <c r="C570" s="111"/>
      <c r="D570" s="111"/>
      <c r="E570" s="111"/>
      <c r="F570" s="111"/>
      <c r="G570" s="111"/>
      <c r="H570" s="111"/>
      <c r="I570" s="111"/>
      <c r="J570" s="111"/>
      <c r="K570" s="120"/>
      <c r="L570" s="111"/>
      <c r="M570" s="111"/>
      <c r="N570" s="111"/>
      <c r="O570" s="111"/>
      <c r="P570" s="111"/>
      <c r="Q570" s="111"/>
      <c r="R570" s="111"/>
      <c r="S570" s="111"/>
      <c r="T570" s="111"/>
      <c r="U570" s="111"/>
    </row>
    <row r="571" spans="2:21">
      <c r="B571" s="110"/>
      <c r="C571" s="111"/>
      <c r="D571" s="111"/>
      <c r="E571" s="111"/>
      <c r="F571" s="111"/>
      <c r="G571" s="111"/>
      <c r="H571" s="111"/>
      <c r="I571" s="111"/>
      <c r="J571" s="111"/>
      <c r="K571" s="120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</row>
    <row r="572" spans="2:21">
      <c r="B572" s="110"/>
      <c r="C572" s="111"/>
      <c r="D572" s="111"/>
      <c r="E572" s="111"/>
      <c r="F572" s="111"/>
      <c r="G572" s="111"/>
      <c r="H572" s="111"/>
      <c r="I572" s="111"/>
      <c r="J572" s="111"/>
      <c r="K572" s="120"/>
      <c r="L572" s="111"/>
      <c r="M572" s="111"/>
      <c r="N572" s="111"/>
      <c r="O572" s="111"/>
      <c r="P572" s="111"/>
      <c r="Q572" s="111"/>
      <c r="R572" s="111"/>
      <c r="S572" s="111"/>
      <c r="T572" s="111"/>
      <c r="U572" s="111"/>
    </row>
    <row r="573" spans="2:21">
      <c r="B573" s="110"/>
      <c r="C573" s="111"/>
      <c r="D573" s="111"/>
      <c r="E573" s="111"/>
      <c r="F573" s="111"/>
      <c r="G573" s="111"/>
      <c r="H573" s="111"/>
      <c r="I573" s="111"/>
      <c r="J573" s="111"/>
      <c r="K573" s="120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</row>
    <row r="574" spans="2:21">
      <c r="B574" s="110"/>
      <c r="C574" s="111"/>
      <c r="D574" s="111"/>
      <c r="E574" s="111"/>
      <c r="F574" s="111"/>
      <c r="G574" s="111"/>
      <c r="H574" s="111"/>
      <c r="I574" s="111"/>
      <c r="J574" s="111"/>
      <c r="K574" s="120"/>
      <c r="L574" s="111"/>
      <c r="M574" s="111"/>
      <c r="N574" s="111"/>
      <c r="O574" s="111"/>
      <c r="P574" s="111"/>
      <c r="Q574" s="111"/>
      <c r="R574" s="111"/>
      <c r="S574" s="111"/>
      <c r="T574" s="111"/>
      <c r="U574" s="111"/>
    </row>
    <row r="575" spans="2:21">
      <c r="B575" s="110"/>
      <c r="C575" s="111"/>
      <c r="D575" s="111"/>
      <c r="E575" s="111"/>
      <c r="F575" s="111"/>
      <c r="G575" s="111"/>
      <c r="H575" s="111"/>
      <c r="I575" s="111"/>
      <c r="J575" s="111"/>
      <c r="K575" s="120"/>
      <c r="L575" s="111"/>
      <c r="M575" s="111"/>
      <c r="N575" s="111"/>
      <c r="O575" s="111"/>
      <c r="P575" s="111"/>
      <c r="Q575" s="111"/>
      <c r="R575" s="111"/>
      <c r="S575" s="111"/>
      <c r="T575" s="111"/>
      <c r="U575" s="111"/>
    </row>
    <row r="576" spans="2:21">
      <c r="B576" s="110"/>
      <c r="C576" s="111"/>
      <c r="D576" s="111"/>
      <c r="E576" s="111"/>
      <c r="F576" s="111"/>
      <c r="G576" s="111"/>
      <c r="H576" s="111"/>
      <c r="I576" s="111"/>
      <c r="J576" s="111"/>
      <c r="K576" s="120"/>
      <c r="L576" s="111"/>
      <c r="M576" s="111"/>
      <c r="N576" s="111"/>
      <c r="O576" s="111"/>
      <c r="P576" s="111"/>
      <c r="Q576" s="111"/>
      <c r="R576" s="111"/>
      <c r="S576" s="111"/>
      <c r="T576" s="111"/>
      <c r="U576" s="111"/>
    </row>
    <row r="577" spans="2:21">
      <c r="B577" s="110"/>
      <c r="C577" s="111"/>
      <c r="D577" s="111"/>
      <c r="E577" s="111"/>
      <c r="F577" s="111"/>
      <c r="G577" s="111"/>
      <c r="H577" s="111"/>
      <c r="I577" s="111"/>
      <c r="J577" s="111"/>
      <c r="K577" s="120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</row>
    <row r="578" spans="2:21">
      <c r="B578" s="110"/>
      <c r="C578" s="111"/>
      <c r="D578" s="111"/>
      <c r="E578" s="111"/>
      <c r="F578" s="111"/>
      <c r="G578" s="111"/>
      <c r="H578" s="111"/>
      <c r="I578" s="111"/>
      <c r="J578" s="111"/>
      <c r="K578" s="120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</row>
    <row r="579" spans="2:21">
      <c r="B579" s="110"/>
      <c r="C579" s="111"/>
      <c r="D579" s="111"/>
      <c r="E579" s="111"/>
      <c r="F579" s="111"/>
      <c r="G579" s="111"/>
      <c r="H579" s="111"/>
      <c r="I579" s="111"/>
      <c r="J579" s="111"/>
      <c r="K579" s="120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</row>
    <row r="580" spans="2:21">
      <c r="B580" s="110"/>
      <c r="C580" s="111"/>
      <c r="D580" s="111"/>
      <c r="E580" s="111"/>
      <c r="F580" s="111"/>
      <c r="G580" s="111"/>
      <c r="H580" s="111"/>
      <c r="I580" s="111"/>
      <c r="J580" s="111"/>
      <c r="K580" s="120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</row>
    <row r="581" spans="2:21">
      <c r="B581" s="110"/>
      <c r="C581" s="111"/>
      <c r="D581" s="111"/>
      <c r="E581" s="111"/>
      <c r="F581" s="111"/>
      <c r="G581" s="111"/>
      <c r="H581" s="111"/>
      <c r="I581" s="111"/>
      <c r="J581" s="111"/>
      <c r="K581" s="120"/>
      <c r="L581" s="111"/>
      <c r="M581" s="111"/>
      <c r="N581" s="111"/>
      <c r="O581" s="111"/>
      <c r="P581" s="111"/>
      <c r="Q581" s="111"/>
      <c r="R581" s="111"/>
      <c r="S581" s="111"/>
      <c r="T581" s="111"/>
      <c r="U581" s="111"/>
    </row>
    <row r="582" spans="2:21">
      <c r="B582" s="110"/>
      <c r="C582" s="111"/>
      <c r="D582" s="111"/>
      <c r="E582" s="111"/>
      <c r="F582" s="111"/>
      <c r="G582" s="111"/>
      <c r="H582" s="111"/>
      <c r="I582" s="111"/>
      <c r="J582" s="111"/>
      <c r="K582" s="120"/>
      <c r="L582" s="111"/>
      <c r="M582" s="111"/>
      <c r="N582" s="111"/>
      <c r="O582" s="111"/>
      <c r="P582" s="111"/>
      <c r="Q582" s="111"/>
      <c r="R582" s="111"/>
      <c r="S582" s="111"/>
      <c r="T582" s="111"/>
      <c r="U582" s="111"/>
    </row>
    <row r="583" spans="2:21">
      <c r="B583" s="110"/>
      <c r="C583" s="111"/>
      <c r="D583" s="111"/>
      <c r="E583" s="111"/>
      <c r="F583" s="111"/>
      <c r="G583" s="111"/>
      <c r="H583" s="111"/>
      <c r="I583" s="111"/>
      <c r="J583" s="111"/>
      <c r="K583" s="120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</row>
    <row r="584" spans="2:21">
      <c r="B584" s="110"/>
      <c r="C584" s="111"/>
      <c r="D584" s="111"/>
      <c r="E584" s="111"/>
      <c r="F584" s="111"/>
      <c r="G584" s="111"/>
      <c r="H584" s="111"/>
      <c r="I584" s="111"/>
      <c r="J584" s="111"/>
      <c r="K584" s="120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</row>
    <row r="585" spans="2:21">
      <c r="B585" s="110"/>
      <c r="C585" s="111"/>
      <c r="D585" s="111"/>
      <c r="E585" s="111"/>
      <c r="F585" s="111"/>
      <c r="G585" s="111"/>
      <c r="H585" s="111"/>
      <c r="I585" s="111"/>
      <c r="J585" s="111"/>
      <c r="K585" s="120"/>
      <c r="L585" s="111"/>
      <c r="M585" s="111"/>
      <c r="N585" s="111"/>
      <c r="O585" s="111"/>
      <c r="P585" s="111"/>
      <c r="Q585" s="111"/>
      <c r="R585" s="111"/>
      <c r="S585" s="111"/>
      <c r="T585" s="111"/>
      <c r="U585" s="111"/>
    </row>
    <row r="586" spans="2:21">
      <c r="B586" s="110"/>
      <c r="C586" s="111"/>
      <c r="D586" s="111"/>
      <c r="E586" s="111"/>
      <c r="F586" s="111"/>
      <c r="G586" s="111"/>
      <c r="H586" s="111"/>
      <c r="I586" s="111"/>
      <c r="J586" s="111"/>
      <c r="K586" s="120"/>
      <c r="L586" s="111"/>
      <c r="M586" s="111"/>
      <c r="N586" s="111"/>
      <c r="O586" s="111"/>
      <c r="P586" s="111"/>
      <c r="Q586" s="111"/>
      <c r="R586" s="111"/>
      <c r="S586" s="111"/>
      <c r="T586" s="111"/>
      <c r="U586" s="111"/>
    </row>
    <row r="587" spans="2:21">
      <c r="B587" s="110"/>
      <c r="C587" s="111"/>
      <c r="D587" s="111"/>
      <c r="E587" s="111"/>
      <c r="F587" s="111"/>
      <c r="G587" s="111"/>
      <c r="H587" s="111"/>
      <c r="I587" s="111"/>
      <c r="J587" s="111"/>
      <c r="K587" s="120"/>
      <c r="L587" s="111"/>
      <c r="M587" s="111"/>
      <c r="N587" s="111"/>
      <c r="O587" s="111"/>
      <c r="P587" s="111"/>
      <c r="Q587" s="111"/>
      <c r="R587" s="111"/>
      <c r="S587" s="111"/>
      <c r="T587" s="111"/>
      <c r="U587" s="111"/>
    </row>
    <row r="588" spans="2:21">
      <c r="B588" s="110"/>
      <c r="C588" s="111"/>
      <c r="D588" s="111"/>
      <c r="E588" s="111"/>
      <c r="F588" s="111"/>
      <c r="G588" s="111"/>
      <c r="H588" s="111"/>
      <c r="I588" s="111"/>
      <c r="J588" s="111"/>
      <c r="K588" s="120"/>
      <c r="L588" s="111"/>
      <c r="M588" s="111"/>
      <c r="N588" s="111"/>
      <c r="O588" s="111"/>
      <c r="P588" s="111"/>
      <c r="Q588" s="111"/>
      <c r="R588" s="111"/>
      <c r="S588" s="111"/>
      <c r="T588" s="111"/>
      <c r="U588" s="111"/>
    </row>
    <row r="589" spans="2:21">
      <c r="B589" s="110"/>
      <c r="C589" s="111"/>
      <c r="D589" s="111"/>
      <c r="E589" s="111"/>
      <c r="F589" s="111"/>
      <c r="G589" s="111"/>
      <c r="H589" s="111"/>
      <c r="I589" s="111"/>
      <c r="J589" s="111"/>
      <c r="K589" s="120"/>
      <c r="L589" s="111"/>
      <c r="M589" s="111"/>
      <c r="N589" s="111"/>
      <c r="O589" s="111"/>
      <c r="P589" s="111"/>
      <c r="Q589" s="111"/>
      <c r="R589" s="111"/>
      <c r="S589" s="111"/>
      <c r="T589" s="111"/>
      <c r="U589" s="111"/>
    </row>
    <row r="590" spans="2:21">
      <c r="B590" s="110"/>
      <c r="C590" s="111"/>
      <c r="D590" s="111"/>
      <c r="E590" s="111"/>
      <c r="F590" s="111"/>
      <c r="G590" s="111"/>
      <c r="H590" s="111"/>
      <c r="I590" s="111"/>
      <c r="J590" s="111"/>
      <c r="K590" s="120"/>
      <c r="L590" s="111"/>
      <c r="M590" s="111"/>
      <c r="N590" s="111"/>
      <c r="O590" s="111"/>
      <c r="P590" s="111"/>
      <c r="Q590" s="111"/>
      <c r="R590" s="111"/>
      <c r="S590" s="111"/>
      <c r="T590" s="111"/>
      <c r="U590" s="111"/>
    </row>
    <row r="591" spans="2:21">
      <c r="B591" s="110"/>
      <c r="C591" s="111"/>
      <c r="D591" s="111"/>
      <c r="E591" s="111"/>
      <c r="F591" s="111"/>
      <c r="G591" s="111"/>
      <c r="H591" s="111"/>
      <c r="I591" s="111"/>
      <c r="J591" s="111"/>
      <c r="K591" s="120"/>
      <c r="L591" s="111"/>
      <c r="M591" s="111"/>
      <c r="N591" s="111"/>
      <c r="O591" s="111"/>
      <c r="P591" s="111"/>
      <c r="Q591" s="111"/>
      <c r="R591" s="111"/>
      <c r="S591" s="111"/>
      <c r="T591" s="111"/>
      <c r="U591" s="111"/>
    </row>
    <row r="592" spans="2:21">
      <c r="B592" s="110"/>
      <c r="C592" s="111"/>
      <c r="D592" s="111"/>
      <c r="E592" s="111"/>
      <c r="F592" s="111"/>
      <c r="G592" s="111"/>
      <c r="H592" s="111"/>
      <c r="I592" s="111"/>
      <c r="J592" s="111"/>
      <c r="K592" s="120"/>
      <c r="L592" s="111"/>
      <c r="M592" s="111"/>
      <c r="N592" s="111"/>
      <c r="O592" s="111"/>
      <c r="P592" s="111"/>
      <c r="Q592" s="111"/>
      <c r="R592" s="111"/>
      <c r="S592" s="111"/>
      <c r="T592" s="111"/>
      <c r="U592" s="111"/>
    </row>
    <row r="593" spans="2:21">
      <c r="B593" s="110"/>
      <c r="C593" s="111"/>
      <c r="D593" s="111"/>
      <c r="E593" s="111"/>
      <c r="F593" s="111"/>
      <c r="G593" s="111"/>
      <c r="H593" s="111"/>
      <c r="I593" s="111"/>
      <c r="J593" s="111"/>
      <c r="K593" s="120"/>
      <c r="L593" s="111"/>
      <c r="M593" s="111"/>
      <c r="N593" s="111"/>
      <c r="O593" s="111"/>
      <c r="P593" s="111"/>
      <c r="Q593" s="111"/>
      <c r="R593" s="111"/>
      <c r="S593" s="111"/>
      <c r="T593" s="111"/>
      <c r="U593" s="111"/>
    </row>
    <row r="594" spans="2:21">
      <c r="B594" s="110"/>
      <c r="C594" s="111"/>
      <c r="D594" s="111"/>
      <c r="E594" s="111"/>
      <c r="F594" s="111"/>
      <c r="G594" s="111"/>
      <c r="H594" s="111"/>
      <c r="I594" s="111"/>
      <c r="J594" s="111"/>
      <c r="K594" s="120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</row>
    <row r="595" spans="2:21">
      <c r="B595" s="110"/>
      <c r="C595" s="111"/>
      <c r="D595" s="111"/>
      <c r="E595" s="111"/>
      <c r="F595" s="111"/>
      <c r="G595" s="111"/>
      <c r="H595" s="111"/>
      <c r="I595" s="111"/>
      <c r="J595" s="111"/>
      <c r="K595" s="120"/>
      <c r="L595" s="111"/>
      <c r="M595" s="111"/>
      <c r="N595" s="111"/>
      <c r="O595" s="111"/>
      <c r="P595" s="111"/>
      <c r="Q595" s="111"/>
      <c r="R595" s="111"/>
      <c r="S595" s="111"/>
      <c r="T595" s="111"/>
      <c r="U595" s="111"/>
    </row>
    <row r="596" spans="2:21">
      <c r="B596" s="110"/>
      <c r="C596" s="111"/>
      <c r="D596" s="111"/>
      <c r="E596" s="111"/>
      <c r="F596" s="111"/>
      <c r="G596" s="111"/>
      <c r="H596" s="111"/>
      <c r="I596" s="111"/>
      <c r="J596" s="111"/>
      <c r="K596" s="120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</row>
    <row r="597" spans="2:21">
      <c r="B597" s="110"/>
      <c r="C597" s="111"/>
      <c r="D597" s="111"/>
      <c r="E597" s="111"/>
      <c r="F597" s="111"/>
      <c r="G597" s="111"/>
      <c r="H597" s="111"/>
      <c r="I597" s="111"/>
      <c r="J597" s="111"/>
      <c r="K597" s="120"/>
      <c r="L597" s="111"/>
      <c r="M597" s="111"/>
      <c r="N597" s="111"/>
      <c r="O597" s="111"/>
      <c r="P597" s="111"/>
      <c r="Q597" s="111"/>
      <c r="R597" s="111"/>
      <c r="S597" s="111"/>
      <c r="T597" s="111"/>
      <c r="U597" s="111"/>
    </row>
    <row r="598" spans="2:21">
      <c r="B598" s="110"/>
      <c r="C598" s="111"/>
      <c r="D598" s="111"/>
      <c r="E598" s="111"/>
      <c r="F598" s="111"/>
      <c r="G598" s="111"/>
      <c r="H598" s="111"/>
      <c r="I598" s="111"/>
      <c r="J598" s="111"/>
      <c r="K598" s="120"/>
      <c r="L598" s="111"/>
      <c r="M598" s="111"/>
      <c r="N598" s="111"/>
      <c r="O598" s="111"/>
      <c r="P598" s="111"/>
      <c r="Q598" s="111"/>
      <c r="R598" s="111"/>
      <c r="S598" s="111"/>
      <c r="T598" s="111"/>
      <c r="U598" s="111"/>
    </row>
    <row r="599" spans="2:21">
      <c r="B599" s="110"/>
      <c r="C599" s="111"/>
      <c r="D599" s="111"/>
      <c r="E599" s="111"/>
      <c r="F599" s="111"/>
      <c r="G599" s="111"/>
      <c r="H599" s="111"/>
      <c r="I599" s="111"/>
      <c r="J599" s="111"/>
      <c r="K599" s="120"/>
      <c r="L599" s="111"/>
      <c r="M599" s="111"/>
      <c r="N599" s="111"/>
      <c r="O599" s="111"/>
      <c r="P599" s="111"/>
      <c r="Q599" s="111"/>
      <c r="R599" s="111"/>
      <c r="S599" s="111"/>
      <c r="T599" s="111"/>
      <c r="U599" s="111"/>
    </row>
    <row r="600" spans="2:21">
      <c r="B600" s="110"/>
      <c r="C600" s="111"/>
      <c r="D600" s="111"/>
      <c r="E600" s="111"/>
      <c r="F600" s="111"/>
      <c r="G600" s="111"/>
      <c r="H600" s="111"/>
      <c r="I600" s="111"/>
      <c r="J600" s="111"/>
      <c r="K600" s="120"/>
      <c r="L600" s="111"/>
      <c r="M600" s="111"/>
      <c r="N600" s="111"/>
      <c r="O600" s="111"/>
      <c r="P600" s="111"/>
      <c r="Q600" s="111"/>
      <c r="R600" s="111"/>
      <c r="S600" s="111"/>
      <c r="T600" s="111"/>
      <c r="U600" s="111"/>
    </row>
    <row r="601" spans="2:21">
      <c r="B601" s="110"/>
      <c r="C601" s="111"/>
      <c r="D601" s="111"/>
      <c r="E601" s="111"/>
      <c r="F601" s="111"/>
      <c r="G601" s="111"/>
      <c r="H601" s="111"/>
      <c r="I601" s="111"/>
      <c r="J601" s="111"/>
      <c r="K601" s="120"/>
      <c r="L601" s="111"/>
      <c r="M601" s="111"/>
      <c r="N601" s="111"/>
      <c r="O601" s="111"/>
      <c r="P601" s="111"/>
      <c r="Q601" s="111"/>
      <c r="R601" s="111"/>
      <c r="S601" s="111"/>
      <c r="T601" s="111"/>
      <c r="U601" s="111"/>
    </row>
    <row r="602" spans="2:21">
      <c r="B602" s="110"/>
      <c r="C602" s="111"/>
      <c r="D602" s="111"/>
      <c r="E602" s="111"/>
      <c r="F602" s="111"/>
      <c r="G602" s="111"/>
      <c r="H602" s="111"/>
      <c r="I602" s="111"/>
      <c r="J602" s="111"/>
      <c r="K602" s="120"/>
      <c r="L602" s="111"/>
      <c r="M602" s="111"/>
      <c r="N602" s="111"/>
      <c r="O602" s="111"/>
      <c r="P602" s="111"/>
      <c r="Q602" s="111"/>
      <c r="R602" s="111"/>
      <c r="S602" s="111"/>
      <c r="T602" s="111"/>
      <c r="U602" s="111"/>
    </row>
    <row r="603" spans="2:21">
      <c r="B603" s="110"/>
      <c r="C603" s="111"/>
      <c r="D603" s="111"/>
      <c r="E603" s="111"/>
      <c r="F603" s="111"/>
      <c r="G603" s="111"/>
      <c r="H603" s="111"/>
      <c r="I603" s="111"/>
      <c r="J603" s="111"/>
      <c r="K603" s="120"/>
      <c r="L603" s="111"/>
      <c r="M603" s="111"/>
      <c r="N603" s="111"/>
      <c r="O603" s="111"/>
      <c r="P603" s="111"/>
      <c r="Q603" s="111"/>
      <c r="R603" s="111"/>
      <c r="S603" s="111"/>
      <c r="T603" s="111"/>
      <c r="U603" s="111"/>
    </row>
    <row r="604" spans="2:21">
      <c r="B604" s="110"/>
      <c r="C604" s="111"/>
      <c r="D604" s="111"/>
      <c r="E604" s="111"/>
      <c r="F604" s="111"/>
      <c r="G604" s="111"/>
      <c r="H604" s="111"/>
      <c r="I604" s="111"/>
      <c r="J604" s="111"/>
      <c r="K604" s="120"/>
      <c r="L604" s="111"/>
      <c r="M604" s="111"/>
      <c r="N604" s="111"/>
      <c r="O604" s="111"/>
      <c r="P604" s="111"/>
      <c r="Q604" s="111"/>
      <c r="R604" s="111"/>
      <c r="S604" s="111"/>
      <c r="T604" s="111"/>
      <c r="U604" s="111"/>
    </row>
    <row r="605" spans="2:21">
      <c r="B605" s="110"/>
      <c r="C605" s="111"/>
      <c r="D605" s="111"/>
      <c r="E605" s="111"/>
      <c r="F605" s="111"/>
      <c r="G605" s="111"/>
      <c r="H605" s="111"/>
      <c r="I605" s="111"/>
      <c r="J605" s="111"/>
      <c r="K605" s="120"/>
      <c r="L605" s="111"/>
      <c r="M605" s="111"/>
      <c r="N605" s="111"/>
      <c r="O605" s="111"/>
      <c r="P605" s="111"/>
      <c r="Q605" s="111"/>
      <c r="R605" s="111"/>
      <c r="S605" s="111"/>
      <c r="T605" s="111"/>
      <c r="U605" s="111"/>
    </row>
    <row r="606" spans="2:21">
      <c r="B606" s="110"/>
      <c r="C606" s="111"/>
      <c r="D606" s="111"/>
      <c r="E606" s="111"/>
      <c r="F606" s="111"/>
      <c r="G606" s="111"/>
      <c r="H606" s="111"/>
      <c r="I606" s="111"/>
      <c r="J606" s="111"/>
      <c r="K606" s="120"/>
      <c r="L606" s="111"/>
      <c r="M606" s="111"/>
      <c r="N606" s="111"/>
      <c r="O606" s="111"/>
      <c r="P606" s="111"/>
      <c r="Q606" s="111"/>
      <c r="R606" s="111"/>
      <c r="S606" s="111"/>
      <c r="T606" s="111"/>
      <c r="U606" s="111"/>
    </row>
    <row r="607" spans="2:21">
      <c r="B607" s="110"/>
      <c r="C607" s="111"/>
      <c r="D607" s="111"/>
      <c r="E607" s="111"/>
      <c r="F607" s="111"/>
      <c r="G607" s="111"/>
      <c r="H607" s="111"/>
      <c r="I607" s="111"/>
      <c r="J607" s="111"/>
      <c r="K607" s="120"/>
      <c r="L607" s="111"/>
      <c r="M607" s="111"/>
      <c r="N607" s="111"/>
      <c r="O607" s="111"/>
      <c r="P607" s="111"/>
      <c r="Q607" s="111"/>
      <c r="R607" s="111"/>
      <c r="S607" s="111"/>
      <c r="T607" s="111"/>
      <c r="U607" s="111"/>
    </row>
    <row r="608" spans="2:21">
      <c r="B608" s="110"/>
      <c r="C608" s="111"/>
      <c r="D608" s="111"/>
      <c r="E608" s="111"/>
      <c r="F608" s="111"/>
      <c r="G608" s="111"/>
      <c r="H608" s="111"/>
      <c r="I608" s="111"/>
      <c r="J608" s="111"/>
      <c r="K608" s="120"/>
      <c r="L608" s="111"/>
      <c r="M608" s="111"/>
      <c r="N608" s="111"/>
      <c r="O608" s="111"/>
      <c r="P608" s="111"/>
      <c r="Q608" s="111"/>
      <c r="R608" s="111"/>
      <c r="S608" s="111"/>
      <c r="T608" s="111"/>
      <c r="U608" s="111"/>
    </row>
    <row r="609" spans="2:21">
      <c r="B609" s="110"/>
      <c r="C609" s="111"/>
      <c r="D609" s="111"/>
      <c r="E609" s="111"/>
      <c r="F609" s="111"/>
      <c r="G609" s="111"/>
      <c r="H609" s="111"/>
      <c r="I609" s="111"/>
      <c r="J609" s="111"/>
      <c r="K609" s="120"/>
      <c r="L609" s="111"/>
      <c r="M609" s="111"/>
      <c r="N609" s="111"/>
      <c r="O609" s="111"/>
      <c r="P609" s="111"/>
      <c r="Q609" s="111"/>
      <c r="R609" s="111"/>
      <c r="S609" s="111"/>
      <c r="T609" s="111"/>
      <c r="U609" s="111"/>
    </row>
    <row r="610" spans="2:21">
      <c r="B610" s="110"/>
      <c r="C610" s="111"/>
      <c r="D610" s="111"/>
      <c r="E610" s="111"/>
      <c r="F610" s="111"/>
      <c r="G610" s="111"/>
      <c r="H610" s="111"/>
      <c r="I610" s="111"/>
      <c r="J610" s="111"/>
      <c r="K610" s="120"/>
      <c r="L610" s="111"/>
      <c r="M610" s="111"/>
      <c r="N610" s="111"/>
      <c r="O610" s="111"/>
      <c r="P610" s="111"/>
      <c r="Q610" s="111"/>
      <c r="R610" s="111"/>
      <c r="S610" s="111"/>
      <c r="T610" s="111"/>
      <c r="U610" s="111"/>
    </row>
    <row r="611" spans="2:21">
      <c r="B611" s="110"/>
      <c r="C611" s="111"/>
      <c r="D611" s="111"/>
      <c r="E611" s="111"/>
      <c r="F611" s="111"/>
      <c r="G611" s="111"/>
      <c r="H611" s="111"/>
      <c r="I611" s="111"/>
      <c r="J611" s="111"/>
      <c r="K611" s="120"/>
      <c r="L611" s="111"/>
      <c r="M611" s="111"/>
      <c r="N611" s="111"/>
      <c r="O611" s="111"/>
      <c r="P611" s="111"/>
      <c r="Q611" s="111"/>
      <c r="R611" s="111"/>
      <c r="S611" s="111"/>
      <c r="T611" s="111"/>
      <c r="U611" s="111"/>
    </row>
    <row r="612" spans="2:21">
      <c r="B612" s="110"/>
      <c r="C612" s="111"/>
      <c r="D612" s="111"/>
      <c r="E612" s="111"/>
      <c r="F612" s="111"/>
      <c r="G612" s="111"/>
      <c r="H612" s="111"/>
      <c r="I612" s="111"/>
      <c r="J612" s="111"/>
      <c r="K612" s="120"/>
      <c r="L612" s="111"/>
      <c r="M612" s="111"/>
      <c r="N612" s="111"/>
      <c r="O612" s="111"/>
      <c r="P612" s="111"/>
      <c r="Q612" s="111"/>
      <c r="R612" s="111"/>
      <c r="S612" s="111"/>
      <c r="T612" s="111"/>
      <c r="U612" s="111"/>
    </row>
    <row r="613" spans="2:21">
      <c r="B613" s="110"/>
      <c r="C613" s="111"/>
      <c r="D613" s="111"/>
      <c r="E613" s="111"/>
      <c r="F613" s="111"/>
      <c r="G613" s="111"/>
      <c r="H613" s="111"/>
      <c r="I613" s="111"/>
      <c r="J613" s="111"/>
      <c r="K613" s="120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</row>
    <row r="614" spans="2:21">
      <c r="B614" s="110"/>
      <c r="C614" s="111"/>
      <c r="D614" s="111"/>
      <c r="E614" s="111"/>
      <c r="F614" s="111"/>
      <c r="G614" s="111"/>
      <c r="H614" s="111"/>
      <c r="I614" s="111"/>
      <c r="J614" s="111"/>
      <c r="K614" s="120"/>
      <c r="L614" s="111"/>
      <c r="M614" s="111"/>
      <c r="N614" s="111"/>
      <c r="O614" s="111"/>
      <c r="P614" s="111"/>
      <c r="Q614" s="111"/>
      <c r="R614" s="111"/>
      <c r="S614" s="111"/>
      <c r="T614" s="111"/>
      <c r="U614" s="111"/>
    </row>
    <row r="615" spans="2:21">
      <c r="B615" s="110"/>
      <c r="C615" s="111"/>
      <c r="D615" s="111"/>
      <c r="E615" s="111"/>
      <c r="F615" s="111"/>
      <c r="G615" s="111"/>
      <c r="H615" s="111"/>
      <c r="I615" s="111"/>
      <c r="J615" s="111"/>
      <c r="K615" s="120"/>
      <c r="L615" s="111"/>
      <c r="M615" s="111"/>
      <c r="N615" s="111"/>
      <c r="O615" s="111"/>
      <c r="P615" s="111"/>
      <c r="Q615" s="111"/>
      <c r="R615" s="111"/>
      <c r="S615" s="111"/>
      <c r="T615" s="111"/>
      <c r="U615" s="111"/>
    </row>
    <row r="616" spans="2:21">
      <c r="B616" s="110"/>
      <c r="C616" s="111"/>
      <c r="D616" s="111"/>
      <c r="E616" s="111"/>
      <c r="F616" s="111"/>
      <c r="G616" s="111"/>
      <c r="H616" s="111"/>
      <c r="I616" s="111"/>
      <c r="J616" s="111"/>
      <c r="K616" s="120"/>
      <c r="L616" s="111"/>
      <c r="M616" s="111"/>
      <c r="N616" s="111"/>
      <c r="O616" s="111"/>
      <c r="P616" s="111"/>
      <c r="Q616" s="111"/>
      <c r="R616" s="111"/>
      <c r="S616" s="111"/>
      <c r="T616" s="111"/>
      <c r="U616" s="111"/>
    </row>
    <row r="617" spans="2:21">
      <c r="B617" s="110"/>
      <c r="C617" s="111"/>
      <c r="D617" s="111"/>
      <c r="E617" s="111"/>
      <c r="F617" s="111"/>
      <c r="G617" s="111"/>
      <c r="H617" s="111"/>
      <c r="I617" s="111"/>
      <c r="J617" s="111"/>
      <c r="K617" s="120"/>
      <c r="L617" s="111"/>
      <c r="M617" s="111"/>
      <c r="N617" s="111"/>
      <c r="O617" s="111"/>
      <c r="P617" s="111"/>
      <c r="Q617" s="111"/>
      <c r="R617" s="111"/>
      <c r="S617" s="111"/>
      <c r="T617" s="111"/>
      <c r="U617" s="111"/>
    </row>
    <row r="618" spans="2:21">
      <c r="B618" s="110"/>
      <c r="C618" s="111"/>
      <c r="D618" s="111"/>
      <c r="E618" s="111"/>
      <c r="F618" s="111"/>
      <c r="G618" s="111"/>
      <c r="H618" s="111"/>
      <c r="I618" s="111"/>
      <c r="J618" s="111"/>
      <c r="K618" s="120"/>
      <c r="L618" s="111"/>
      <c r="M618" s="111"/>
      <c r="N618" s="111"/>
      <c r="O618" s="111"/>
      <c r="P618" s="111"/>
      <c r="Q618" s="111"/>
      <c r="R618" s="111"/>
      <c r="S618" s="111"/>
      <c r="T618" s="111"/>
      <c r="U618" s="111"/>
    </row>
    <row r="619" spans="2:21">
      <c r="B619" s="110"/>
      <c r="C619" s="111"/>
      <c r="D619" s="111"/>
      <c r="E619" s="111"/>
      <c r="F619" s="111"/>
      <c r="G619" s="111"/>
      <c r="H619" s="111"/>
      <c r="I619" s="111"/>
      <c r="J619" s="111"/>
      <c r="K619" s="120"/>
      <c r="L619" s="111"/>
      <c r="M619" s="111"/>
      <c r="N619" s="111"/>
      <c r="O619" s="111"/>
      <c r="P619" s="111"/>
      <c r="Q619" s="111"/>
      <c r="R619" s="111"/>
      <c r="S619" s="111"/>
      <c r="T619" s="111"/>
      <c r="U619" s="111"/>
    </row>
    <row r="620" spans="2:21">
      <c r="B620" s="110"/>
      <c r="C620" s="111"/>
      <c r="D620" s="111"/>
      <c r="E620" s="111"/>
      <c r="F620" s="111"/>
      <c r="G620" s="111"/>
      <c r="H620" s="111"/>
      <c r="I620" s="111"/>
      <c r="J620" s="111"/>
      <c r="K620" s="120"/>
      <c r="L620" s="111"/>
      <c r="M620" s="111"/>
      <c r="N620" s="111"/>
      <c r="O620" s="111"/>
      <c r="P620" s="111"/>
      <c r="Q620" s="111"/>
      <c r="R620" s="111"/>
      <c r="S620" s="111"/>
      <c r="T620" s="111"/>
      <c r="U620" s="111"/>
    </row>
    <row r="621" spans="2:21">
      <c r="B621" s="110"/>
      <c r="C621" s="111"/>
      <c r="D621" s="111"/>
      <c r="E621" s="111"/>
      <c r="F621" s="111"/>
      <c r="G621" s="111"/>
      <c r="H621" s="111"/>
      <c r="I621" s="111"/>
      <c r="J621" s="111"/>
      <c r="K621" s="120"/>
      <c r="L621" s="111"/>
      <c r="M621" s="111"/>
      <c r="N621" s="111"/>
      <c r="O621" s="111"/>
      <c r="P621" s="111"/>
      <c r="Q621" s="111"/>
      <c r="R621" s="111"/>
      <c r="S621" s="111"/>
      <c r="T621" s="111"/>
      <c r="U621" s="111"/>
    </row>
    <row r="622" spans="2:21">
      <c r="B622" s="110"/>
      <c r="C622" s="111"/>
      <c r="D622" s="111"/>
      <c r="E622" s="111"/>
      <c r="F622" s="111"/>
      <c r="G622" s="111"/>
      <c r="H622" s="111"/>
      <c r="I622" s="111"/>
      <c r="J622" s="111"/>
      <c r="K622" s="120"/>
      <c r="L622" s="111"/>
      <c r="M622" s="111"/>
      <c r="N622" s="111"/>
      <c r="O622" s="111"/>
      <c r="P622" s="111"/>
      <c r="Q622" s="111"/>
      <c r="R622" s="111"/>
      <c r="S622" s="111"/>
      <c r="T622" s="111"/>
      <c r="U622" s="111"/>
    </row>
    <row r="623" spans="2:21">
      <c r="B623" s="110"/>
      <c r="C623" s="111"/>
      <c r="D623" s="111"/>
      <c r="E623" s="111"/>
      <c r="F623" s="111"/>
      <c r="G623" s="111"/>
      <c r="H623" s="111"/>
      <c r="I623" s="111"/>
      <c r="J623" s="111"/>
      <c r="K623" s="120"/>
      <c r="L623" s="111"/>
      <c r="M623" s="111"/>
      <c r="N623" s="111"/>
      <c r="O623" s="111"/>
      <c r="P623" s="111"/>
      <c r="Q623" s="111"/>
      <c r="R623" s="111"/>
      <c r="S623" s="111"/>
      <c r="T623" s="111"/>
      <c r="U623" s="111"/>
    </row>
    <row r="624" spans="2:21">
      <c r="B624" s="110"/>
      <c r="C624" s="111"/>
      <c r="D624" s="111"/>
      <c r="E624" s="111"/>
      <c r="F624" s="111"/>
      <c r="G624" s="111"/>
      <c r="H624" s="111"/>
      <c r="I624" s="111"/>
      <c r="J624" s="111"/>
      <c r="K624" s="120"/>
      <c r="L624" s="111"/>
      <c r="M624" s="111"/>
      <c r="N624" s="111"/>
      <c r="O624" s="111"/>
      <c r="P624" s="111"/>
      <c r="Q624" s="111"/>
      <c r="R624" s="111"/>
      <c r="S624" s="111"/>
      <c r="T624" s="111"/>
      <c r="U624" s="111"/>
    </row>
    <row r="625" spans="2:21">
      <c r="B625" s="110"/>
      <c r="C625" s="111"/>
      <c r="D625" s="111"/>
      <c r="E625" s="111"/>
      <c r="F625" s="111"/>
      <c r="G625" s="111"/>
      <c r="H625" s="111"/>
      <c r="I625" s="111"/>
      <c r="J625" s="111"/>
      <c r="K625" s="120"/>
      <c r="L625" s="111"/>
      <c r="M625" s="111"/>
      <c r="N625" s="111"/>
      <c r="O625" s="111"/>
      <c r="P625" s="111"/>
      <c r="Q625" s="111"/>
      <c r="R625" s="111"/>
      <c r="S625" s="111"/>
      <c r="T625" s="111"/>
      <c r="U625" s="111"/>
    </row>
    <row r="626" spans="2:21">
      <c r="B626" s="110"/>
      <c r="C626" s="111"/>
      <c r="D626" s="111"/>
      <c r="E626" s="111"/>
      <c r="F626" s="111"/>
      <c r="G626" s="111"/>
      <c r="H626" s="111"/>
      <c r="I626" s="111"/>
      <c r="J626" s="111"/>
      <c r="K626" s="120"/>
      <c r="L626" s="111"/>
      <c r="M626" s="111"/>
      <c r="N626" s="111"/>
      <c r="O626" s="111"/>
      <c r="P626" s="111"/>
      <c r="Q626" s="111"/>
      <c r="R626" s="111"/>
      <c r="S626" s="111"/>
      <c r="T626" s="111"/>
      <c r="U626" s="111"/>
    </row>
    <row r="627" spans="2:21">
      <c r="B627" s="110"/>
      <c r="C627" s="111"/>
      <c r="D627" s="111"/>
      <c r="E627" s="111"/>
      <c r="F627" s="111"/>
      <c r="G627" s="111"/>
      <c r="H627" s="111"/>
      <c r="I627" s="111"/>
      <c r="J627" s="111"/>
      <c r="K627" s="120"/>
      <c r="L627" s="111"/>
      <c r="M627" s="111"/>
      <c r="N627" s="111"/>
      <c r="O627" s="111"/>
      <c r="P627" s="111"/>
      <c r="Q627" s="111"/>
      <c r="R627" s="111"/>
      <c r="S627" s="111"/>
      <c r="T627" s="111"/>
      <c r="U627" s="111"/>
    </row>
    <row r="628" spans="2:21">
      <c r="B628" s="110"/>
      <c r="C628" s="111"/>
      <c r="D628" s="111"/>
      <c r="E628" s="111"/>
      <c r="F628" s="111"/>
      <c r="G628" s="111"/>
      <c r="H628" s="111"/>
      <c r="I628" s="111"/>
      <c r="J628" s="111"/>
      <c r="K628" s="120"/>
      <c r="L628" s="111"/>
      <c r="M628" s="111"/>
      <c r="N628" s="111"/>
      <c r="O628" s="111"/>
      <c r="P628" s="111"/>
      <c r="Q628" s="111"/>
      <c r="R628" s="111"/>
      <c r="S628" s="111"/>
      <c r="T628" s="111"/>
      <c r="U628" s="111"/>
    </row>
    <row r="629" spans="2:21">
      <c r="B629" s="110"/>
      <c r="C629" s="111"/>
      <c r="D629" s="111"/>
      <c r="E629" s="111"/>
      <c r="F629" s="111"/>
      <c r="G629" s="111"/>
      <c r="H629" s="111"/>
      <c r="I629" s="111"/>
      <c r="J629" s="111"/>
      <c r="K629" s="120"/>
      <c r="L629" s="111"/>
      <c r="M629" s="111"/>
      <c r="N629" s="111"/>
      <c r="O629" s="111"/>
      <c r="P629" s="111"/>
      <c r="Q629" s="111"/>
      <c r="R629" s="111"/>
      <c r="S629" s="111"/>
      <c r="T629" s="111"/>
      <c r="U629" s="111"/>
    </row>
    <row r="630" spans="2:21">
      <c r="B630" s="110"/>
      <c r="C630" s="111"/>
      <c r="D630" s="111"/>
      <c r="E630" s="111"/>
      <c r="F630" s="111"/>
      <c r="G630" s="111"/>
      <c r="H630" s="111"/>
      <c r="I630" s="111"/>
      <c r="J630" s="111"/>
      <c r="K630" s="120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</row>
    <row r="631" spans="2:21">
      <c r="B631" s="110"/>
      <c r="C631" s="111"/>
      <c r="D631" s="111"/>
      <c r="E631" s="111"/>
      <c r="F631" s="111"/>
      <c r="G631" s="111"/>
      <c r="H631" s="111"/>
      <c r="I631" s="111"/>
      <c r="J631" s="111"/>
      <c r="K631" s="120"/>
      <c r="L631" s="111"/>
      <c r="M631" s="111"/>
      <c r="N631" s="111"/>
      <c r="O631" s="111"/>
      <c r="P631" s="111"/>
      <c r="Q631" s="111"/>
      <c r="R631" s="111"/>
      <c r="S631" s="111"/>
      <c r="T631" s="111"/>
      <c r="U631" s="111"/>
    </row>
    <row r="632" spans="2:21">
      <c r="B632" s="110"/>
      <c r="C632" s="111"/>
      <c r="D632" s="111"/>
      <c r="E632" s="111"/>
      <c r="F632" s="111"/>
      <c r="G632" s="111"/>
      <c r="H632" s="111"/>
      <c r="I632" s="111"/>
      <c r="J632" s="111"/>
      <c r="K632" s="120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</row>
    <row r="633" spans="2:21">
      <c r="B633" s="110"/>
      <c r="C633" s="111"/>
      <c r="D633" s="111"/>
      <c r="E633" s="111"/>
      <c r="F633" s="111"/>
      <c r="G633" s="111"/>
      <c r="H633" s="111"/>
      <c r="I633" s="111"/>
      <c r="J633" s="111"/>
      <c r="K633" s="120"/>
      <c r="L633" s="111"/>
      <c r="M633" s="111"/>
      <c r="N633" s="111"/>
      <c r="O633" s="111"/>
      <c r="P633" s="111"/>
      <c r="Q633" s="111"/>
      <c r="R633" s="111"/>
      <c r="S633" s="111"/>
      <c r="T633" s="111"/>
      <c r="U633" s="111"/>
    </row>
    <row r="634" spans="2:21">
      <c r="B634" s="110"/>
      <c r="C634" s="111"/>
      <c r="D634" s="111"/>
      <c r="E634" s="111"/>
      <c r="F634" s="111"/>
      <c r="G634" s="111"/>
      <c r="H634" s="111"/>
      <c r="I634" s="111"/>
      <c r="J634" s="111"/>
      <c r="K634" s="120"/>
      <c r="L634" s="111"/>
      <c r="M634" s="111"/>
      <c r="N634" s="111"/>
      <c r="O634" s="111"/>
      <c r="P634" s="111"/>
      <c r="Q634" s="111"/>
      <c r="R634" s="111"/>
      <c r="S634" s="111"/>
      <c r="T634" s="111"/>
      <c r="U634" s="111"/>
    </row>
    <row r="635" spans="2:21">
      <c r="B635" s="110"/>
      <c r="C635" s="111"/>
      <c r="D635" s="111"/>
      <c r="E635" s="111"/>
      <c r="F635" s="111"/>
      <c r="G635" s="111"/>
      <c r="H635" s="111"/>
      <c r="I635" s="111"/>
      <c r="J635" s="111"/>
      <c r="K635" s="120"/>
      <c r="L635" s="111"/>
      <c r="M635" s="111"/>
      <c r="N635" s="111"/>
      <c r="O635" s="111"/>
      <c r="P635" s="111"/>
      <c r="Q635" s="111"/>
      <c r="R635" s="111"/>
      <c r="S635" s="111"/>
      <c r="T635" s="111"/>
      <c r="U635" s="111"/>
    </row>
    <row r="636" spans="2:21">
      <c r="B636" s="110"/>
      <c r="C636" s="111"/>
      <c r="D636" s="111"/>
      <c r="E636" s="111"/>
      <c r="F636" s="111"/>
      <c r="G636" s="111"/>
      <c r="H636" s="111"/>
      <c r="I636" s="111"/>
      <c r="J636" s="111"/>
      <c r="K636" s="120"/>
      <c r="L636" s="111"/>
      <c r="M636" s="111"/>
      <c r="N636" s="111"/>
      <c r="O636" s="111"/>
      <c r="P636" s="111"/>
      <c r="Q636" s="111"/>
      <c r="R636" s="111"/>
      <c r="S636" s="111"/>
      <c r="T636" s="111"/>
      <c r="U636" s="111"/>
    </row>
    <row r="637" spans="2:21">
      <c r="B637" s="110"/>
      <c r="C637" s="111"/>
      <c r="D637" s="111"/>
      <c r="E637" s="111"/>
      <c r="F637" s="111"/>
      <c r="G637" s="111"/>
      <c r="H637" s="111"/>
      <c r="I637" s="111"/>
      <c r="J637" s="111"/>
      <c r="K637" s="120"/>
      <c r="L637" s="111"/>
      <c r="M637" s="111"/>
      <c r="N637" s="111"/>
      <c r="O637" s="111"/>
      <c r="P637" s="111"/>
      <c r="Q637" s="111"/>
      <c r="R637" s="111"/>
      <c r="S637" s="111"/>
      <c r="T637" s="111"/>
      <c r="U637" s="111"/>
    </row>
    <row r="638" spans="2:21">
      <c r="B638" s="110"/>
      <c r="C638" s="111"/>
      <c r="D638" s="111"/>
      <c r="E638" s="111"/>
      <c r="F638" s="111"/>
      <c r="G638" s="111"/>
      <c r="H638" s="111"/>
      <c r="I638" s="111"/>
      <c r="J638" s="111"/>
      <c r="K638" s="120"/>
      <c r="L638" s="111"/>
      <c r="M638" s="111"/>
      <c r="N638" s="111"/>
      <c r="O638" s="111"/>
      <c r="P638" s="111"/>
      <c r="Q638" s="111"/>
      <c r="R638" s="111"/>
      <c r="S638" s="111"/>
      <c r="T638" s="111"/>
      <c r="U638" s="111"/>
    </row>
    <row r="639" spans="2:21">
      <c r="B639" s="110"/>
      <c r="C639" s="111"/>
      <c r="D639" s="111"/>
      <c r="E639" s="111"/>
      <c r="F639" s="111"/>
      <c r="G639" s="111"/>
      <c r="H639" s="111"/>
      <c r="I639" s="111"/>
      <c r="J639" s="111"/>
      <c r="K639" s="120"/>
      <c r="L639" s="111"/>
      <c r="M639" s="111"/>
      <c r="N639" s="111"/>
      <c r="O639" s="111"/>
      <c r="P639" s="111"/>
      <c r="Q639" s="111"/>
      <c r="R639" s="111"/>
      <c r="S639" s="111"/>
      <c r="T639" s="111"/>
      <c r="U639" s="111"/>
    </row>
    <row r="640" spans="2:21">
      <c r="B640" s="110"/>
      <c r="C640" s="111"/>
      <c r="D640" s="111"/>
      <c r="E640" s="111"/>
      <c r="F640" s="111"/>
      <c r="G640" s="111"/>
      <c r="H640" s="111"/>
      <c r="I640" s="111"/>
      <c r="J640" s="111"/>
      <c r="K640" s="120"/>
      <c r="L640" s="111"/>
      <c r="M640" s="111"/>
      <c r="N640" s="111"/>
      <c r="O640" s="111"/>
      <c r="P640" s="111"/>
      <c r="Q640" s="111"/>
      <c r="R640" s="111"/>
      <c r="S640" s="111"/>
      <c r="T640" s="111"/>
      <c r="U640" s="111"/>
    </row>
    <row r="641" spans="2:21">
      <c r="B641" s="110"/>
      <c r="C641" s="111"/>
      <c r="D641" s="111"/>
      <c r="E641" s="111"/>
      <c r="F641" s="111"/>
      <c r="G641" s="111"/>
      <c r="H641" s="111"/>
      <c r="I641" s="111"/>
      <c r="J641" s="111"/>
      <c r="K641" s="120"/>
      <c r="L641" s="111"/>
      <c r="M641" s="111"/>
      <c r="N641" s="111"/>
      <c r="O641" s="111"/>
      <c r="P641" s="111"/>
      <c r="Q641" s="111"/>
      <c r="R641" s="111"/>
      <c r="S641" s="111"/>
      <c r="T641" s="111"/>
      <c r="U641" s="111"/>
    </row>
    <row r="642" spans="2:21">
      <c r="B642" s="110"/>
      <c r="C642" s="111"/>
      <c r="D642" s="111"/>
      <c r="E642" s="111"/>
      <c r="F642" s="111"/>
      <c r="G642" s="111"/>
      <c r="H642" s="111"/>
      <c r="I642" s="111"/>
      <c r="J642" s="111"/>
      <c r="K642" s="120"/>
      <c r="L642" s="111"/>
      <c r="M642" s="111"/>
      <c r="N642" s="111"/>
      <c r="O642" s="111"/>
      <c r="P642" s="111"/>
      <c r="Q642" s="111"/>
      <c r="R642" s="111"/>
      <c r="S642" s="111"/>
      <c r="T642" s="111"/>
      <c r="U642" s="111"/>
    </row>
    <row r="643" spans="2:21">
      <c r="B643" s="110"/>
      <c r="C643" s="111"/>
      <c r="D643" s="111"/>
      <c r="E643" s="111"/>
      <c r="F643" s="111"/>
      <c r="G643" s="111"/>
      <c r="H643" s="111"/>
      <c r="I643" s="111"/>
      <c r="J643" s="111"/>
      <c r="K643" s="120"/>
      <c r="L643" s="111"/>
      <c r="M643" s="111"/>
      <c r="N643" s="111"/>
      <c r="O643" s="111"/>
      <c r="P643" s="111"/>
      <c r="Q643" s="111"/>
      <c r="R643" s="111"/>
      <c r="S643" s="111"/>
      <c r="T643" s="111"/>
      <c r="U643" s="111"/>
    </row>
    <row r="644" spans="2:21">
      <c r="B644" s="110"/>
      <c r="C644" s="111"/>
      <c r="D644" s="111"/>
      <c r="E644" s="111"/>
      <c r="F644" s="111"/>
      <c r="G644" s="111"/>
      <c r="H644" s="111"/>
      <c r="I644" s="111"/>
      <c r="J644" s="111"/>
      <c r="K644" s="120"/>
      <c r="L644" s="111"/>
      <c r="M644" s="111"/>
      <c r="N644" s="111"/>
      <c r="O644" s="111"/>
      <c r="P644" s="111"/>
      <c r="Q644" s="111"/>
      <c r="R644" s="111"/>
      <c r="S644" s="111"/>
      <c r="T644" s="111"/>
      <c r="U644" s="111"/>
    </row>
    <row r="645" spans="2:21">
      <c r="B645" s="110"/>
      <c r="C645" s="111"/>
      <c r="D645" s="111"/>
      <c r="E645" s="111"/>
      <c r="F645" s="111"/>
      <c r="G645" s="111"/>
      <c r="H645" s="111"/>
      <c r="I645" s="111"/>
      <c r="J645" s="111"/>
      <c r="K645" s="120"/>
      <c r="L645" s="111"/>
      <c r="M645" s="111"/>
      <c r="N645" s="111"/>
      <c r="O645" s="111"/>
      <c r="P645" s="111"/>
      <c r="Q645" s="111"/>
      <c r="R645" s="111"/>
      <c r="S645" s="111"/>
      <c r="T645" s="111"/>
      <c r="U645" s="111"/>
    </row>
    <row r="646" spans="2:21">
      <c r="B646" s="110"/>
      <c r="C646" s="111"/>
      <c r="D646" s="111"/>
      <c r="E646" s="111"/>
      <c r="F646" s="111"/>
      <c r="G646" s="111"/>
      <c r="H646" s="111"/>
      <c r="I646" s="111"/>
      <c r="J646" s="111"/>
      <c r="K646" s="120"/>
      <c r="L646" s="111"/>
      <c r="M646" s="111"/>
      <c r="N646" s="111"/>
      <c r="O646" s="111"/>
      <c r="P646" s="111"/>
      <c r="Q646" s="111"/>
      <c r="R646" s="111"/>
      <c r="S646" s="111"/>
      <c r="T646" s="111"/>
      <c r="U646" s="111"/>
    </row>
    <row r="647" spans="2:21">
      <c r="B647" s="110"/>
      <c r="C647" s="111"/>
      <c r="D647" s="111"/>
      <c r="E647" s="111"/>
      <c r="F647" s="111"/>
      <c r="G647" s="111"/>
      <c r="H647" s="111"/>
      <c r="I647" s="111"/>
      <c r="J647" s="111"/>
      <c r="K647" s="120"/>
      <c r="L647" s="111"/>
      <c r="M647" s="111"/>
      <c r="N647" s="111"/>
      <c r="O647" s="111"/>
      <c r="P647" s="111"/>
      <c r="Q647" s="111"/>
      <c r="R647" s="111"/>
      <c r="S647" s="111"/>
      <c r="T647" s="111"/>
      <c r="U647" s="111"/>
    </row>
    <row r="648" spans="2:21">
      <c r="B648" s="110"/>
      <c r="C648" s="111"/>
      <c r="D648" s="111"/>
      <c r="E648" s="111"/>
      <c r="F648" s="111"/>
      <c r="G648" s="111"/>
      <c r="H648" s="111"/>
      <c r="I648" s="111"/>
      <c r="J648" s="111"/>
      <c r="K648" s="120"/>
      <c r="L648" s="111"/>
      <c r="M648" s="111"/>
      <c r="N648" s="111"/>
      <c r="O648" s="111"/>
      <c r="P648" s="111"/>
      <c r="Q648" s="111"/>
      <c r="R648" s="111"/>
      <c r="S648" s="111"/>
      <c r="T648" s="111"/>
      <c r="U648" s="111"/>
    </row>
    <row r="649" spans="2:21">
      <c r="B649" s="110"/>
      <c r="C649" s="111"/>
      <c r="D649" s="111"/>
      <c r="E649" s="111"/>
      <c r="F649" s="111"/>
      <c r="G649" s="111"/>
      <c r="H649" s="111"/>
      <c r="I649" s="111"/>
      <c r="J649" s="111"/>
      <c r="K649" s="120"/>
      <c r="L649" s="111"/>
      <c r="M649" s="111"/>
      <c r="N649" s="111"/>
      <c r="O649" s="111"/>
      <c r="P649" s="111"/>
      <c r="Q649" s="111"/>
      <c r="R649" s="111"/>
      <c r="S649" s="111"/>
      <c r="T649" s="111"/>
      <c r="U649" s="111"/>
    </row>
    <row r="650" spans="2:21">
      <c r="B650" s="110"/>
      <c r="C650" s="111"/>
      <c r="D650" s="111"/>
      <c r="E650" s="111"/>
      <c r="F650" s="111"/>
      <c r="G650" s="111"/>
      <c r="H650" s="111"/>
      <c r="I650" s="111"/>
      <c r="J650" s="111"/>
      <c r="K650" s="120"/>
      <c r="L650" s="111"/>
      <c r="M650" s="111"/>
      <c r="N650" s="111"/>
      <c r="O650" s="111"/>
      <c r="P650" s="111"/>
      <c r="Q650" s="111"/>
      <c r="R650" s="111"/>
      <c r="S650" s="111"/>
      <c r="T650" s="111"/>
      <c r="U650" s="111"/>
    </row>
    <row r="651" spans="2:21">
      <c r="B651" s="110"/>
      <c r="C651" s="111"/>
      <c r="D651" s="111"/>
      <c r="E651" s="111"/>
      <c r="F651" s="111"/>
      <c r="G651" s="111"/>
      <c r="H651" s="111"/>
      <c r="I651" s="111"/>
      <c r="J651" s="111"/>
      <c r="K651" s="120"/>
      <c r="L651" s="111"/>
      <c r="M651" s="111"/>
      <c r="N651" s="111"/>
      <c r="O651" s="111"/>
      <c r="P651" s="111"/>
      <c r="Q651" s="111"/>
      <c r="R651" s="111"/>
      <c r="S651" s="111"/>
      <c r="T651" s="111"/>
      <c r="U651" s="111"/>
    </row>
    <row r="652" spans="2:21">
      <c r="B652" s="110"/>
      <c r="C652" s="111"/>
      <c r="D652" s="111"/>
      <c r="E652" s="111"/>
      <c r="F652" s="111"/>
      <c r="G652" s="111"/>
      <c r="H652" s="111"/>
      <c r="I652" s="111"/>
      <c r="J652" s="111"/>
      <c r="K652" s="120"/>
      <c r="L652" s="111"/>
      <c r="M652" s="111"/>
      <c r="N652" s="111"/>
      <c r="O652" s="111"/>
      <c r="P652" s="111"/>
      <c r="Q652" s="111"/>
      <c r="R652" s="111"/>
      <c r="S652" s="111"/>
      <c r="T652" s="111"/>
      <c r="U652" s="111"/>
    </row>
    <row r="653" spans="2:21">
      <c r="B653" s="110"/>
      <c r="C653" s="111"/>
      <c r="D653" s="111"/>
      <c r="E653" s="111"/>
      <c r="F653" s="111"/>
      <c r="G653" s="111"/>
      <c r="H653" s="111"/>
      <c r="I653" s="111"/>
      <c r="J653" s="111"/>
      <c r="K653" s="120"/>
      <c r="L653" s="111"/>
      <c r="M653" s="111"/>
      <c r="N653" s="111"/>
      <c r="O653" s="111"/>
      <c r="P653" s="111"/>
      <c r="Q653" s="111"/>
      <c r="R653" s="111"/>
      <c r="S653" s="111"/>
      <c r="T653" s="111"/>
      <c r="U653" s="111"/>
    </row>
    <row r="654" spans="2:21">
      <c r="B654" s="110"/>
      <c r="C654" s="111"/>
      <c r="D654" s="111"/>
      <c r="E654" s="111"/>
      <c r="F654" s="111"/>
      <c r="G654" s="111"/>
      <c r="H654" s="111"/>
      <c r="I654" s="111"/>
      <c r="J654" s="111"/>
      <c r="K654" s="120"/>
      <c r="L654" s="111"/>
      <c r="M654" s="111"/>
      <c r="N654" s="111"/>
      <c r="O654" s="111"/>
      <c r="P654" s="111"/>
      <c r="Q654" s="111"/>
      <c r="R654" s="111"/>
      <c r="S654" s="111"/>
      <c r="T654" s="111"/>
      <c r="U654" s="111"/>
    </row>
    <row r="655" spans="2:21">
      <c r="B655" s="110"/>
      <c r="C655" s="111"/>
      <c r="D655" s="111"/>
      <c r="E655" s="111"/>
      <c r="F655" s="111"/>
      <c r="G655" s="111"/>
      <c r="H655" s="111"/>
      <c r="I655" s="111"/>
      <c r="J655" s="111"/>
      <c r="K655" s="120"/>
      <c r="L655" s="111"/>
      <c r="M655" s="111"/>
      <c r="N655" s="111"/>
      <c r="O655" s="111"/>
      <c r="P655" s="111"/>
      <c r="Q655" s="111"/>
      <c r="R655" s="111"/>
      <c r="S655" s="111"/>
      <c r="T655" s="111"/>
      <c r="U655" s="111"/>
    </row>
    <row r="656" spans="2:21">
      <c r="B656" s="110"/>
      <c r="C656" s="111"/>
      <c r="D656" s="111"/>
      <c r="E656" s="111"/>
      <c r="F656" s="111"/>
      <c r="G656" s="111"/>
      <c r="H656" s="111"/>
      <c r="I656" s="111"/>
      <c r="J656" s="111"/>
      <c r="K656" s="120"/>
      <c r="L656" s="111"/>
      <c r="M656" s="111"/>
      <c r="N656" s="111"/>
      <c r="O656" s="111"/>
      <c r="P656" s="111"/>
      <c r="Q656" s="111"/>
      <c r="R656" s="111"/>
      <c r="S656" s="111"/>
      <c r="T656" s="111"/>
      <c r="U656" s="111"/>
    </row>
    <row r="657" spans="2:21">
      <c r="B657" s="110"/>
      <c r="C657" s="111"/>
      <c r="D657" s="111"/>
      <c r="E657" s="111"/>
      <c r="F657" s="111"/>
      <c r="G657" s="111"/>
      <c r="H657" s="111"/>
      <c r="I657" s="111"/>
      <c r="J657" s="111"/>
      <c r="K657" s="120"/>
      <c r="L657" s="111"/>
      <c r="M657" s="111"/>
      <c r="N657" s="111"/>
      <c r="O657" s="111"/>
      <c r="P657" s="111"/>
      <c r="Q657" s="111"/>
      <c r="R657" s="111"/>
      <c r="S657" s="111"/>
      <c r="T657" s="111"/>
      <c r="U657" s="111"/>
    </row>
    <row r="658" spans="2:21">
      <c r="B658" s="110"/>
      <c r="C658" s="111"/>
      <c r="D658" s="111"/>
      <c r="E658" s="111"/>
      <c r="F658" s="111"/>
      <c r="G658" s="111"/>
      <c r="H658" s="111"/>
      <c r="I658" s="111"/>
      <c r="J658" s="111"/>
      <c r="K658" s="120"/>
      <c r="L658" s="111"/>
      <c r="M658" s="111"/>
      <c r="N658" s="111"/>
      <c r="O658" s="111"/>
      <c r="P658" s="111"/>
      <c r="Q658" s="111"/>
      <c r="R658" s="111"/>
      <c r="S658" s="111"/>
      <c r="T658" s="111"/>
      <c r="U658" s="111"/>
    </row>
    <row r="659" spans="2:21">
      <c r="B659" s="110"/>
      <c r="C659" s="111"/>
      <c r="D659" s="111"/>
      <c r="E659" s="111"/>
      <c r="F659" s="111"/>
      <c r="G659" s="111"/>
      <c r="H659" s="111"/>
      <c r="I659" s="111"/>
      <c r="J659" s="111"/>
      <c r="K659" s="120"/>
      <c r="L659" s="111"/>
      <c r="M659" s="111"/>
      <c r="N659" s="111"/>
      <c r="O659" s="111"/>
      <c r="P659" s="111"/>
      <c r="Q659" s="111"/>
      <c r="R659" s="111"/>
      <c r="S659" s="111"/>
      <c r="T659" s="111"/>
      <c r="U659" s="111"/>
    </row>
    <row r="660" spans="2:21">
      <c r="B660" s="110"/>
      <c r="C660" s="111"/>
      <c r="D660" s="111"/>
      <c r="E660" s="111"/>
      <c r="F660" s="111"/>
      <c r="G660" s="111"/>
      <c r="H660" s="111"/>
      <c r="I660" s="111"/>
      <c r="J660" s="111"/>
      <c r="K660" s="120"/>
      <c r="L660" s="111"/>
      <c r="M660" s="111"/>
      <c r="N660" s="111"/>
      <c r="O660" s="111"/>
      <c r="P660" s="111"/>
      <c r="Q660" s="111"/>
      <c r="R660" s="111"/>
      <c r="S660" s="111"/>
      <c r="T660" s="111"/>
      <c r="U660" s="111"/>
    </row>
    <row r="661" spans="2:21">
      <c r="B661" s="110"/>
      <c r="C661" s="111"/>
      <c r="D661" s="111"/>
      <c r="E661" s="111"/>
      <c r="F661" s="111"/>
      <c r="G661" s="111"/>
      <c r="H661" s="111"/>
      <c r="I661" s="111"/>
      <c r="J661" s="111"/>
      <c r="K661" s="120"/>
      <c r="L661" s="111"/>
      <c r="M661" s="111"/>
      <c r="N661" s="111"/>
      <c r="O661" s="111"/>
      <c r="P661" s="111"/>
      <c r="Q661" s="111"/>
      <c r="R661" s="111"/>
      <c r="S661" s="111"/>
      <c r="T661" s="111"/>
      <c r="U661" s="111"/>
    </row>
    <row r="662" spans="2:21">
      <c r="B662" s="110"/>
      <c r="C662" s="111"/>
      <c r="D662" s="111"/>
      <c r="E662" s="111"/>
      <c r="F662" s="111"/>
      <c r="G662" s="111"/>
      <c r="H662" s="111"/>
      <c r="I662" s="111"/>
      <c r="J662" s="111"/>
      <c r="K662" s="120"/>
      <c r="L662" s="111"/>
      <c r="M662" s="111"/>
      <c r="N662" s="111"/>
      <c r="O662" s="111"/>
      <c r="P662" s="111"/>
      <c r="Q662" s="111"/>
      <c r="R662" s="111"/>
      <c r="S662" s="111"/>
      <c r="T662" s="111"/>
      <c r="U662" s="111"/>
    </row>
    <row r="663" spans="2:21">
      <c r="B663" s="110"/>
      <c r="C663" s="111"/>
      <c r="D663" s="111"/>
      <c r="E663" s="111"/>
      <c r="F663" s="111"/>
      <c r="G663" s="111"/>
      <c r="H663" s="111"/>
      <c r="I663" s="111"/>
      <c r="J663" s="111"/>
      <c r="K663" s="120"/>
      <c r="L663" s="111"/>
      <c r="M663" s="111"/>
      <c r="N663" s="111"/>
      <c r="O663" s="111"/>
      <c r="P663" s="111"/>
      <c r="Q663" s="111"/>
      <c r="R663" s="111"/>
      <c r="S663" s="111"/>
      <c r="T663" s="111"/>
      <c r="U663" s="111"/>
    </row>
    <row r="664" spans="2:21">
      <c r="B664" s="110"/>
      <c r="C664" s="111"/>
      <c r="D664" s="111"/>
      <c r="E664" s="111"/>
      <c r="F664" s="111"/>
      <c r="G664" s="111"/>
      <c r="H664" s="111"/>
      <c r="I664" s="111"/>
      <c r="J664" s="111"/>
      <c r="K664" s="120"/>
      <c r="L664" s="111"/>
      <c r="M664" s="111"/>
      <c r="N664" s="111"/>
      <c r="O664" s="111"/>
      <c r="P664" s="111"/>
      <c r="Q664" s="111"/>
      <c r="R664" s="111"/>
      <c r="S664" s="111"/>
      <c r="T664" s="111"/>
      <c r="U664" s="111"/>
    </row>
    <row r="665" spans="2:21">
      <c r="B665" s="110"/>
      <c r="C665" s="111"/>
      <c r="D665" s="111"/>
      <c r="E665" s="111"/>
      <c r="F665" s="111"/>
      <c r="G665" s="111"/>
      <c r="H665" s="111"/>
      <c r="I665" s="111"/>
      <c r="J665" s="111"/>
      <c r="K665" s="120"/>
      <c r="L665" s="111"/>
      <c r="M665" s="111"/>
      <c r="N665" s="111"/>
      <c r="O665" s="111"/>
      <c r="P665" s="111"/>
      <c r="Q665" s="111"/>
      <c r="R665" s="111"/>
      <c r="S665" s="111"/>
      <c r="T665" s="111"/>
      <c r="U665" s="111"/>
    </row>
    <row r="666" spans="2:21">
      <c r="B666" s="110"/>
      <c r="C666" s="111"/>
      <c r="D666" s="111"/>
      <c r="E666" s="111"/>
      <c r="F666" s="111"/>
      <c r="G666" s="111"/>
      <c r="H666" s="111"/>
      <c r="I666" s="111"/>
      <c r="J666" s="111"/>
      <c r="K666" s="120"/>
      <c r="L666" s="111"/>
      <c r="M666" s="111"/>
      <c r="N666" s="111"/>
      <c r="O666" s="111"/>
      <c r="P666" s="111"/>
      <c r="Q666" s="111"/>
      <c r="R666" s="111"/>
      <c r="S666" s="111"/>
      <c r="T666" s="111"/>
      <c r="U666" s="111"/>
    </row>
    <row r="667" spans="2:21">
      <c r="B667" s="110"/>
      <c r="C667" s="111"/>
      <c r="D667" s="111"/>
      <c r="E667" s="111"/>
      <c r="F667" s="111"/>
      <c r="G667" s="111"/>
      <c r="H667" s="111"/>
      <c r="I667" s="111"/>
      <c r="J667" s="111"/>
      <c r="K667" s="120"/>
      <c r="L667" s="111"/>
      <c r="M667" s="111"/>
      <c r="N667" s="111"/>
      <c r="O667" s="111"/>
      <c r="P667" s="111"/>
      <c r="Q667" s="111"/>
      <c r="R667" s="111"/>
      <c r="S667" s="111"/>
      <c r="T667" s="111"/>
      <c r="U667" s="111"/>
    </row>
    <row r="668" spans="2:21">
      <c r="B668" s="110"/>
      <c r="C668" s="111"/>
      <c r="D668" s="111"/>
      <c r="E668" s="111"/>
      <c r="F668" s="111"/>
      <c r="G668" s="111"/>
      <c r="H668" s="111"/>
      <c r="I668" s="111"/>
      <c r="J668" s="111"/>
      <c r="K668" s="120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</row>
    <row r="669" spans="2:21">
      <c r="B669" s="110"/>
      <c r="C669" s="111"/>
      <c r="D669" s="111"/>
      <c r="E669" s="111"/>
      <c r="F669" s="111"/>
      <c r="G669" s="111"/>
      <c r="H669" s="111"/>
      <c r="I669" s="111"/>
      <c r="J669" s="111"/>
      <c r="K669" s="120"/>
      <c r="L669" s="111"/>
      <c r="M669" s="111"/>
      <c r="N669" s="111"/>
      <c r="O669" s="111"/>
      <c r="P669" s="111"/>
      <c r="Q669" s="111"/>
      <c r="R669" s="111"/>
      <c r="S669" s="111"/>
      <c r="T669" s="111"/>
      <c r="U669" s="111"/>
    </row>
    <row r="670" spans="2:21">
      <c r="B670" s="110"/>
      <c r="C670" s="111"/>
      <c r="D670" s="111"/>
      <c r="E670" s="111"/>
      <c r="F670" s="111"/>
      <c r="G670" s="111"/>
      <c r="H670" s="111"/>
      <c r="I670" s="111"/>
      <c r="J670" s="111"/>
      <c r="K670" s="120"/>
      <c r="L670" s="111"/>
      <c r="M670" s="111"/>
      <c r="N670" s="111"/>
      <c r="O670" s="111"/>
      <c r="P670" s="111"/>
      <c r="Q670" s="111"/>
      <c r="R670" s="111"/>
      <c r="S670" s="111"/>
      <c r="T670" s="111"/>
      <c r="U670" s="111"/>
    </row>
    <row r="671" spans="2:21">
      <c r="B671" s="110"/>
      <c r="C671" s="111"/>
      <c r="D671" s="111"/>
      <c r="E671" s="111"/>
      <c r="F671" s="111"/>
      <c r="G671" s="111"/>
      <c r="H671" s="111"/>
      <c r="I671" s="111"/>
      <c r="J671" s="111"/>
      <c r="K671" s="120"/>
      <c r="L671" s="111"/>
      <c r="M671" s="111"/>
      <c r="N671" s="111"/>
      <c r="O671" s="111"/>
      <c r="P671" s="111"/>
      <c r="Q671" s="111"/>
      <c r="R671" s="111"/>
      <c r="S671" s="111"/>
      <c r="T671" s="111"/>
      <c r="U671" s="111"/>
    </row>
    <row r="672" spans="2:21">
      <c r="B672" s="110"/>
      <c r="C672" s="111"/>
      <c r="D672" s="111"/>
      <c r="E672" s="111"/>
      <c r="F672" s="111"/>
      <c r="G672" s="111"/>
      <c r="H672" s="111"/>
      <c r="I672" s="111"/>
      <c r="J672" s="111"/>
      <c r="K672" s="120"/>
      <c r="L672" s="111"/>
      <c r="M672" s="111"/>
      <c r="N672" s="111"/>
      <c r="O672" s="111"/>
      <c r="P672" s="111"/>
      <c r="Q672" s="111"/>
      <c r="R672" s="111"/>
      <c r="S672" s="111"/>
      <c r="T672" s="111"/>
      <c r="U672" s="111"/>
    </row>
    <row r="673" spans="2:21">
      <c r="B673" s="110"/>
      <c r="C673" s="111"/>
      <c r="D673" s="111"/>
      <c r="E673" s="111"/>
      <c r="F673" s="111"/>
      <c r="G673" s="111"/>
      <c r="H673" s="111"/>
      <c r="I673" s="111"/>
      <c r="J673" s="111"/>
      <c r="K673" s="120"/>
      <c r="L673" s="111"/>
      <c r="M673" s="111"/>
      <c r="N673" s="111"/>
      <c r="O673" s="111"/>
      <c r="P673" s="111"/>
      <c r="Q673" s="111"/>
      <c r="R673" s="111"/>
      <c r="S673" s="111"/>
      <c r="T673" s="111"/>
      <c r="U673" s="111"/>
    </row>
    <row r="674" spans="2:21">
      <c r="B674" s="110"/>
      <c r="C674" s="111"/>
      <c r="D674" s="111"/>
      <c r="E674" s="111"/>
      <c r="F674" s="111"/>
      <c r="G674" s="111"/>
      <c r="H674" s="111"/>
      <c r="I674" s="111"/>
      <c r="J674" s="111"/>
      <c r="K674" s="120"/>
      <c r="L674" s="111"/>
      <c r="M674" s="111"/>
      <c r="N674" s="111"/>
      <c r="O674" s="111"/>
      <c r="P674" s="111"/>
      <c r="Q674" s="111"/>
      <c r="R674" s="111"/>
      <c r="S674" s="111"/>
      <c r="T674" s="111"/>
      <c r="U674" s="111"/>
    </row>
    <row r="675" spans="2:21">
      <c r="B675" s="110"/>
      <c r="C675" s="111"/>
      <c r="D675" s="111"/>
      <c r="E675" s="111"/>
      <c r="F675" s="111"/>
      <c r="G675" s="111"/>
      <c r="H675" s="111"/>
      <c r="I675" s="111"/>
      <c r="J675" s="111"/>
      <c r="K675" s="120"/>
      <c r="L675" s="111"/>
      <c r="M675" s="111"/>
      <c r="N675" s="111"/>
      <c r="O675" s="111"/>
      <c r="P675" s="111"/>
      <c r="Q675" s="111"/>
      <c r="R675" s="111"/>
      <c r="S675" s="111"/>
      <c r="T675" s="111"/>
      <c r="U675" s="111"/>
    </row>
    <row r="676" spans="2:21">
      <c r="B676" s="110"/>
      <c r="C676" s="111"/>
      <c r="D676" s="111"/>
      <c r="E676" s="111"/>
      <c r="F676" s="111"/>
      <c r="G676" s="111"/>
      <c r="H676" s="111"/>
      <c r="I676" s="111"/>
      <c r="J676" s="111"/>
      <c r="K676" s="120"/>
      <c r="L676" s="111"/>
      <c r="M676" s="111"/>
      <c r="N676" s="111"/>
      <c r="O676" s="111"/>
      <c r="P676" s="111"/>
      <c r="Q676" s="111"/>
      <c r="R676" s="111"/>
      <c r="S676" s="111"/>
      <c r="T676" s="111"/>
      <c r="U676" s="111"/>
    </row>
    <row r="677" spans="2:21">
      <c r="B677" s="110"/>
      <c r="C677" s="111"/>
      <c r="D677" s="111"/>
      <c r="E677" s="111"/>
      <c r="F677" s="111"/>
      <c r="G677" s="111"/>
      <c r="H677" s="111"/>
      <c r="I677" s="111"/>
      <c r="J677" s="111"/>
      <c r="K677" s="120"/>
      <c r="L677" s="111"/>
      <c r="M677" s="111"/>
      <c r="N677" s="111"/>
      <c r="O677" s="111"/>
      <c r="P677" s="111"/>
      <c r="Q677" s="111"/>
      <c r="R677" s="111"/>
      <c r="S677" s="111"/>
      <c r="T677" s="111"/>
      <c r="U677" s="111"/>
    </row>
    <row r="678" spans="2:21">
      <c r="B678" s="110"/>
      <c r="C678" s="111"/>
      <c r="D678" s="111"/>
      <c r="E678" s="111"/>
      <c r="F678" s="111"/>
      <c r="G678" s="111"/>
      <c r="H678" s="111"/>
      <c r="I678" s="111"/>
      <c r="J678" s="111"/>
      <c r="K678" s="120"/>
      <c r="L678" s="111"/>
      <c r="M678" s="111"/>
      <c r="N678" s="111"/>
      <c r="O678" s="111"/>
      <c r="P678" s="111"/>
      <c r="Q678" s="111"/>
      <c r="R678" s="111"/>
      <c r="S678" s="111"/>
      <c r="T678" s="111"/>
      <c r="U678" s="111"/>
    </row>
    <row r="679" spans="2:21">
      <c r="B679" s="110"/>
      <c r="C679" s="111"/>
      <c r="D679" s="111"/>
      <c r="E679" s="111"/>
      <c r="F679" s="111"/>
      <c r="G679" s="111"/>
      <c r="H679" s="111"/>
      <c r="I679" s="111"/>
      <c r="J679" s="111"/>
      <c r="K679" s="120"/>
      <c r="L679" s="111"/>
      <c r="M679" s="111"/>
      <c r="N679" s="111"/>
      <c r="O679" s="111"/>
      <c r="P679" s="111"/>
      <c r="Q679" s="111"/>
      <c r="R679" s="111"/>
      <c r="S679" s="111"/>
      <c r="T679" s="111"/>
      <c r="U679" s="111"/>
    </row>
    <row r="680" spans="2:21">
      <c r="B680" s="110"/>
      <c r="C680" s="111"/>
      <c r="D680" s="111"/>
      <c r="E680" s="111"/>
      <c r="F680" s="111"/>
      <c r="G680" s="111"/>
      <c r="H680" s="111"/>
      <c r="I680" s="111"/>
      <c r="J680" s="111"/>
      <c r="K680" s="120"/>
      <c r="L680" s="111"/>
      <c r="M680" s="111"/>
      <c r="N680" s="111"/>
      <c r="O680" s="111"/>
      <c r="P680" s="111"/>
      <c r="Q680" s="111"/>
      <c r="R680" s="111"/>
      <c r="S680" s="111"/>
      <c r="T680" s="111"/>
      <c r="U680" s="111"/>
    </row>
    <row r="681" spans="2:21">
      <c r="B681" s="110"/>
      <c r="C681" s="111"/>
      <c r="D681" s="111"/>
      <c r="E681" s="111"/>
      <c r="F681" s="111"/>
      <c r="G681" s="111"/>
      <c r="H681" s="111"/>
      <c r="I681" s="111"/>
      <c r="J681" s="111"/>
      <c r="K681" s="120"/>
      <c r="L681" s="111"/>
      <c r="M681" s="111"/>
      <c r="N681" s="111"/>
      <c r="O681" s="111"/>
      <c r="P681" s="111"/>
      <c r="Q681" s="111"/>
      <c r="R681" s="111"/>
      <c r="S681" s="111"/>
      <c r="T681" s="111"/>
      <c r="U681" s="111"/>
    </row>
    <row r="682" spans="2:21">
      <c r="B682" s="110"/>
      <c r="C682" s="111"/>
      <c r="D682" s="111"/>
      <c r="E682" s="111"/>
      <c r="F682" s="111"/>
      <c r="G682" s="111"/>
      <c r="H682" s="111"/>
      <c r="I682" s="111"/>
      <c r="J682" s="111"/>
      <c r="K682" s="120"/>
      <c r="L682" s="111"/>
      <c r="M682" s="111"/>
      <c r="N682" s="111"/>
      <c r="O682" s="111"/>
      <c r="P682" s="111"/>
      <c r="Q682" s="111"/>
      <c r="R682" s="111"/>
      <c r="S682" s="111"/>
      <c r="T682" s="111"/>
      <c r="U682" s="111"/>
    </row>
    <row r="683" spans="2:21">
      <c r="B683" s="110"/>
      <c r="C683" s="111"/>
      <c r="D683" s="111"/>
      <c r="E683" s="111"/>
      <c r="F683" s="111"/>
      <c r="G683" s="111"/>
      <c r="H683" s="111"/>
      <c r="I683" s="111"/>
      <c r="J683" s="111"/>
      <c r="K683" s="120"/>
      <c r="L683" s="111"/>
      <c r="M683" s="111"/>
      <c r="N683" s="111"/>
      <c r="O683" s="111"/>
      <c r="P683" s="111"/>
      <c r="Q683" s="111"/>
      <c r="R683" s="111"/>
      <c r="S683" s="111"/>
      <c r="T683" s="111"/>
      <c r="U683" s="111"/>
    </row>
    <row r="684" spans="2:21">
      <c r="B684" s="110"/>
      <c r="C684" s="111"/>
      <c r="D684" s="111"/>
      <c r="E684" s="111"/>
      <c r="F684" s="111"/>
      <c r="G684" s="111"/>
      <c r="H684" s="111"/>
      <c r="I684" s="111"/>
      <c r="J684" s="111"/>
      <c r="K684" s="120"/>
      <c r="L684" s="111"/>
      <c r="M684" s="111"/>
      <c r="N684" s="111"/>
      <c r="O684" s="111"/>
      <c r="P684" s="111"/>
      <c r="Q684" s="111"/>
      <c r="R684" s="111"/>
      <c r="S684" s="111"/>
      <c r="T684" s="111"/>
      <c r="U684" s="111"/>
    </row>
    <row r="685" spans="2:21">
      <c r="B685" s="110"/>
      <c r="C685" s="111"/>
      <c r="D685" s="111"/>
      <c r="E685" s="111"/>
      <c r="F685" s="111"/>
      <c r="G685" s="111"/>
      <c r="H685" s="111"/>
      <c r="I685" s="111"/>
      <c r="J685" s="111"/>
      <c r="K685" s="120"/>
      <c r="L685" s="111"/>
      <c r="M685" s="111"/>
      <c r="N685" s="111"/>
      <c r="O685" s="111"/>
      <c r="P685" s="111"/>
      <c r="Q685" s="111"/>
      <c r="R685" s="111"/>
      <c r="S685" s="111"/>
      <c r="T685" s="111"/>
      <c r="U685" s="111"/>
    </row>
    <row r="686" spans="2:21">
      <c r="B686" s="110"/>
      <c r="C686" s="111"/>
      <c r="D686" s="111"/>
      <c r="E686" s="111"/>
      <c r="F686" s="111"/>
      <c r="G686" s="111"/>
      <c r="H686" s="111"/>
      <c r="I686" s="111"/>
      <c r="J686" s="111"/>
      <c r="K686" s="120"/>
      <c r="L686" s="111"/>
      <c r="M686" s="111"/>
      <c r="N686" s="111"/>
      <c r="O686" s="111"/>
      <c r="P686" s="111"/>
      <c r="Q686" s="111"/>
      <c r="R686" s="111"/>
      <c r="S686" s="111"/>
      <c r="T686" s="111"/>
      <c r="U686" s="111"/>
    </row>
    <row r="687" spans="2:21">
      <c r="B687" s="110"/>
      <c r="C687" s="111"/>
      <c r="D687" s="111"/>
      <c r="E687" s="111"/>
      <c r="F687" s="111"/>
      <c r="G687" s="111"/>
      <c r="H687" s="111"/>
      <c r="I687" s="111"/>
      <c r="J687" s="111"/>
      <c r="K687" s="120"/>
      <c r="L687" s="111"/>
      <c r="M687" s="111"/>
      <c r="N687" s="111"/>
      <c r="O687" s="111"/>
      <c r="P687" s="111"/>
      <c r="Q687" s="111"/>
      <c r="R687" s="111"/>
      <c r="S687" s="111"/>
      <c r="T687" s="111"/>
      <c r="U687" s="111"/>
    </row>
    <row r="688" spans="2:21">
      <c r="B688" s="110"/>
      <c r="C688" s="111"/>
      <c r="D688" s="111"/>
      <c r="E688" s="111"/>
      <c r="F688" s="111"/>
      <c r="G688" s="111"/>
      <c r="H688" s="111"/>
      <c r="I688" s="111"/>
      <c r="J688" s="111"/>
      <c r="K688" s="120"/>
      <c r="L688" s="111"/>
      <c r="M688" s="111"/>
      <c r="N688" s="111"/>
      <c r="O688" s="111"/>
      <c r="P688" s="111"/>
      <c r="Q688" s="111"/>
      <c r="R688" s="111"/>
      <c r="S688" s="111"/>
      <c r="T688" s="111"/>
      <c r="U688" s="111"/>
    </row>
    <row r="689" spans="2:21">
      <c r="B689" s="110"/>
      <c r="C689" s="111"/>
      <c r="D689" s="111"/>
      <c r="E689" s="111"/>
      <c r="F689" s="111"/>
      <c r="G689" s="111"/>
      <c r="H689" s="111"/>
      <c r="I689" s="111"/>
      <c r="J689" s="111"/>
      <c r="K689" s="120"/>
      <c r="L689" s="111"/>
      <c r="M689" s="111"/>
      <c r="N689" s="111"/>
      <c r="O689" s="111"/>
      <c r="P689" s="111"/>
      <c r="Q689" s="111"/>
      <c r="R689" s="111"/>
      <c r="S689" s="111"/>
      <c r="T689" s="111"/>
      <c r="U689" s="111"/>
    </row>
    <row r="690" spans="2:21">
      <c r="B690" s="110"/>
      <c r="C690" s="111"/>
      <c r="D690" s="111"/>
      <c r="E690" s="111"/>
      <c r="F690" s="111"/>
      <c r="G690" s="111"/>
      <c r="H690" s="111"/>
      <c r="I690" s="111"/>
      <c r="J690" s="111"/>
      <c r="K690" s="120"/>
      <c r="L690" s="111"/>
      <c r="M690" s="111"/>
      <c r="N690" s="111"/>
      <c r="O690" s="111"/>
      <c r="P690" s="111"/>
      <c r="Q690" s="111"/>
      <c r="R690" s="111"/>
      <c r="S690" s="111"/>
      <c r="T690" s="111"/>
      <c r="U690" s="111"/>
    </row>
    <row r="691" spans="2:21">
      <c r="B691" s="110"/>
      <c r="C691" s="111"/>
      <c r="D691" s="111"/>
      <c r="E691" s="111"/>
      <c r="F691" s="111"/>
      <c r="G691" s="111"/>
      <c r="H691" s="111"/>
      <c r="I691" s="111"/>
      <c r="J691" s="111"/>
      <c r="K691" s="120"/>
      <c r="L691" s="111"/>
      <c r="M691" s="111"/>
      <c r="N691" s="111"/>
      <c r="O691" s="111"/>
      <c r="P691" s="111"/>
      <c r="Q691" s="111"/>
      <c r="R691" s="111"/>
      <c r="S691" s="111"/>
      <c r="T691" s="111"/>
      <c r="U691" s="111"/>
    </row>
    <row r="692" spans="2:21">
      <c r="B692" s="110"/>
      <c r="C692" s="111"/>
      <c r="D692" s="111"/>
      <c r="E692" s="111"/>
      <c r="F692" s="111"/>
      <c r="G692" s="111"/>
      <c r="H692" s="111"/>
      <c r="I692" s="111"/>
      <c r="J692" s="111"/>
      <c r="K692" s="120"/>
      <c r="L692" s="111"/>
      <c r="M692" s="111"/>
      <c r="N692" s="111"/>
      <c r="O692" s="111"/>
      <c r="P692" s="111"/>
      <c r="Q692" s="111"/>
      <c r="R692" s="111"/>
      <c r="S692" s="111"/>
      <c r="T692" s="111"/>
      <c r="U692" s="111"/>
    </row>
    <row r="693" spans="2:21">
      <c r="B693" s="110"/>
      <c r="C693" s="111"/>
      <c r="D693" s="111"/>
      <c r="E693" s="111"/>
      <c r="F693" s="111"/>
      <c r="G693" s="111"/>
      <c r="H693" s="111"/>
      <c r="I693" s="111"/>
      <c r="J693" s="111"/>
      <c r="K693" s="120"/>
      <c r="L693" s="111"/>
      <c r="M693" s="111"/>
      <c r="N693" s="111"/>
      <c r="O693" s="111"/>
      <c r="P693" s="111"/>
      <c r="Q693" s="111"/>
      <c r="R693" s="111"/>
      <c r="S693" s="111"/>
      <c r="T693" s="111"/>
      <c r="U693" s="111"/>
    </row>
    <row r="694" spans="2:21">
      <c r="B694" s="110"/>
      <c r="C694" s="111"/>
      <c r="D694" s="111"/>
      <c r="E694" s="111"/>
      <c r="F694" s="111"/>
      <c r="G694" s="111"/>
      <c r="H694" s="111"/>
      <c r="I694" s="111"/>
      <c r="J694" s="111"/>
      <c r="K694" s="120"/>
      <c r="L694" s="111"/>
      <c r="M694" s="111"/>
      <c r="N694" s="111"/>
      <c r="O694" s="111"/>
      <c r="P694" s="111"/>
      <c r="Q694" s="111"/>
      <c r="R694" s="111"/>
      <c r="S694" s="111"/>
      <c r="T694" s="111"/>
      <c r="U694" s="111"/>
    </row>
    <row r="695" spans="2:21">
      <c r="B695" s="110"/>
      <c r="C695" s="111"/>
      <c r="D695" s="111"/>
      <c r="E695" s="111"/>
      <c r="F695" s="111"/>
      <c r="G695" s="111"/>
      <c r="H695" s="111"/>
      <c r="I695" s="111"/>
      <c r="J695" s="111"/>
      <c r="K695" s="120"/>
      <c r="L695" s="111"/>
      <c r="M695" s="111"/>
      <c r="N695" s="111"/>
      <c r="O695" s="111"/>
      <c r="P695" s="111"/>
      <c r="Q695" s="111"/>
      <c r="R695" s="111"/>
      <c r="S695" s="111"/>
      <c r="T695" s="111"/>
      <c r="U695" s="111"/>
    </row>
    <row r="696" spans="2:21">
      <c r="B696" s="110"/>
      <c r="C696" s="111"/>
      <c r="D696" s="111"/>
      <c r="E696" s="111"/>
      <c r="F696" s="111"/>
      <c r="G696" s="111"/>
      <c r="H696" s="111"/>
      <c r="I696" s="111"/>
      <c r="J696" s="111"/>
      <c r="K696" s="120"/>
      <c r="L696" s="111"/>
      <c r="M696" s="111"/>
      <c r="N696" s="111"/>
      <c r="O696" s="111"/>
      <c r="P696" s="111"/>
      <c r="Q696" s="111"/>
      <c r="R696" s="111"/>
      <c r="S696" s="111"/>
      <c r="T696" s="111"/>
      <c r="U696" s="111"/>
    </row>
    <row r="697" spans="2:21">
      <c r="B697" s="110"/>
      <c r="C697" s="111"/>
      <c r="D697" s="111"/>
      <c r="E697" s="111"/>
      <c r="F697" s="111"/>
      <c r="G697" s="111"/>
      <c r="H697" s="111"/>
      <c r="I697" s="111"/>
      <c r="J697" s="111"/>
      <c r="K697" s="120"/>
      <c r="L697" s="111"/>
      <c r="M697" s="111"/>
      <c r="N697" s="111"/>
      <c r="O697" s="111"/>
      <c r="P697" s="111"/>
      <c r="Q697" s="111"/>
      <c r="R697" s="111"/>
      <c r="S697" s="111"/>
      <c r="T697" s="111"/>
      <c r="U697" s="111"/>
    </row>
    <row r="698" spans="2:21">
      <c r="B698" s="110"/>
      <c r="C698" s="111"/>
      <c r="D698" s="111"/>
      <c r="E698" s="111"/>
      <c r="F698" s="111"/>
      <c r="G698" s="111"/>
      <c r="H698" s="111"/>
      <c r="I698" s="111"/>
      <c r="J698" s="111"/>
      <c r="K698" s="120"/>
      <c r="L698" s="111"/>
      <c r="M698" s="111"/>
      <c r="N698" s="111"/>
      <c r="O698" s="111"/>
      <c r="P698" s="111"/>
      <c r="Q698" s="111"/>
      <c r="R698" s="111"/>
      <c r="S698" s="111"/>
      <c r="T698" s="111"/>
      <c r="U698" s="111"/>
    </row>
    <row r="699" spans="2:21">
      <c r="B699" s="110"/>
      <c r="C699" s="111"/>
      <c r="D699" s="111"/>
      <c r="E699" s="111"/>
      <c r="F699" s="111"/>
      <c r="G699" s="111"/>
      <c r="H699" s="111"/>
      <c r="I699" s="111"/>
      <c r="J699" s="111"/>
      <c r="K699" s="120"/>
      <c r="L699" s="111"/>
      <c r="M699" s="111"/>
      <c r="N699" s="111"/>
      <c r="O699" s="111"/>
      <c r="P699" s="111"/>
      <c r="Q699" s="111"/>
      <c r="R699" s="111"/>
      <c r="S699" s="111"/>
      <c r="T699" s="111"/>
      <c r="U699" s="111"/>
    </row>
    <row r="700" spans="2:21">
      <c r="B700" s="110"/>
      <c r="C700" s="111"/>
      <c r="D700" s="111"/>
      <c r="E700" s="111"/>
      <c r="F700" s="111"/>
      <c r="G700" s="111"/>
      <c r="H700" s="111"/>
      <c r="I700" s="111"/>
      <c r="J700" s="111"/>
      <c r="K700" s="120"/>
      <c r="L700" s="111"/>
      <c r="M700" s="111"/>
      <c r="N700" s="111"/>
      <c r="O700" s="111"/>
      <c r="P700" s="111"/>
      <c r="Q700" s="111"/>
      <c r="R700" s="111"/>
      <c r="S700" s="111"/>
      <c r="T700" s="111"/>
      <c r="U700" s="111"/>
    </row>
    <row r="701" spans="2:21">
      <c r="B701" s="110"/>
      <c r="C701" s="111"/>
      <c r="D701" s="111"/>
      <c r="E701" s="111"/>
      <c r="F701" s="111"/>
      <c r="G701" s="111"/>
      <c r="H701" s="111"/>
      <c r="I701" s="111"/>
      <c r="J701" s="111"/>
      <c r="K701" s="120"/>
      <c r="L701" s="111"/>
      <c r="M701" s="111"/>
      <c r="N701" s="111"/>
      <c r="O701" s="111"/>
      <c r="P701" s="111"/>
      <c r="Q701" s="111"/>
      <c r="R701" s="111"/>
      <c r="S701" s="111"/>
      <c r="T701" s="111"/>
      <c r="U701" s="111"/>
    </row>
    <row r="702" spans="2:21">
      <c r="B702" s="110"/>
      <c r="C702" s="111"/>
      <c r="D702" s="111"/>
      <c r="E702" s="111"/>
      <c r="F702" s="111"/>
      <c r="G702" s="111"/>
      <c r="H702" s="111"/>
      <c r="I702" s="111"/>
      <c r="J702" s="111"/>
      <c r="K702" s="120"/>
      <c r="L702" s="111"/>
      <c r="M702" s="111"/>
      <c r="N702" s="111"/>
      <c r="O702" s="111"/>
      <c r="P702" s="111"/>
      <c r="Q702" s="111"/>
      <c r="R702" s="111"/>
      <c r="S702" s="111"/>
      <c r="T702" s="111"/>
      <c r="U702" s="111"/>
    </row>
    <row r="703" spans="2:21">
      <c r="B703" s="110"/>
      <c r="C703" s="111"/>
      <c r="D703" s="111"/>
      <c r="E703" s="111"/>
      <c r="F703" s="111"/>
      <c r="G703" s="111"/>
      <c r="H703" s="111"/>
      <c r="I703" s="111"/>
      <c r="J703" s="111"/>
      <c r="K703" s="120"/>
      <c r="L703" s="111"/>
      <c r="M703" s="111"/>
      <c r="N703" s="111"/>
      <c r="O703" s="111"/>
      <c r="P703" s="111"/>
      <c r="Q703" s="111"/>
      <c r="R703" s="111"/>
      <c r="S703" s="111"/>
      <c r="T703" s="111"/>
      <c r="U703" s="111"/>
    </row>
    <row r="704" spans="2:21">
      <c r="B704" s="110"/>
      <c r="C704" s="111"/>
      <c r="D704" s="111"/>
      <c r="E704" s="111"/>
      <c r="F704" s="111"/>
      <c r="G704" s="111"/>
      <c r="H704" s="111"/>
      <c r="I704" s="111"/>
      <c r="J704" s="111"/>
      <c r="K704" s="120"/>
      <c r="L704" s="111"/>
      <c r="M704" s="111"/>
      <c r="N704" s="111"/>
      <c r="O704" s="111"/>
      <c r="P704" s="111"/>
      <c r="Q704" s="111"/>
      <c r="R704" s="111"/>
      <c r="S704" s="111"/>
      <c r="T704" s="111"/>
      <c r="U704" s="111"/>
    </row>
    <row r="705" spans="2:21">
      <c r="B705" s="110"/>
      <c r="C705" s="111"/>
      <c r="D705" s="111"/>
      <c r="E705" s="111"/>
      <c r="F705" s="111"/>
      <c r="G705" s="111"/>
      <c r="H705" s="111"/>
      <c r="I705" s="111"/>
      <c r="J705" s="111"/>
      <c r="K705" s="120"/>
      <c r="L705" s="111"/>
      <c r="M705" s="111"/>
      <c r="N705" s="111"/>
      <c r="O705" s="111"/>
      <c r="P705" s="111"/>
      <c r="Q705" s="111"/>
      <c r="R705" s="111"/>
      <c r="S705" s="111"/>
      <c r="T705" s="111"/>
      <c r="U705" s="111"/>
    </row>
    <row r="706" spans="2:21">
      <c r="B706" s="110"/>
      <c r="C706" s="111"/>
      <c r="D706" s="111"/>
      <c r="E706" s="111"/>
      <c r="F706" s="111"/>
      <c r="G706" s="111"/>
      <c r="H706" s="111"/>
      <c r="I706" s="111"/>
      <c r="J706" s="111"/>
      <c r="K706" s="120"/>
      <c r="L706" s="111"/>
      <c r="M706" s="111"/>
      <c r="N706" s="111"/>
      <c r="O706" s="111"/>
      <c r="P706" s="111"/>
      <c r="Q706" s="111"/>
      <c r="R706" s="111"/>
      <c r="S706" s="111"/>
      <c r="T706" s="111"/>
      <c r="U706" s="111"/>
    </row>
    <row r="707" spans="2:21">
      <c r="B707" s="110"/>
      <c r="C707" s="111"/>
      <c r="D707" s="111"/>
      <c r="E707" s="111"/>
      <c r="F707" s="111"/>
      <c r="G707" s="111"/>
      <c r="H707" s="111"/>
      <c r="I707" s="111"/>
      <c r="J707" s="111"/>
      <c r="K707" s="120"/>
      <c r="L707" s="111"/>
      <c r="M707" s="111"/>
      <c r="N707" s="111"/>
      <c r="O707" s="111"/>
      <c r="P707" s="111"/>
      <c r="Q707" s="111"/>
      <c r="R707" s="111"/>
      <c r="S707" s="111"/>
      <c r="T707" s="111"/>
      <c r="U707" s="111"/>
    </row>
    <row r="708" spans="2:21">
      <c r="B708" s="110"/>
      <c r="C708" s="111"/>
      <c r="D708" s="111"/>
      <c r="E708" s="111"/>
      <c r="F708" s="111"/>
      <c r="G708" s="111"/>
      <c r="H708" s="111"/>
      <c r="I708" s="111"/>
      <c r="J708" s="111"/>
      <c r="K708" s="120"/>
      <c r="L708" s="111"/>
      <c r="M708" s="111"/>
      <c r="N708" s="111"/>
      <c r="O708" s="111"/>
      <c r="P708" s="111"/>
      <c r="Q708" s="111"/>
      <c r="R708" s="111"/>
      <c r="S708" s="111"/>
      <c r="T708" s="111"/>
      <c r="U708" s="111"/>
    </row>
    <row r="709" spans="2:21">
      <c r="B709" s="110"/>
      <c r="C709" s="111"/>
      <c r="D709" s="111"/>
      <c r="E709" s="111"/>
      <c r="F709" s="111"/>
      <c r="G709" s="111"/>
      <c r="H709" s="111"/>
      <c r="I709" s="111"/>
      <c r="J709" s="111"/>
      <c r="K709" s="120"/>
      <c r="L709" s="111"/>
      <c r="M709" s="111"/>
      <c r="N709" s="111"/>
      <c r="O709" s="111"/>
      <c r="P709" s="111"/>
      <c r="Q709" s="111"/>
      <c r="R709" s="111"/>
      <c r="S709" s="111"/>
      <c r="T709" s="111"/>
      <c r="U709" s="111"/>
    </row>
    <row r="710" spans="2:21">
      <c r="B710" s="110"/>
      <c r="C710" s="111"/>
      <c r="D710" s="111"/>
      <c r="E710" s="111"/>
      <c r="F710" s="111"/>
      <c r="G710" s="111"/>
      <c r="H710" s="111"/>
      <c r="I710" s="111"/>
      <c r="J710" s="111"/>
      <c r="K710" s="120"/>
      <c r="L710" s="111"/>
      <c r="M710" s="111"/>
      <c r="N710" s="111"/>
      <c r="O710" s="111"/>
      <c r="P710" s="111"/>
      <c r="Q710" s="111"/>
      <c r="R710" s="111"/>
      <c r="S710" s="111"/>
      <c r="T710" s="111"/>
      <c r="U710" s="111"/>
    </row>
    <row r="711" spans="2:21">
      <c r="B711" s="110"/>
      <c r="C711" s="111"/>
      <c r="D711" s="111"/>
      <c r="E711" s="111"/>
      <c r="F711" s="111"/>
      <c r="G711" s="111"/>
      <c r="H711" s="111"/>
      <c r="I711" s="111"/>
      <c r="J711" s="111"/>
      <c r="K711" s="120"/>
      <c r="L711" s="111"/>
      <c r="M711" s="111"/>
      <c r="N711" s="111"/>
      <c r="O711" s="111"/>
      <c r="P711" s="111"/>
      <c r="Q711" s="111"/>
      <c r="R711" s="111"/>
      <c r="S711" s="111"/>
      <c r="T711" s="111"/>
      <c r="U711" s="111"/>
    </row>
    <row r="712" spans="2:21">
      <c r="B712" s="110"/>
      <c r="C712" s="111"/>
      <c r="D712" s="111"/>
      <c r="E712" s="111"/>
      <c r="F712" s="111"/>
      <c r="G712" s="111"/>
      <c r="H712" s="111"/>
      <c r="I712" s="111"/>
      <c r="J712" s="111"/>
      <c r="K712" s="120"/>
      <c r="L712" s="111"/>
      <c r="M712" s="111"/>
      <c r="N712" s="111"/>
      <c r="O712" s="111"/>
      <c r="P712" s="111"/>
      <c r="Q712" s="111"/>
      <c r="R712" s="111"/>
      <c r="S712" s="111"/>
      <c r="T712" s="111"/>
      <c r="U712" s="111"/>
    </row>
    <row r="713" spans="2:21">
      <c r="B713" s="110"/>
      <c r="C713" s="111"/>
      <c r="D713" s="111"/>
      <c r="E713" s="111"/>
      <c r="F713" s="111"/>
      <c r="G713" s="111"/>
      <c r="H713" s="111"/>
      <c r="I713" s="111"/>
      <c r="J713" s="111"/>
      <c r="K713" s="120"/>
      <c r="L713" s="111"/>
      <c r="M713" s="111"/>
      <c r="N713" s="111"/>
      <c r="O713" s="111"/>
      <c r="P713" s="111"/>
      <c r="Q713" s="111"/>
      <c r="R713" s="111"/>
      <c r="S713" s="111"/>
      <c r="T713" s="111"/>
      <c r="U713" s="111"/>
    </row>
    <row r="714" spans="2:21">
      <c r="B714" s="110"/>
      <c r="C714" s="111"/>
      <c r="D714" s="111"/>
      <c r="E714" s="111"/>
      <c r="F714" s="111"/>
      <c r="G714" s="111"/>
      <c r="H714" s="111"/>
      <c r="I714" s="111"/>
      <c r="J714" s="111"/>
      <c r="K714" s="120"/>
      <c r="L714" s="111"/>
      <c r="M714" s="111"/>
      <c r="N714" s="111"/>
      <c r="O714" s="111"/>
      <c r="P714" s="111"/>
      <c r="Q714" s="111"/>
      <c r="R714" s="111"/>
      <c r="S714" s="111"/>
      <c r="T714" s="111"/>
      <c r="U714" s="111"/>
    </row>
    <row r="715" spans="2:21">
      <c r="B715" s="110"/>
      <c r="C715" s="111"/>
      <c r="D715" s="111"/>
      <c r="E715" s="111"/>
      <c r="F715" s="111"/>
      <c r="G715" s="111"/>
      <c r="H715" s="111"/>
      <c r="I715" s="111"/>
      <c r="J715" s="111"/>
      <c r="K715" s="120"/>
      <c r="L715" s="111"/>
      <c r="M715" s="111"/>
      <c r="N715" s="111"/>
      <c r="O715" s="111"/>
      <c r="P715" s="111"/>
      <c r="Q715" s="111"/>
      <c r="R715" s="111"/>
      <c r="S715" s="111"/>
      <c r="T715" s="111"/>
      <c r="U715" s="111"/>
    </row>
    <row r="716" spans="2:21">
      <c r="B716" s="110"/>
      <c r="C716" s="111"/>
      <c r="D716" s="111"/>
      <c r="E716" s="111"/>
      <c r="F716" s="111"/>
      <c r="G716" s="111"/>
      <c r="H716" s="111"/>
      <c r="I716" s="111"/>
      <c r="J716" s="111"/>
      <c r="K716" s="120"/>
      <c r="L716" s="111"/>
      <c r="M716" s="111"/>
      <c r="N716" s="111"/>
      <c r="O716" s="111"/>
      <c r="P716" s="111"/>
      <c r="Q716" s="111"/>
      <c r="R716" s="111"/>
      <c r="S716" s="111"/>
      <c r="T716" s="111"/>
      <c r="U716" s="111"/>
    </row>
    <row r="717" spans="2:21">
      <c r="B717" s="110"/>
      <c r="C717" s="111"/>
      <c r="D717" s="111"/>
      <c r="E717" s="111"/>
      <c r="F717" s="111"/>
      <c r="G717" s="111"/>
      <c r="H717" s="111"/>
      <c r="I717" s="111"/>
      <c r="J717" s="111"/>
      <c r="K717" s="120"/>
      <c r="L717" s="111"/>
      <c r="M717" s="111"/>
      <c r="N717" s="111"/>
      <c r="O717" s="111"/>
      <c r="P717" s="111"/>
      <c r="Q717" s="111"/>
      <c r="R717" s="111"/>
      <c r="S717" s="111"/>
      <c r="T717" s="111"/>
      <c r="U717" s="111"/>
    </row>
    <row r="718" spans="2:21">
      <c r="B718" s="110"/>
      <c r="C718" s="111"/>
      <c r="D718" s="111"/>
      <c r="E718" s="111"/>
      <c r="F718" s="111"/>
      <c r="G718" s="111"/>
      <c r="H718" s="111"/>
      <c r="I718" s="111"/>
      <c r="J718" s="111"/>
      <c r="K718" s="120"/>
      <c r="L718" s="111"/>
      <c r="M718" s="111"/>
      <c r="N718" s="111"/>
      <c r="O718" s="111"/>
      <c r="P718" s="111"/>
      <c r="Q718" s="111"/>
      <c r="R718" s="111"/>
      <c r="S718" s="111"/>
      <c r="T718" s="111"/>
      <c r="U718" s="111"/>
    </row>
    <row r="719" spans="2:21">
      <c r="B719" s="110"/>
      <c r="C719" s="111"/>
      <c r="D719" s="111"/>
      <c r="E719" s="111"/>
      <c r="F719" s="111"/>
      <c r="G719" s="111"/>
      <c r="H719" s="111"/>
      <c r="I719" s="111"/>
      <c r="J719" s="111"/>
      <c r="K719" s="120"/>
      <c r="L719" s="111"/>
      <c r="M719" s="111"/>
      <c r="N719" s="111"/>
      <c r="O719" s="111"/>
      <c r="P719" s="111"/>
      <c r="Q719" s="111"/>
      <c r="R719" s="111"/>
      <c r="S719" s="111"/>
      <c r="T719" s="111"/>
      <c r="U719" s="111"/>
    </row>
    <row r="720" spans="2:21">
      <c r="B720" s="110"/>
      <c r="C720" s="111"/>
      <c r="D720" s="111"/>
      <c r="E720" s="111"/>
      <c r="F720" s="111"/>
      <c r="G720" s="111"/>
      <c r="H720" s="111"/>
      <c r="I720" s="111"/>
      <c r="J720" s="111"/>
      <c r="K720" s="120"/>
      <c r="L720" s="111"/>
      <c r="M720" s="111"/>
      <c r="N720" s="111"/>
      <c r="O720" s="111"/>
      <c r="P720" s="111"/>
      <c r="Q720" s="111"/>
      <c r="R720" s="111"/>
      <c r="S720" s="111"/>
      <c r="T720" s="111"/>
      <c r="U720" s="111"/>
    </row>
    <row r="721" spans="2:21">
      <c r="B721" s="110"/>
      <c r="C721" s="111"/>
      <c r="D721" s="111"/>
      <c r="E721" s="111"/>
      <c r="F721" s="111"/>
      <c r="G721" s="111"/>
      <c r="H721" s="111"/>
      <c r="I721" s="111"/>
      <c r="J721" s="111"/>
      <c r="K721" s="120"/>
      <c r="L721" s="111"/>
      <c r="M721" s="111"/>
      <c r="N721" s="111"/>
      <c r="O721" s="111"/>
      <c r="P721" s="111"/>
      <c r="Q721" s="111"/>
      <c r="R721" s="111"/>
      <c r="S721" s="111"/>
      <c r="T721" s="111"/>
      <c r="U721" s="111"/>
    </row>
    <row r="722" spans="2:21">
      <c r="B722" s="110"/>
      <c r="C722" s="111"/>
      <c r="D722" s="111"/>
      <c r="E722" s="111"/>
      <c r="F722" s="111"/>
      <c r="G722" s="111"/>
      <c r="H722" s="111"/>
      <c r="I722" s="111"/>
      <c r="J722" s="111"/>
      <c r="K722" s="120"/>
      <c r="L722" s="111"/>
      <c r="M722" s="111"/>
      <c r="N722" s="111"/>
      <c r="O722" s="111"/>
      <c r="P722" s="111"/>
      <c r="Q722" s="111"/>
      <c r="R722" s="111"/>
      <c r="S722" s="111"/>
      <c r="T722" s="111"/>
      <c r="U722" s="111"/>
    </row>
    <row r="723" spans="2:21">
      <c r="B723" s="110"/>
      <c r="C723" s="111"/>
      <c r="D723" s="111"/>
      <c r="E723" s="111"/>
      <c r="F723" s="111"/>
      <c r="G723" s="111"/>
      <c r="H723" s="111"/>
      <c r="I723" s="111"/>
      <c r="J723" s="111"/>
      <c r="K723" s="120"/>
      <c r="L723" s="111"/>
      <c r="M723" s="111"/>
      <c r="N723" s="111"/>
      <c r="O723" s="111"/>
      <c r="P723" s="111"/>
      <c r="Q723" s="111"/>
      <c r="R723" s="111"/>
      <c r="S723" s="111"/>
      <c r="T723" s="111"/>
      <c r="U723" s="111"/>
    </row>
    <row r="724" spans="2:21">
      <c r="B724" s="110"/>
      <c r="C724" s="111"/>
      <c r="D724" s="111"/>
      <c r="E724" s="111"/>
      <c r="F724" s="111"/>
      <c r="G724" s="111"/>
      <c r="H724" s="111"/>
      <c r="I724" s="111"/>
      <c r="J724" s="111"/>
      <c r="K724" s="120"/>
      <c r="L724" s="111"/>
      <c r="M724" s="111"/>
      <c r="N724" s="111"/>
      <c r="O724" s="111"/>
      <c r="P724" s="111"/>
      <c r="Q724" s="111"/>
      <c r="R724" s="111"/>
      <c r="S724" s="111"/>
      <c r="T724" s="111"/>
      <c r="U724" s="111"/>
    </row>
    <row r="725" spans="2:21">
      <c r="B725" s="110"/>
      <c r="C725" s="111"/>
      <c r="D725" s="111"/>
      <c r="E725" s="111"/>
      <c r="F725" s="111"/>
      <c r="G725" s="111"/>
      <c r="H725" s="111"/>
      <c r="I725" s="111"/>
      <c r="J725" s="111"/>
      <c r="K725" s="120"/>
      <c r="L725" s="111"/>
      <c r="M725" s="111"/>
      <c r="N725" s="111"/>
      <c r="O725" s="111"/>
      <c r="P725" s="111"/>
      <c r="Q725" s="111"/>
      <c r="R725" s="111"/>
      <c r="S725" s="111"/>
      <c r="T725" s="111"/>
      <c r="U725" s="111"/>
    </row>
    <row r="726" spans="2:21">
      <c r="B726" s="110"/>
      <c r="C726" s="111"/>
      <c r="D726" s="111"/>
      <c r="E726" s="111"/>
      <c r="F726" s="111"/>
      <c r="G726" s="111"/>
      <c r="H726" s="111"/>
      <c r="I726" s="111"/>
      <c r="J726" s="111"/>
      <c r="K726" s="120"/>
      <c r="L726" s="111"/>
      <c r="M726" s="111"/>
      <c r="N726" s="111"/>
      <c r="O726" s="111"/>
      <c r="P726" s="111"/>
      <c r="Q726" s="111"/>
      <c r="R726" s="111"/>
      <c r="S726" s="111"/>
      <c r="T726" s="111"/>
      <c r="U726" s="111"/>
    </row>
    <row r="727" spans="2:21">
      <c r="B727" s="110"/>
      <c r="C727" s="111"/>
      <c r="D727" s="111"/>
      <c r="E727" s="111"/>
      <c r="F727" s="111"/>
      <c r="G727" s="111"/>
      <c r="H727" s="111"/>
      <c r="I727" s="111"/>
      <c r="J727" s="111"/>
      <c r="K727" s="120"/>
      <c r="L727" s="111"/>
      <c r="M727" s="111"/>
      <c r="N727" s="111"/>
      <c r="O727" s="111"/>
      <c r="P727" s="111"/>
      <c r="Q727" s="111"/>
      <c r="R727" s="111"/>
      <c r="S727" s="111"/>
      <c r="T727" s="111"/>
      <c r="U727" s="111"/>
    </row>
    <row r="728" spans="2:21">
      <c r="B728" s="110"/>
      <c r="C728" s="111"/>
      <c r="D728" s="111"/>
      <c r="E728" s="111"/>
      <c r="F728" s="111"/>
      <c r="G728" s="111"/>
      <c r="H728" s="111"/>
      <c r="I728" s="111"/>
      <c r="J728" s="111"/>
      <c r="K728" s="120"/>
      <c r="L728" s="111"/>
      <c r="M728" s="111"/>
      <c r="N728" s="111"/>
      <c r="O728" s="111"/>
      <c r="P728" s="111"/>
      <c r="Q728" s="111"/>
      <c r="R728" s="111"/>
      <c r="S728" s="111"/>
      <c r="T728" s="111"/>
      <c r="U728" s="111"/>
    </row>
    <row r="729" spans="2:21">
      <c r="B729" s="110"/>
      <c r="C729" s="111"/>
      <c r="D729" s="111"/>
      <c r="E729" s="111"/>
      <c r="F729" s="111"/>
      <c r="G729" s="111"/>
      <c r="H729" s="111"/>
      <c r="I729" s="111"/>
      <c r="J729" s="111"/>
      <c r="K729" s="120"/>
      <c r="L729" s="111"/>
      <c r="M729" s="111"/>
      <c r="N729" s="111"/>
      <c r="O729" s="111"/>
      <c r="P729" s="111"/>
      <c r="Q729" s="111"/>
      <c r="R729" s="111"/>
      <c r="S729" s="111"/>
      <c r="T729" s="111"/>
      <c r="U729" s="111"/>
    </row>
    <row r="730" spans="2:21">
      <c r="B730" s="110"/>
      <c r="C730" s="111"/>
      <c r="D730" s="111"/>
      <c r="E730" s="111"/>
      <c r="F730" s="111"/>
      <c r="G730" s="111"/>
      <c r="H730" s="111"/>
      <c r="I730" s="111"/>
      <c r="J730" s="111"/>
      <c r="K730" s="120"/>
      <c r="L730" s="111"/>
      <c r="M730" s="111"/>
      <c r="N730" s="111"/>
      <c r="O730" s="111"/>
      <c r="P730" s="111"/>
      <c r="Q730" s="111"/>
      <c r="R730" s="111"/>
      <c r="S730" s="111"/>
      <c r="T730" s="111"/>
      <c r="U730" s="111"/>
    </row>
    <row r="731" spans="2:21">
      <c r="B731" s="110"/>
      <c r="C731" s="111"/>
      <c r="D731" s="111"/>
      <c r="E731" s="111"/>
      <c r="F731" s="111"/>
      <c r="G731" s="111"/>
      <c r="H731" s="111"/>
      <c r="I731" s="111"/>
      <c r="J731" s="111"/>
      <c r="K731" s="120"/>
      <c r="L731" s="111"/>
      <c r="M731" s="111"/>
      <c r="N731" s="111"/>
      <c r="O731" s="111"/>
      <c r="P731" s="111"/>
      <c r="Q731" s="111"/>
      <c r="R731" s="111"/>
      <c r="S731" s="111"/>
      <c r="T731" s="111"/>
      <c r="U731" s="111"/>
    </row>
    <row r="732" spans="2:21">
      <c r="B732" s="110"/>
      <c r="C732" s="111"/>
      <c r="D732" s="111"/>
      <c r="E732" s="111"/>
      <c r="F732" s="111"/>
      <c r="G732" s="111"/>
      <c r="H732" s="111"/>
      <c r="I732" s="111"/>
      <c r="J732" s="111"/>
      <c r="K732" s="120"/>
      <c r="L732" s="111"/>
      <c r="M732" s="111"/>
      <c r="N732" s="111"/>
      <c r="O732" s="111"/>
      <c r="P732" s="111"/>
      <c r="Q732" s="111"/>
      <c r="R732" s="111"/>
      <c r="S732" s="111"/>
      <c r="T732" s="111"/>
      <c r="U732" s="111"/>
    </row>
    <row r="733" spans="2:21">
      <c r="B733" s="110"/>
      <c r="C733" s="111"/>
      <c r="D733" s="111"/>
      <c r="E733" s="111"/>
      <c r="F733" s="111"/>
      <c r="G733" s="111"/>
      <c r="H733" s="111"/>
      <c r="I733" s="111"/>
      <c r="J733" s="111"/>
      <c r="K733" s="120"/>
      <c r="L733" s="111"/>
      <c r="M733" s="111"/>
      <c r="N733" s="111"/>
      <c r="O733" s="111"/>
      <c r="P733" s="111"/>
      <c r="Q733" s="111"/>
      <c r="R733" s="111"/>
      <c r="S733" s="111"/>
      <c r="T733" s="111"/>
      <c r="U733" s="111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96:K396"/>
  </mergeCells>
  <phoneticPr fontId="3" type="noConversion"/>
  <conditionalFormatting sqref="B12:B388">
    <cfRule type="cellIs" dxfId="10" priority="2" operator="equal">
      <formula>"NR3"</formula>
    </cfRule>
  </conditionalFormatting>
  <conditionalFormatting sqref="B12:B368">
    <cfRule type="containsText" dxfId="9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94 B396" xr:uid="{00000000-0002-0000-0400-000000000000}"/>
    <dataValidation type="list" allowBlank="1" showInputMessage="1" showErrorMessage="1" sqref="G555:G827" xr:uid="{00000000-0002-0000-0400-000001000000}">
      <formula1>#REF!</formula1>
    </dataValidation>
    <dataValidation type="list" allowBlank="1" showInputMessage="1" showErrorMessage="1" sqref="I12:I35 I37:I395 I397:I827 L12:L827 G12:G35 G37:G395 G397:G554 E12:E35 E37:E395 E397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55" zoomScaleNormal="5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8.425781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9" style="1" bestFit="1" customWidth="1"/>
    <col min="10" max="10" width="10.710937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136</v>
      </c>
      <c r="C1" s="67" t="s" vm="1">
        <v>214</v>
      </c>
    </row>
    <row r="2" spans="2:15">
      <c r="B2" s="46" t="s">
        <v>135</v>
      </c>
      <c r="C2" s="67" t="s">
        <v>215</v>
      </c>
    </row>
    <row r="3" spans="2:15">
      <c r="B3" s="46" t="s">
        <v>137</v>
      </c>
      <c r="C3" s="67" t="s">
        <v>2659</v>
      </c>
    </row>
    <row r="4" spans="2:15">
      <c r="B4" s="46" t="s">
        <v>138</v>
      </c>
      <c r="C4" s="67">
        <v>14242</v>
      </c>
    </row>
    <row r="6" spans="2:15" ht="26.25" customHeight="1">
      <c r="B6" s="135" t="s">
        <v>163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</row>
    <row r="7" spans="2:15" ht="26.25" customHeight="1">
      <c r="B7" s="135" t="s">
        <v>82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7"/>
    </row>
    <row r="8" spans="2:15" s="3" customFormat="1" ht="94.5">
      <c r="B8" s="21" t="s">
        <v>105</v>
      </c>
      <c r="C8" s="29" t="s">
        <v>41</v>
      </c>
      <c r="D8" s="29" t="s">
        <v>109</v>
      </c>
      <c r="E8" s="29" t="s">
        <v>179</v>
      </c>
      <c r="F8" s="29" t="s">
        <v>107</v>
      </c>
      <c r="G8" s="29" t="s">
        <v>59</v>
      </c>
      <c r="H8" s="29" t="s">
        <v>93</v>
      </c>
      <c r="I8" s="12" t="s">
        <v>190</v>
      </c>
      <c r="J8" s="12" t="s">
        <v>189</v>
      </c>
      <c r="K8" s="29" t="s">
        <v>204</v>
      </c>
      <c r="L8" s="12" t="s">
        <v>55</v>
      </c>
      <c r="M8" s="12" t="s">
        <v>54</v>
      </c>
      <c r="N8" s="12" t="s">
        <v>139</v>
      </c>
      <c r="O8" s="13" t="s">
        <v>141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197</v>
      </c>
      <c r="J9" s="15"/>
      <c r="K9" s="15" t="s">
        <v>193</v>
      </c>
      <c r="L9" s="15" t="s">
        <v>193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77"/>
      <c r="J11" s="79"/>
      <c r="K11" s="77">
        <v>0.53179740999999991</v>
      </c>
      <c r="L11" s="77">
        <f>L12+L183</f>
        <v>196.81521035600002</v>
      </c>
      <c r="M11" s="69"/>
      <c r="N11" s="78">
        <f>IFERROR(L11/$L$11,0)</f>
        <v>1</v>
      </c>
      <c r="O11" s="78">
        <f>L11/'סכום נכסי הקרן'!$C$42</f>
        <v>0.16167025288562714</v>
      </c>
    </row>
    <row r="12" spans="2:15">
      <c r="B12" s="70" t="s">
        <v>185</v>
      </c>
      <c r="C12" s="71"/>
      <c r="D12" s="71"/>
      <c r="E12" s="71"/>
      <c r="F12" s="71"/>
      <c r="G12" s="71"/>
      <c r="H12" s="71"/>
      <c r="I12" s="80"/>
      <c r="J12" s="82"/>
      <c r="K12" s="80">
        <v>0.52516544700000001</v>
      </c>
      <c r="L12" s="80">
        <f>L13+L111+L48</f>
        <v>151.41169896700004</v>
      </c>
      <c r="M12" s="71"/>
      <c r="N12" s="81">
        <f t="shared" ref="N12:N75" si="0">IFERROR(L12/$L$11,0)</f>
        <v>0.76930893040800064</v>
      </c>
      <c r="O12" s="81">
        <f>L12/'סכום נכסי הקרן'!$C$42</f>
        <v>0.1243743693262328</v>
      </c>
    </row>
    <row r="13" spans="2:15">
      <c r="B13" s="89" t="s">
        <v>934</v>
      </c>
      <c r="C13" s="71"/>
      <c r="D13" s="71"/>
      <c r="E13" s="71"/>
      <c r="F13" s="71"/>
      <c r="G13" s="71"/>
      <c r="H13" s="71"/>
      <c r="I13" s="80"/>
      <c r="J13" s="82"/>
      <c r="K13" s="80">
        <v>0.390451153</v>
      </c>
      <c r="L13" s="80">
        <v>96.67919072600003</v>
      </c>
      <c r="M13" s="71"/>
      <c r="N13" s="81">
        <f t="shared" si="0"/>
        <v>0.49121808497994834</v>
      </c>
      <c r="O13" s="81">
        <f>L13/'סכום נכסי הקרן'!$C$42</f>
        <v>7.9415352020701727E-2</v>
      </c>
    </row>
    <row r="14" spans="2:15">
      <c r="B14" s="76" t="s">
        <v>935</v>
      </c>
      <c r="C14" s="73" t="s">
        <v>936</v>
      </c>
      <c r="D14" s="86" t="s">
        <v>110</v>
      </c>
      <c r="E14" s="86" t="s">
        <v>296</v>
      </c>
      <c r="F14" s="73" t="s">
        <v>513</v>
      </c>
      <c r="G14" s="86" t="s">
        <v>330</v>
      </c>
      <c r="H14" s="86" t="s">
        <v>123</v>
      </c>
      <c r="I14" s="83">
        <v>99.109246999999996</v>
      </c>
      <c r="J14" s="85">
        <v>2674</v>
      </c>
      <c r="K14" s="73"/>
      <c r="L14" s="83">
        <v>2.650181275</v>
      </c>
      <c r="M14" s="84">
        <v>4.4161901926182037E-7</v>
      </c>
      <c r="N14" s="84">
        <f t="shared" si="0"/>
        <v>1.3465327553730949E-2</v>
      </c>
      <c r="O14" s="84">
        <f>L14/'סכום נכסי הקרן'!$C$42</f>
        <v>2.1769429107994856E-3</v>
      </c>
    </row>
    <row r="15" spans="2:15">
      <c r="B15" s="76" t="s">
        <v>937</v>
      </c>
      <c r="C15" s="73" t="s">
        <v>938</v>
      </c>
      <c r="D15" s="86" t="s">
        <v>110</v>
      </c>
      <c r="E15" s="86" t="s">
        <v>296</v>
      </c>
      <c r="F15" s="73" t="s">
        <v>933</v>
      </c>
      <c r="G15" s="86" t="s">
        <v>544</v>
      </c>
      <c r="H15" s="86" t="s">
        <v>123</v>
      </c>
      <c r="I15" s="83">
        <v>11.264215999999999</v>
      </c>
      <c r="J15" s="85">
        <v>30480</v>
      </c>
      <c r="K15" s="73"/>
      <c r="L15" s="83">
        <v>3.4333329239999997</v>
      </c>
      <c r="M15" s="84">
        <v>2.0080277498979514E-7</v>
      </c>
      <c r="N15" s="84">
        <f t="shared" si="0"/>
        <v>1.7444449124586335E-2</v>
      </c>
      <c r="O15" s="84">
        <f>L15/'סכום נכסי הקרן'!$C$42</f>
        <v>2.8202485014223295E-3</v>
      </c>
    </row>
    <row r="16" spans="2:15">
      <c r="B16" s="76" t="s">
        <v>939</v>
      </c>
      <c r="C16" s="73" t="s">
        <v>940</v>
      </c>
      <c r="D16" s="86" t="s">
        <v>110</v>
      </c>
      <c r="E16" s="86" t="s">
        <v>296</v>
      </c>
      <c r="F16" s="73" t="s">
        <v>559</v>
      </c>
      <c r="G16" s="86" t="s">
        <v>413</v>
      </c>
      <c r="H16" s="86" t="s">
        <v>123</v>
      </c>
      <c r="I16" s="83">
        <v>347.531564</v>
      </c>
      <c r="J16" s="85">
        <v>2413</v>
      </c>
      <c r="K16" s="73"/>
      <c r="L16" s="83">
        <v>8.3859366410000007</v>
      </c>
      <c r="M16" s="84">
        <v>2.6957326247383322E-7</v>
      </c>
      <c r="N16" s="84">
        <f t="shared" si="0"/>
        <v>4.2608173554429508E-2</v>
      </c>
      <c r="O16" s="84">
        <f>L16/'סכום נכסי הקרן'!$C$42</f>
        <v>6.888474193539309E-3</v>
      </c>
    </row>
    <row r="17" spans="2:15">
      <c r="B17" s="76" t="s">
        <v>941</v>
      </c>
      <c r="C17" s="73" t="s">
        <v>942</v>
      </c>
      <c r="D17" s="86" t="s">
        <v>110</v>
      </c>
      <c r="E17" s="86" t="s">
        <v>296</v>
      </c>
      <c r="F17" s="73" t="s">
        <v>670</v>
      </c>
      <c r="G17" s="86" t="s">
        <v>557</v>
      </c>
      <c r="H17" s="86" t="s">
        <v>123</v>
      </c>
      <c r="I17" s="83">
        <v>9.1642550000000007</v>
      </c>
      <c r="J17" s="85">
        <v>60900</v>
      </c>
      <c r="K17" s="73"/>
      <c r="L17" s="83">
        <v>5.5810310029999997</v>
      </c>
      <c r="M17" s="84">
        <v>2.0665895528190619E-7</v>
      </c>
      <c r="N17" s="84">
        <f t="shared" si="0"/>
        <v>2.8356705728713811E-2</v>
      </c>
      <c r="O17" s="84">
        <f>L17/'סכום נכסי הקרן'!$C$42</f>
        <v>4.5844357861644734E-3</v>
      </c>
    </row>
    <row r="18" spans="2:15">
      <c r="B18" s="76" t="s">
        <v>943</v>
      </c>
      <c r="C18" s="73" t="s">
        <v>944</v>
      </c>
      <c r="D18" s="86" t="s">
        <v>110</v>
      </c>
      <c r="E18" s="86" t="s">
        <v>296</v>
      </c>
      <c r="F18" s="73" t="s">
        <v>945</v>
      </c>
      <c r="G18" s="86" t="s">
        <v>320</v>
      </c>
      <c r="H18" s="86" t="s">
        <v>123</v>
      </c>
      <c r="I18" s="83">
        <v>7.101972</v>
      </c>
      <c r="J18" s="85">
        <v>2805</v>
      </c>
      <c r="K18" s="73"/>
      <c r="L18" s="83">
        <v>0.19921030099999998</v>
      </c>
      <c r="M18" s="84">
        <v>3.951632781096503E-8</v>
      </c>
      <c r="N18" s="84">
        <f t="shared" si="0"/>
        <v>1.0121692354959136E-3</v>
      </c>
      <c r="O18" s="84">
        <f>L18/'סכום נכסי הקרן'!$C$42</f>
        <v>1.6363765626567625E-4</v>
      </c>
    </row>
    <row r="19" spans="2:15">
      <c r="B19" s="76" t="s">
        <v>946</v>
      </c>
      <c r="C19" s="73" t="s">
        <v>947</v>
      </c>
      <c r="D19" s="86" t="s">
        <v>110</v>
      </c>
      <c r="E19" s="86" t="s">
        <v>296</v>
      </c>
      <c r="F19" s="73" t="s">
        <v>603</v>
      </c>
      <c r="G19" s="86" t="s">
        <v>474</v>
      </c>
      <c r="H19" s="86" t="s">
        <v>123</v>
      </c>
      <c r="I19" s="83">
        <v>2.1247199999999999</v>
      </c>
      <c r="J19" s="85">
        <v>152370</v>
      </c>
      <c r="K19" s="73"/>
      <c r="L19" s="83">
        <v>3.2374360539999998</v>
      </c>
      <c r="M19" s="84">
        <v>5.5365940221920291E-7</v>
      </c>
      <c r="N19" s="84">
        <f t="shared" si="0"/>
        <v>1.6449115127556018E-2</v>
      </c>
      <c r="O19" s="84">
        <f>L19/'סכום נכסי הקרן'!$C$42</f>
        <v>2.6593326024167761E-3</v>
      </c>
    </row>
    <row r="20" spans="2:15">
      <c r="B20" s="76" t="s">
        <v>948</v>
      </c>
      <c r="C20" s="73" t="s">
        <v>949</v>
      </c>
      <c r="D20" s="86" t="s">
        <v>110</v>
      </c>
      <c r="E20" s="86" t="s">
        <v>296</v>
      </c>
      <c r="F20" s="73" t="s">
        <v>348</v>
      </c>
      <c r="G20" s="86" t="s">
        <v>320</v>
      </c>
      <c r="H20" s="86" t="s">
        <v>123</v>
      </c>
      <c r="I20" s="83">
        <v>93.383802000000003</v>
      </c>
      <c r="J20" s="85">
        <v>1823</v>
      </c>
      <c r="K20" s="73"/>
      <c r="L20" s="83">
        <v>1.7023867110000002</v>
      </c>
      <c r="M20" s="84">
        <v>1.9868161837380458E-7</v>
      </c>
      <c r="N20" s="84">
        <f t="shared" si="0"/>
        <v>8.6496704595174188E-3</v>
      </c>
      <c r="O20" s="84">
        <f>L20/'סכום נכסי הקרן'!$C$42</f>
        <v>1.3983944105675197E-3</v>
      </c>
    </row>
    <row r="21" spans="2:15">
      <c r="B21" s="76" t="s">
        <v>950</v>
      </c>
      <c r="C21" s="73" t="s">
        <v>951</v>
      </c>
      <c r="D21" s="86" t="s">
        <v>110</v>
      </c>
      <c r="E21" s="86" t="s">
        <v>296</v>
      </c>
      <c r="F21" s="73" t="s">
        <v>632</v>
      </c>
      <c r="G21" s="86" t="s">
        <v>544</v>
      </c>
      <c r="H21" s="86" t="s">
        <v>123</v>
      </c>
      <c r="I21" s="83">
        <v>44.41796200000001</v>
      </c>
      <c r="J21" s="85">
        <v>6001</v>
      </c>
      <c r="K21" s="73"/>
      <c r="L21" s="83">
        <v>2.6655219130000001</v>
      </c>
      <c r="M21" s="84">
        <v>3.7762079431579314E-7</v>
      </c>
      <c r="N21" s="84">
        <f t="shared" si="0"/>
        <v>1.3543271925877044E-2</v>
      </c>
      <c r="O21" s="84">
        <f>L21/'סכום נכסי הקרן'!$C$42</f>
        <v>2.1895441971553561E-3</v>
      </c>
    </row>
    <row r="22" spans="2:15">
      <c r="B22" s="76" t="s">
        <v>952</v>
      </c>
      <c r="C22" s="73" t="s">
        <v>953</v>
      </c>
      <c r="D22" s="86" t="s">
        <v>110</v>
      </c>
      <c r="E22" s="86" t="s">
        <v>296</v>
      </c>
      <c r="F22" s="73" t="s">
        <v>954</v>
      </c>
      <c r="G22" s="86" t="s">
        <v>117</v>
      </c>
      <c r="H22" s="86" t="s">
        <v>123</v>
      </c>
      <c r="I22" s="83">
        <v>12.936833999999999</v>
      </c>
      <c r="J22" s="85">
        <v>5940</v>
      </c>
      <c r="K22" s="73"/>
      <c r="L22" s="83">
        <v>0.76844791099999998</v>
      </c>
      <c r="M22" s="84">
        <v>7.3052557418369789E-8</v>
      </c>
      <c r="N22" s="84">
        <f t="shared" si="0"/>
        <v>3.9044132290895037E-3</v>
      </c>
      <c r="O22" s="84">
        <f>L22/'סכום נכסי הקרן'!$C$42</f>
        <v>6.3122747411688816E-4</v>
      </c>
    </row>
    <row r="23" spans="2:15">
      <c r="B23" s="76" t="s">
        <v>955</v>
      </c>
      <c r="C23" s="73" t="s">
        <v>956</v>
      </c>
      <c r="D23" s="86" t="s">
        <v>110</v>
      </c>
      <c r="E23" s="86" t="s">
        <v>296</v>
      </c>
      <c r="F23" s="73" t="s">
        <v>635</v>
      </c>
      <c r="G23" s="86" t="s">
        <v>544</v>
      </c>
      <c r="H23" s="86" t="s">
        <v>123</v>
      </c>
      <c r="I23" s="83">
        <v>195.267483</v>
      </c>
      <c r="J23" s="85">
        <v>1006</v>
      </c>
      <c r="K23" s="73"/>
      <c r="L23" s="83">
        <v>1.9643908750000001</v>
      </c>
      <c r="M23" s="84">
        <v>3.5645179270454859E-7</v>
      </c>
      <c r="N23" s="84">
        <f t="shared" si="0"/>
        <v>9.9808895432766769E-3</v>
      </c>
      <c r="O23" s="84">
        <f>L23/'סכום נכסי הקרן'!$C$42</f>
        <v>1.6136129364850518E-3</v>
      </c>
    </row>
    <row r="24" spans="2:15">
      <c r="B24" s="76" t="s">
        <v>957</v>
      </c>
      <c r="C24" s="73" t="s">
        <v>958</v>
      </c>
      <c r="D24" s="86" t="s">
        <v>110</v>
      </c>
      <c r="E24" s="86" t="s">
        <v>296</v>
      </c>
      <c r="F24" s="73" t="s">
        <v>353</v>
      </c>
      <c r="G24" s="86" t="s">
        <v>320</v>
      </c>
      <c r="H24" s="86" t="s">
        <v>123</v>
      </c>
      <c r="I24" s="83">
        <v>24.694683000000001</v>
      </c>
      <c r="J24" s="85">
        <v>4751</v>
      </c>
      <c r="K24" s="73"/>
      <c r="L24" s="83">
        <v>1.173244379</v>
      </c>
      <c r="M24" s="84">
        <v>1.9877591263825346E-7</v>
      </c>
      <c r="N24" s="84">
        <f t="shared" si="0"/>
        <v>5.9611468893985969E-3</v>
      </c>
      <c r="O24" s="84">
        <f>L24/'סכום נכסי הקרן'!$C$42</f>
        <v>9.6374012509744069E-4</v>
      </c>
    </row>
    <row r="25" spans="2:15">
      <c r="B25" s="76" t="s">
        <v>959</v>
      </c>
      <c r="C25" s="73" t="s">
        <v>960</v>
      </c>
      <c r="D25" s="86" t="s">
        <v>110</v>
      </c>
      <c r="E25" s="86" t="s">
        <v>296</v>
      </c>
      <c r="F25" s="73" t="s">
        <v>501</v>
      </c>
      <c r="G25" s="86" t="s">
        <v>502</v>
      </c>
      <c r="H25" s="86" t="s">
        <v>123</v>
      </c>
      <c r="I25" s="83">
        <v>5.4854089999999998</v>
      </c>
      <c r="J25" s="85">
        <v>5400</v>
      </c>
      <c r="K25" s="83">
        <v>1.0837851000000001E-2</v>
      </c>
      <c r="L25" s="83">
        <v>0.30704992499999995</v>
      </c>
      <c r="M25" s="84">
        <v>5.4189261459290093E-8</v>
      </c>
      <c r="N25" s="84">
        <f t="shared" si="0"/>
        <v>1.5600924564956489E-3</v>
      </c>
      <c r="O25" s="84">
        <f>L25/'סכום נכסי הקרן'!$C$42</f>
        <v>2.522205419666108E-4</v>
      </c>
    </row>
    <row r="26" spans="2:15">
      <c r="B26" s="76" t="s">
        <v>961</v>
      </c>
      <c r="C26" s="73" t="s">
        <v>962</v>
      </c>
      <c r="D26" s="86" t="s">
        <v>110</v>
      </c>
      <c r="E26" s="86" t="s">
        <v>296</v>
      </c>
      <c r="F26" s="73" t="s">
        <v>416</v>
      </c>
      <c r="G26" s="86" t="s">
        <v>146</v>
      </c>
      <c r="H26" s="86" t="s">
        <v>123</v>
      </c>
      <c r="I26" s="83">
        <v>541.98308399999996</v>
      </c>
      <c r="J26" s="85">
        <v>488.6</v>
      </c>
      <c r="K26" s="73"/>
      <c r="L26" s="83">
        <v>2.6481293510000001</v>
      </c>
      <c r="M26" s="84">
        <v>1.9591083841733245E-7</v>
      </c>
      <c r="N26" s="84">
        <f t="shared" si="0"/>
        <v>1.3454901916422287E-2</v>
      </c>
      <c r="O26" s="84">
        <f>L26/'סכום נכסי הקרן'!$C$42</f>
        <v>2.1752573953793004E-3</v>
      </c>
    </row>
    <row r="27" spans="2:15">
      <c r="B27" s="76" t="s">
        <v>963</v>
      </c>
      <c r="C27" s="73" t="s">
        <v>964</v>
      </c>
      <c r="D27" s="86" t="s">
        <v>110</v>
      </c>
      <c r="E27" s="86" t="s">
        <v>296</v>
      </c>
      <c r="F27" s="73" t="s">
        <v>357</v>
      </c>
      <c r="G27" s="86" t="s">
        <v>320</v>
      </c>
      <c r="H27" s="86" t="s">
        <v>123</v>
      </c>
      <c r="I27" s="83">
        <v>4.0254339999999997</v>
      </c>
      <c r="J27" s="85">
        <v>29700</v>
      </c>
      <c r="K27" s="73"/>
      <c r="L27" s="83">
        <v>1.1955539129999999</v>
      </c>
      <c r="M27" s="84">
        <v>1.6797102447105262E-7</v>
      </c>
      <c r="N27" s="84">
        <f t="shared" si="0"/>
        <v>6.0744995818030421E-3</v>
      </c>
      <c r="O27" s="84">
        <f>L27/'סכום נכסי הקרן'!$C$42</f>
        <v>9.8206588354373412E-4</v>
      </c>
    </row>
    <row r="28" spans="2:15">
      <c r="B28" s="76" t="s">
        <v>965</v>
      </c>
      <c r="C28" s="73" t="s">
        <v>966</v>
      </c>
      <c r="D28" s="86" t="s">
        <v>110</v>
      </c>
      <c r="E28" s="86" t="s">
        <v>296</v>
      </c>
      <c r="F28" s="73" t="s">
        <v>967</v>
      </c>
      <c r="G28" s="86" t="s">
        <v>303</v>
      </c>
      <c r="H28" s="86" t="s">
        <v>123</v>
      </c>
      <c r="I28" s="83">
        <v>12.435938999999998</v>
      </c>
      <c r="J28" s="85">
        <v>12650</v>
      </c>
      <c r="K28" s="83">
        <v>3.3218681E-2</v>
      </c>
      <c r="L28" s="83">
        <v>1.6063649520000001</v>
      </c>
      <c r="M28" s="84">
        <v>1.239503044153077E-7</v>
      </c>
      <c r="N28" s="84">
        <f t="shared" si="0"/>
        <v>8.1617927247309881E-3</v>
      </c>
      <c r="O28" s="84">
        <f>L28/'סכום נכסי הקרן'!$C$42</f>
        <v>1.3195190938073307E-3</v>
      </c>
    </row>
    <row r="29" spans="2:15">
      <c r="B29" s="76" t="s">
        <v>968</v>
      </c>
      <c r="C29" s="73" t="s">
        <v>969</v>
      </c>
      <c r="D29" s="86" t="s">
        <v>110</v>
      </c>
      <c r="E29" s="86" t="s">
        <v>296</v>
      </c>
      <c r="F29" s="73" t="s">
        <v>970</v>
      </c>
      <c r="G29" s="86" t="s">
        <v>303</v>
      </c>
      <c r="H29" s="86" t="s">
        <v>123</v>
      </c>
      <c r="I29" s="83">
        <v>247.26680799999997</v>
      </c>
      <c r="J29" s="85">
        <v>1755</v>
      </c>
      <c r="K29" s="73"/>
      <c r="L29" s="83">
        <v>4.3395324760000005</v>
      </c>
      <c r="M29" s="84">
        <v>1.998905017272142E-7</v>
      </c>
      <c r="N29" s="84">
        <f t="shared" si="0"/>
        <v>2.2048765784669994E-2</v>
      </c>
      <c r="O29" s="84">
        <f>L29/'סכום נכסי הקרן'!$C$42</f>
        <v>3.5646295402235609E-3</v>
      </c>
    </row>
    <row r="30" spans="2:15">
      <c r="B30" s="76" t="s">
        <v>971</v>
      </c>
      <c r="C30" s="73" t="s">
        <v>972</v>
      </c>
      <c r="D30" s="86" t="s">
        <v>110</v>
      </c>
      <c r="E30" s="86" t="s">
        <v>296</v>
      </c>
      <c r="F30" s="73" t="s">
        <v>435</v>
      </c>
      <c r="G30" s="86" t="s">
        <v>436</v>
      </c>
      <c r="H30" s="86" t="s">
        <v>123</v>
      </c>
      <c r="I30" s="83">
        <v>52.468141000000003</v>
      </c>
      <c r="J30" s="85">
        <v>3560</v>
      </c>
      <c r="K30" s="83">
        <v>3.6822771000000004E-2</v>
      </c>
      <c r="L30" s="83">
        <v>1.904688599</v>
      </c>
      <c r="M30" s="84">
        <v>2.0783604180847548E-7</v>
      </c>
      <c r="N30" s="84">
        <f t="shared" si="0"/>
        <v>9.6775477644984488E-3</v>
      </c>
      <c r="O30" s="84">
        <f>L30/'סכום נכסי הקרן'!$C$42</f>
        <v>1.5645715943991998E-3</v>
      </c>
    </row>
    <row r="31" spans="2:15">
      <c r="B31" s="76" t="s">
        <v>973</v>
      </c>
      <c r="C31" s="73" t="s">
        <v>974</v>
      </c>
      <c r="D31" s="86" t="s">
        <v>110</v>
      </c>
      <c r="E31" s="86" t="s">
        <v>296</v>
      </c>
      <c r="F31" s="73" t="s">
        <v>975</v>
      </c>
      <c r="G31" s="86" t="s">
        <v>436</v>
      </c>
      <c r="H31" s="86" t="s">
        <v>123</v>
      </c>
      <c r="I31" s="83">
        <v>43.443691000000001</v>
      </c>
      <c r="J31" s="85">
        <v>3020</v>
      </c>
      <c r="K31" s="73"/>
      <c r="L31" s="83">
        <v>1.3119994670000001</v>
      </c>
      <c r="M31" s="84">
        <v>2.058049927166429E-7</v>
      </c>
      <c r="N31" s="84">
        <f t="shared" si="0"/>
        <v>6.6661487424008086E-3</v>
      </c>
      <c r="O31" s="84">
        <f>L31/'סכום נכסי הקרן'!$C$42</f>
        <v>1.0777179529571441E-3</v>
      </c>
    </row>
    <row r="32" spans="2:15">
      <c r="B32" s="76" t="s">
        <v>976</v>
      </c>
      <c r="C32" s="73" t="s">
        <v>977</v>
      </c>
      <c r="D32" s="86" t="s">
        <v>110</v>
      </c>
      <c r="E32" s="86" t="s">
        <v>296</v>
      </c>
      <c r="F32" s="73" t="s">
        <v>978</v>
      </c>
      <c r="G32" s="86" t="s">
        <v>474</v>
      </c>
      <c r="H32" s="86" t="s">
        <v>123</v>
      </c>
      <c r="I32" s="83">
        <v>1.005927</v>
      </c>
      <c r="J32" s="85">
        <v>117790</v>
      </c>
      <c r="K32" s="73"/>
      <c r="L32" s="83">
        <v>1.1848819430000002</v>
      </c>
      <c r="M32" s="84">
        <v>1.3059933345364232E-7</v>
      </c>
      <c r="N32" s="84">
        <f t="shared" si="0"/>
        <v>6.0202762827973591E-3</v>
      </c>
      <c r="O32" s="84">
        <f>L32/'סכום נכסי הקרן'!$C$42</f>
        <v>9.7329958908119242E-4</v>
      </c>
    </row>
    <row r="33" spans="2:15">
      <c r="B33" s="76" t="s">
        <v>979</v>
      </c>
      <c r="C33" s="73" t="s">
        <v>980</v>
      </c>
      <c r="D33" s="86" t="s">
        <v>110</v>
      </c>
      <c r="E33" s="86" t="s">
        <v>296</v>
      </c>
      <c r="F33" s="73" t="s">
        <v>981</v>
      </c>
      <c r="G33" s="86" t="s">
        <v>982</v>
      </c>
      <c r="H33" s="86" t="s">
        <v>123</v>
      </c>
      <c r="I33" s="83">
        <v>9.5336079999999992</v>
      </c>
      <c r="J33" s="85">
        <v>15300</v>
      </c>
      <c r="K33" s="73"/>
      <c r="L33" s="83">
        <v>1.458642038</v>
      </c>
      <c r="M33" s="84">
        <v>8.6625970352528212E-8</v>
      </c>
      <c r="N33" s="84">
        <f t="shared" si="0"/>
        <v>7.4112261718065559E-3</v>
      </c>
      <c r="O33" s="84">
        <f>L33/'סכום נכסי הקרן'!$C$42</f>
        <v>1.1981748093885442E-3</v>
      </c>
    </row>
    <row r="34" spans="2:15">
      <c r="B34" s="76" t="s">
        <v>983</v>
      </c>
      <c r="C34" s="73" t="s">
        <v>984</v>
      </c>
      <c r="D34" s="86" t="s">
        <v>110</v>
      </c>
      <c r="E34" s="86" t="s">
        <v>296</v>
      </c>
      <c r="F34" s="73" t="s">
        <v>699</v>
      </c>
      <c r="G34" s="86" t="s">
        <v>700</v>
      </c>
      <c r="H34" s="86" t="s">
        <v>123</v>
      </c>
      <c r="I34" s="83">
        <v>49.130659000000009</v>
      </c>
      <c r="J34" s="85">
        <v>3197</v>
      </c>
      <c r="K34" s="73"/>
      <c r="L34" s="83">
        <v>1.570707179</v>
      </c>
      <c r="M34" s="84">
        <v>4.4230280233003798E-8</v>
      </c>
      <c r="N34" s="84">
        <f t="shared" si="0"/>
        <v>7.9806188564334E-3</v>
      </c>
      <c r="O34" s="84">
        <f>L34/'סכום נכסי הקרן'!$C$42</f>
        <v>1.2902286687033924E-3</v>
      </c>
    </row>
    <row r="35" spans="2:15">
      <c r="B35" s="76" t="s">
        <v>985</v>
      </c>
      <c r="C35" s="73" t="s">
        <v>986</v>
      </c>
      <c r="D35" s="86" t="s">
        <v>110</v>
      </c>
      <c r="E35" s="86" t="s">
        <v>296</v>
      </c>
      <c r="F35" s="73" t="s">
        <v>308</v>
      </c>
      <c r="G35" s="86" t="s">
        <v>303</v>
      </c>
      <c r="H35" s="86" t="s">
        <v>123</v>
      </c>
      <c r="I35" s="83">
        <v>345.51372700000002</v>
      </c>
      <c r="J35" s="85">
        <v>2700</v>
      </c>
      <c r="K35" s="83">
        <v>0.156164258</v>
      </c>
      <c r="L35" s="83">
        <v>9.4850348740000001</v>
      </c>
      <c r="M35" s="84">
        <v>2.2380657226188702E-7</v>
      </c>
      <c r="N35" s="84">
        <f t="shared" si="0"/>
        <v>4.8192590688714745E-2</v>
      </c>
      <c r="O35" s="84">
        <f>L35/'סכום נכסי הקרן'!$C$42</f>
        <v>7.7913083238580327E-3</v>
      </c>
    </row>
    <row r="36" spans="2:15">
      <c r="B36" s="76" t="s">
        <v>987</v>
      </c>
      <c r="C36" s="73" t="s">
        <v>988</v>
      </c>
      <c r="D36" s="86" t="s">
        <v>110</v>
      </c>
      <c r="E36" s="86" t="s">
        <v>296</v>
      </c>
      <c r="F36" s="73" t="s">
        <v>374</v>
      </c>
      <c r="G36" s="86" t="s">
        <v>320</v>
      </c>
      <c r="H36" s="86" t="s">
        <v>123</v>
      </c>
      <c r="I36" s="83">
        <v>330.20439800000003</v>
      </c>
      <c r="J36" s="85">
        <v>992</v>
      </c>
      <c r="K36" s="83">
        <v>3.9364880999999997E-2</v>
      </c>
      <c r="L36" s="83">
        <v>3.3149925109999998</v>
      </c>
      <c r="M36" s="84">
        <v>4.3743202614439435E-7</v>
      </c>
      <c r="N36" s="84">
        <f t="shared" si="0"/>
        <v>1.6843172359513423E-2</v>
      </c>
      <c r="O36" s="84">
        <f>L36/'סכום נכסי הקרן'!$C$42</f>
        <v>2.7230399347587405E-3</v>
      </c>
    </row>
    <row r="37" spans="2:15">
      <c r="B37" s="76" t="s">
        <v>989</v>
      </c>
      <c r="C37" s="73" t="s">
        <v>990</v>
      </c>
      <c r="D37" s="86" t="s">
        <v>110</v>
      </c>
      <c r="E37" s="86" t="s">
        <v>296</v>
      </c>
      <c r="F37" s="73" t="s">
        <v>696</v>
      </c>
      <c r="G37" s="86" t="s">
        <v>303</v>
      </c>
      <c r="H37" s="86" t="s">
        <v>123</v>
      </c>
      <c r="I37" s="83">
        <v>57.201790000000003</v>
      </c>
      <c r="J37" s="85">
        <v>11220</v>
      </c>
      <c r="K37" s="73"/>
      <c r="L37" s="83">
        <v>6.4180408350000002</v>
      </c>
      <c r="M37" s="84">
        <v>2.2240989954366378E-7</v>
      </c>
      <c r="N37" s="84">
        <f t="shared" si="0"/>
        <v>3.2609475778782676E-2</v>
      </c>
      <c r="O37" s="84">
        <f>L37/'סכום נכסי הקרן'!$C$42</f>
        <v>5.2719821956235284E-3</v>
      </c>
    </row>
    <row r="38" spans="2:15">
      <c r="B38" s="76" t="s">
        <v>991</v>
      </c>
      <c r="C38" s="73" t="s">
        <v>992</v>
      </c>
      <c r="D38" s="86" t="s">
        <v>110</v>
      </c>
      <c r="E38" s="86" t="s">
        <v>296</v>
      </c>
      <c r="F38" s="73" t="s">
        <v>380</v>
      </c>
      <c r="G38" s="86" t="s">
        <v>320</v>
      </c>
      <c r="H38" s="86" t="s">
        <v>123</v>
      </c>
      <c r="I38" s="83">
        <v>16.427057999999999</v>
      </c>
      <c r="J38" s="85">
        <v>22500</v>
      </c>
      <c r="K38" s="83">
        <v>8.9933181000000001E-2</v>
      </c>
      <c r="L38" s="83">
        <v>3.786021189</v>
      </c>
      <c r="M38" s="84">
        <v>3.4589686738187841E-7</v>
      </c>
      <c r="N38" s="84">
        <f t="shared" si="0"/>
        <v>1.9236425793269899E-2</v>
      </c>
      <c r="O38" s="84">
        <f>L38/'סכום נכסי הקרן'!$C$42</f>
        <v>3.1099578226135454E-3</v>
      </c>
    </row>
    <row r="39" spans="2:15">
      <c r="B39" s="76" t="s">
        <v>993</v>
      </c>
      <c r="C39" s="73" t="s">
        <v>994</v>
      </c>
      <c r="D39" s="86" t="s">
        <v>110</v>
      </c>
      <c r="E39" s="86" t="s">
        <v>296</v>
      </c>
      <c r="F39" s="73" t="s">
        <v>995</v>
      </c>
      <c r="G39" s="86" t="s">
        <v>982</v>
      </c>
      <c r="H39" s="86" t="s">
        <v>123</v>
      </c>
      <c r="I39" s="83">
        <v>2.5306449999999998</v>
      </c>
      <c r="J39" s="85">
        <v>37180</v>
      </c>
      <c r="K39" s="73"/>
      <c r="L39" s="83">
        <v>0.94089386699999999</v>
      </c>
      <c r="M39" s="84">
        <v>8.8241962369269544E-8</v>
      </c>
      <c r="N39" s="84">
        <f t="shared" si="0"/>
        <v>4.7805952868079041E-3</v>
      </c>
      <c r="O39" s="84">
        <f>L39/'סכום נכסי הקרן'!$C$42</f>
        <v>7.7288004896207115E-4</v>
      </c>
    </row>
    <row r="40" spans="2:15">
      <c r="B40" s="76" t="s">
        <v>996</v>
      </c>
      <c r="C40" s="73" t="s">
        <v>997</v>
      </c>
      <c r="D40" s="86" t="s">
        <v>110</v>
      </c>
      <c r="E40" s="86" t="s">
        <v>296</v>
      </c>
      <c r="F40" s="73" t="s">
        <v>998</v>
      </c>
      <c r="G40" s="86" t="s">
        <v>117</v>
      </c>
      <c r="H40" s="86" t="s">
        <v>123</v>
      </c>
      <c r="I40" s="83">
        <v>220.771298</v>
      </c>
      <c r="J40" s="85">
        <v>1051</v>
      </c>
      <c r="K40" s="73"/>
      <c r="L40" s="83">
        <v>2.3203063459999997</v>
      </c>
      <c r="M40" s="84">
        <v>1.8808019672331738E-7</v>
      </c>
      <c r="N40" s="84">
        <f t="shared" si="0"/>
        <v>1.1789263349123382E-2</v>
      </c>
      <c r="O40" s="84">
        <f>L40/'סכום נכסי הקרן'!$C$42</f>
        <v>1.9059731869880327E-3</v>
      </c>
    </row>
    <row r="41" spans="2:15">
      <c r="B41" s="76" t="s">
        <v>999</v>
      </c>
      <c r="C41" s="73" t="s">
        <v>1000</v>
      </c>
      <c r="D41" s="86" t="s">
        <v>110</v>
      </c>
      <c r="E41" s="86" t="s">
        <v>296</v>
      </c>
      <c r="F41" s="73" t="s">
        <v>1001</v>
      </c>
      <c r="G41" s="86" t="s">
        <v>147</v>
      </c>
      <c r="H41" s="86" t="s">
        <v>123</v>
      </c>
      <c r="I41" s="83">
        <v>2.1072009999999999</v>
      </c>
      <c r="J41" s="85">
        <v>80520</v>
      </c>
      <c r="K41" s="73"/>
      <c r="L41" s="83">
        <v>1.6967180040000001</v>
      </c>
      <c r="M41" s="84">
        <v>3.3167743390080494E-8</v>
      </c>
      <c r="N41" s="84">
        <f t="shared" si="0"/>
        <v>8.6208682801038137E-3</v>
      </c>
      <c r="O41" s="84">
        <f>L41/'סכום נכסי הקרן'!$C$42</f>
        <v>1.393737954938065E-3</v>
      </c>
    </row>
    <row r="42" spans="2:15">
      <c r="B42" s="76" t="s">
        <v>1002</v>
      </c>
      <c r="C42" s="73" t="s">
        <v>1003</v>
      </c>
      <c r="D42" s="86" t="s">
        <v>110</v>
      </c>
      <c r="E42" s="86" t="s">
        <v>296</v>
      </c>
      <c r="F42" s="73" t="s">
        <v>339</v>
      </c>
      <c r="G42" s="86" t="s">
        <v>320</v>
      </c>
      <c r="H42" s="86" t="s">
        <v>123</v>
      </c>
      <c r="I42" s="83">
        <v>21.622712</v>
      </c>
      <c r="J42" s="85">
        <v>20580</v>
      </c>
      <c r="K42" s="73"/>
      <c r="L42" s="83">
        <v>4.4499540370000004</v>
      </c>
      <c r="M42" s="84">
        <v>1.7829817677110672E-7</v>
      </c>
      <c r="N42" s="84">
        <f t="shared" si="0"/>
        <v>2.2609807590332619E-2</v>
      </c>
      <c r="O42" s="84">
        <f>L42/'סכום נכסי הקרן'!$C$42</f>
        <v>3.6553333108244467E-3</v>
      </c>
    </row>
    <row r="43" spans="2:15">
      <c r="B43" s="76" t="s">
        <v>1004</v>
      </c>
      <c r="C43" s="73" t="s">
        <v>1005</v>
      </c>
      <c r="D43" s="86" t="s">
        <v>110</v>
      </c>
      <c r="E43" s="86" t="s">
        <v>296</v>
      </c>
      <c r="F43" s="73" t="s">
        <v>323</v>
      </c>
      <c r="G43" s="86" t="s">
        <v>303</v>
      </c>
      <c r="H43" s="86" t="s">
        <v>123</v>
      </c>
      <c r="I43" s="83">
        <v>294.81657799999999</v>
      </c>
      <c r="J43" s="85">
        <v>2975</v>
      </c>
      <c r="K43" s="73"/>
      <c r="L43" s="83">
        <v>8.7707931869999989</v>
      </c>
      <c r="M43" s="84">
        <v>2.2052920107968287E-7</v>
      </c>
      <c r="N43" s="84">
        <f t="shared" si="0"/>
        <v>4.456359430318093E-2</v>
      </c>
      <c r="O43" s="84">
        <f>L43/'סכום נכסי הקרן'!$C$42</f>
        <v>7.2046075604877535E-3</v>
      </c>
    </row>
    <row r="44" spans="2:15">
      <c r="B44" s="76" t="s">
        <v>1006</v>
      </c>
      <c r="C44" s="73" t="s">
        <v>1007</v>
      </c>
      <c r="D44" s="86" t="s">
        <v>110</v>
      </c>
      <c r="E44" s="86" t="s">
        <v>296</v>
      </c>
      <c r="F44" s="73" t="s">
        <v>553</v>
      </c>
      <c r="G44" s="86" t="s">
        <v>554</v>
      </c>
      <c r="H44" s="86" t="s">
        <v>123</v>
      </c>
      <c r="I44" s="83">
        <v>27.980516000000001</v>
      </c>
      <c r="J44" s="85">
        <v>8105</v>
      </c>
      <c r="K44" s="73"/>
      <c r="L44" s="83">
        <v>2.2678208309999999</v>
      </c>
      <c r="M44" s="84">
        <v>2.4027416373724507E-7</v>
      </c>
      <c r="N44" s="84">
        <f t="shared" si="0"/>
        <v>1.1522589269894119E-2</v>
      </c>
      <c r="O44" s="84">
        <f>L44/'סכום נכסי הקרן'!$C$42</f>
        <v>1.8628599211609961E-3</v>
      </c>
    </row>
    <row r="45" spans="2:15">
      <c r="B45" s="76" t="s">
        <v>1008</v>
      </c>
      <c r="C45" s="73" t="s">
        <v>1009</v>
      </c>
      <c r="D45" s="86" t="s">
        <v>110</v>
      </c>
      <c r="E45" s="86" t="s">
        <v>296</v>
      </c>
      <c r="F45" s="73" t="s">
        <v>1010</v>
      </c>
      <c r="G45" s="86" t="s">
        <v>502</v>
      </c>
      <c r="H45" s="86" t="s">
        <v>123</v>
      </c>
      <c r="I45" s="83">
        <v>118.36124599999999</v>
      </c>
      <c r="J45" s="85">
        <v>671</v>
      </c>
      <c r="K45" s="73"/>
      <c r="L45" s="83">
        <v>0.79420395900000007</v>
      </c>
      <c r="M45" s="84">
        <v>2.4645188603961541E-7</v>
      </c>
      <c r="N45" s="84">
        <f t="shared" si="0"/>
        <v>4.0352773424545858E-3</v>
      </c>
      <c r="O45" s="84">
        <f>L45/'סכום נכסי הקרן'!$C$42</f>
        <v>6.5238430841827431E-4</v>
      </c>
    </row>
    <row r="46" spans="2:15">
      <c r="B46" s="76" t="s">
        <v>1011</v>
      </c>
      <c r="C46" s="73" t="s">
        <v>1012</v>
      </c>
      <c r="D46" s="86" t="s">
        <v>110</v>
      </c>
      <c r="E46" s="86" t="s">
        <v>296</v>
      </c>
      <c r="F46" s="73" t="s">
        <v>623</v>
      </c>
      <c r="G46" s="86" t="s">
        <v>624</v>
      </c>
      <c r="H46" s="86" t="s">
        <v>123</v>
      </c>
      <c r="I46" s="83">
        <v>123.04421499999998</v>
      </c>
      <c r="J46" s="85">
        <v>2537</v>
      </c>
      <c r="K46" s="83">
        <v>2.4109530000000001E-2</v>
      </c>
      <c r="L46" s="83">
        <v>3.145741256</v>
      </c>
      <c r="M46" s="84">
        <v>3.444220251537982E-7</v>
      </c>
      <c r="N46" s="84">
        <f t="shared" si="0"/>
        <v>1.5983222284039797E-2</v>
      </c>
      <c r="O46" s="84">
        <f>L46/'סכום נכסי הקרן'!$C$42</f>
        <v>2.5840115885879052E-3</v>
      </c>
    </row>
    <row r="47" spans="2:15">
      <c r="B47" s="72"/>
      <c r="C47" s="73"/>
      <c r="D47" s="73"/>
      <c r="E47" s="73"/>
      <c r="F47" s="73"/>
      <c r="G47" s="73"/>
      <c r="H47" s="73"/>
      <c r="I47" s="83"/>
      <c r="J47" s="85"/>
      <c r="K47" s="73"/>
      <c r="L47" s="73"/>
      <c r="M47" s="73"/>
      <c r="N47" s="84"/>
      <c r="O47" s="73"/>
    </row>
    <row r="48" spans="2:15">
      <c r="B48" s="89" t="s">
        <v>1013</v>
      </c>
      <c r="C48" s="71"/>
      <c r="D48" s="71"/>
      <c r="E48" s="71"/>
      <c r="F48" s="71"/>
      <c r="G48" s="71"/>
      <c r="H48" s="71"/>
      <c r="I48" s="80"/>
      <c r="J48" s="82"/>
      <c r="K48" s="80">
        <v>0.10027703500000001</v>
      </c>
      <c r="L48" s="80">
        <v>44.577345299999998</v>
      </c>
      <c r="M48" s="71"/>
      <c r="N48" s="81">
        <f t="shared" si="0"/>
        <v>0.2264933956037663</v>
      </c>
      <c r="O48" s="81">
        <f>L48/'סכום נכסי הקרן'!$C$42</f>
        <v>3.6617244544185287E-2</v>
      </c>
    </row>
    <row r="49" spans="2:15">
      <c r="B49" s="76" t="s">
        <v>1014</v>
      </c>
      <c r="C49" s="73" t="s">
        <v>1015</v>
      </c>
      <c r="D49" s="86" t="s">
        <v>110</v>
      </c>
      <c r="E49" s="86" t="s">
        <v>296</v>
      </c>
      <c r="F49" s="73" t="s">
        <v>627</v>
      </c>
      <c r="G49" s="86" t="s">
        <v>502</v>
      </c>
      <c r="H49" s="86" t="s">
        <v>123</v>
      </c>
      <c r="I49" s="83">
        <v>65.289334999999994</v>
      </c>
      <c r="J49" s="85">
        <v>895.2</v>
      </c>
      <c r="K49" s="73"/>
      <c r="L49" s="83">
        <v>0.5844701229999999</v>
      </c>
      <c r="M49" s="84">
        <v>3.0980940349399761E-7</v>
      </c>
      <c r="N49" s="84">
        <f t="shared" si="0"/>
        <v>2.9696389925494495E-3</v>
      </c>
      <c r="O49" s="84">
        <f>L49/'סכום נכסי הקרן'!$C$42</f>
        <v>4.8010228690448849E-4</v>
      </c>
    </row>
    <row r="50" spans="2:15">
      <c r="B50" s="76" t="s">
        <v>1016</v>
      </c>
      <c r="C50" s="73" t="s">
        <v>1017</v>
      </c>
      <c r="D50" s="86" t="s">
        <v>110</v>
      </c>
      <c r="E50" s="86" t="s">
        <v>296</v>
      </c>
      <c r="F50" s="73" t="s">
        <v>1018</v>
      </c>
      <c r="G50" s="86" t="s">
        <v>436</v>
      </c>
      <c r="H50" s="86" t="s">
        <v>123</v>
      </c>
      <c r="I50" s="83">
        <v>2.6626810000000001</v>
      </c>
      <c r="J50" s="85">
        <v>8831</v>
      </c>
      <c r="K50" s="73"/>
      <c r="L50" s="83">
        <v>0.23514135</v>
      </c>
      <c r="M50" s="84">
        <v>1.8144441469601898E-7</v>
      </c>
      <c r="N50" s="84">
        <f t="shared" si="0"/>
        <v>1.1947315940402956E-3</v>
      </c>
      <c r="O50" s="84">
        <f>L50/'סכום נכסי הקרן'!$C$42</f>
        <v>1.9315255893894302E-4</v>
      </c>
    </row>
    <row r="51" spans="2:15">
      <c r="B51" s="76" t="s">
        <v>1019</v>
      </c>
      <c r="C51" s="73" t="s">
        <v>1020</v>
      </c>
      <c r="D51" s="86" t="s">
        <v>110</v>
      </c>
      <c r="E51" s="86" t="s">
        <v>296</v>
      </c>
      <c r="F51" s="73" t="s">
        <v>1021</v>
      </c>
      <c r="G51" s="86" t="s">
        <v>624</v>
      </c>
      <c r="H51" s="86" t="s">
        <v>123</v>
      </c>
      <c r="I51" s="83">
        <v>74.76755</v>
      </c>
      <c r="J51" s="85">
        <v>1220</v>
      </c>
      <c r="K51" s="83">
        <v>1.1211244999999998E-2</v>
      </c>
      <c r="L51" s="83">
        <v>0.92337535800000003</v>
      </c>
      <c r="M51" s="84">
        <v>5.976621794118193E-7</v>
      </c>
      <c r="N51" s="84">
        <f t="shared" si="0"/>
        <v>4.6915853522184366E-3</v>
      </c>
      <c r="O51" s="84">
        <f>L51/'סכום נכסי הקרן'!$C$42</f>
        <v>7.5848979032765867E-4</v>
      </c>
    </row>
    <row r="52" spans="2:15">
      <c r="B52" s="76" t="s">
        <v>1022</v>
      </c>
      <c r="C52" s="73" t="s">
        <v>1023</v>
      </c>
      <c r="D52" s="86" t="s">
        <v>110</v>
      </c>
      <c r="E52" s="86" t="s">
        <v>296</v>
      </c>
      <c r="F52" s="73" t="s">
        <v>1024</v>
      </c>
      <c r="G52" s="86" t="s">
        <v>120</v>
      </c>
      <c r="H52" s="86" t="s">
        <v>123</v>
      </c>
      <c r="I52" s="83">
        <v>11.098736000000001</v>
      </c>
      <c r="J52" s="85">
        <v>703.5</v>
      </c>
      <c r="K52" s="83">
        <v>1.7996160000000002E-3</v>
      </c>
      <c r="L52" s="83">
        <v>7.9879222999999999E-2</v>
      </c>
      <c r="M52" s="84">
        <v>5.6238012306896641E-8</v>
      </c>
      <c r="N52" s="84">
        <f t="shared" si="0"/>
        <v>4.0585899258250511E-4</v>
      </c>
      <c r="O52" s="84">
        <f>L52/'סכום נכסי הקרן'!$C$42</f>
        <v>6.5615325966719479E-5</v>
      </c>
    </row>
    <row r="53" spans="2:15">
      <c r="B53" s="76" t="s">
        <v>1025</v>
      </c>
      <c r="C53" s="73" t="s">
        <v>1026</v>
      </c>
      <c r="D53" s="86" t="s">
        <v>110</v>
      </c>
      <c r="E53" s="86" t="s">
        <v>296</v>
      </c>
      <c r="F53" s="73" t="s">
        <v>1027</v>
      </c>
      <c r="G53" s="86" t="s">
        <v>493</v>
      </c>
      <c r="H53" s="86" t="s">
        <v>123</v>
      </c>
      <c r="I53" s="83">
        <v>1.857561</v>
      </c>
      <c r="J53" s="85">
        <v>3174</v>
      </c>
      <c r="K53" s="73"/>
      <c r="L53" s="83">
        <v>5.8958975000000004E-2</v>
      </c>
      <c r="M53" s="84">
        <v>3.2957284291145539E-8</v>
      </c>
      <c r="N53" s="84">
        <f t="shared" si="0"/>
        <v>2.9956513469337463E-4</v>
      </c>
      <c r="O53" s="84">
        <f>L53/'סכום נכסי הקרן'!$C$42</f>
        <v>4.8430771081594831E-5</v>
      </c>
    </row>
    <row r="54" spans="2:15">
      <c r="B54" s="76" t="s">
        <v>1028</v>
      </c>
      <c r="C54" s="73" t="s">
        <v>1029</v>
      </c>
      <c r="D54" s="86" t="s">
        <v>110</v>
      </c>
      <c r="E54" s="86" t="s">
        <v>296</v>
      </c>
      <c r="F54" s="73" t="s">
        <v>1030</v>
      </c>
      <c r="G54" s="86" t="s">
        <v>406</v>
      </c>
      <c r="H54" s="86" t="s">
        <v>123</v>
      </c>
      <c r="I54" s="83">
        <v>4.5650979999999999</v>
      </c>
      <c r="J54" s="85">
        <v>9714</v>
      </c>
      <c r="K54" s="73"/>
      <c r="L54" s="83">
        <v>0.44345363700000001</v>
      </c>
      <c r="M54" s="84">
        <v>2.1147879476073806E-7</v>
      </c>
      <c r="N54" s="84">
        <f t="shared" si="0"/>
        <v>2.253147184091512E-3</v>
      </c>
      <c r="O54" s="84">
        <f>L54/'סכום נכסי הקרן'!$C$42</f>
        <v>3.642668750406134E-4</v>
      </c>
    </row>
    <row r="55" spans="2:15">
      <c r="B55" s="76" t="s">
        <v>1031</v>
      </c>
      <c r="C55" s="73" t="s">
        <v>1032</v>
      </c>
      <c r="D55" s="86" t="s">
        <v>110</v>
      </c>
      <c r="E55" s="86" t="s">
        <v>296</v>
      </c>
      <c r="F55" s="73" t="s">
        <v>638</v>
      </c>
      <c r="G55" s="86" t="s">
        <v>502</v>
      </c>
      <c r="H55" s="86" t="s">
        <v>123</v>
      </c>
      <c r="I55" s="83">
        <v>6.2240769999999994</v>
      </c>
      <c r="J55" s="85">
        <v>14130</v>
      </c>
      <c r="K55" s="73"/>
      <c r="L55" s="83">
        <v>0.87946214699999992</v>
      </c>
      <c r="M55" s="84">
        <v>4.9227344312540412E-7</v>
      </c>
      <c r="N55" s="84">
        <f t="shared" si="0"/>
        <v>4.4684663619708343E-3</v>
      </c>
      <c r="O55" s="84">
        <f>L55/'סכום נכסי הקרן'!$C$42</f>
        <v>7.2241808675074315E-4</v>
      </c>
    </row>
    <row r="56" spans="2:15">
      <c r="B56" s="76" t="s">
        <v>1033</v>
      </c>
      <c r="C56" s="73" t="s">
        <v>1034</v>
      </c>
      <c r="D56" s="86" t="s">
        <v>110</v>
      </c>
      <c r="E56" s="86" t="s">
        <v>296</v>
      </c>
      <c r="F56" s="73" t="s">
        <v>1035</v>
      </c>
      <c r="G56" s="86" t="s">
        <v>474</v>
      </c>
      <c r="H56" s="86" t="s">
        <v>123</v>
      </c>
      <c r="I56" s="83">
        <v>4.9797409999999998</v>
      </c>
      <c r="J56" s="85">
        <v>8579</v>
      </c>
      <c r="K56" s="73"/>
      <c r="L56" s="83">
        <v>0.42721197699999996</v>
      </c>
      <c r="M56" s="84">
        <v>1.3706575455030365E-7</v>
      </c>
      <c r="N56" s="84">
        <f t="shared" si="0"/>
        <v>2.1706248019513204E-3</v>
      </c>
      <c r="O56" s="84">
        <f>L56/'סכום נכסי הקרן'!$C$42</f>
        <v>3.5092546065128424E-4</v>
      </c>
    </row>
    <row r="57" spans="2:15">
      <c r="B57" s="76" t="s">
        <v>1036</v>
      </c>
      <c r="C57" s="73" t="s">
        <v>1037</v>
      </c>
      <c r="D57" s="86" t="s">
        <v>110</v>
      </c>
      <c r="E57" s="86" t="s">
        <v>296</v>
      </c>
      <c r="F57" s="73" t="s">
        <v>651</v>
      </c>
      <c r="G57" s="86" t="s">
        <v>502</v>
      </c>
      <c r="H57" s="86" t="s">
        <v>123</v>
      </c>
      <c r="I57" s="83">
        <v>1.2739229999999999</v>
      </c>
      <c r="J57" s="85">
        <v>3120</v>
      </c>
      <c r="K57" s="83">
        <v>1.1644749999999999E-3</v>
      </c>
      <c r="L57" s="83">
        <v>4.0910870000000002E-2</v>
      </c>
      <c r="M57" s="84">
        <v>2.2150945036601693E-8</v>
      </c>
      <c r="N57" s="84">
        <f t="shared" si="0"/>
        <v>2.0786437148836352E-4</v>
      </c>
      <c r="O57" s="84">
        <f>L57/'סכום נכסי הקרן'!$C$42</f>
        <v>3.3605485504435673E-5</v>
      </c>
    </row>
    <row r="58" spans="2:15">
      <c r="B58" s="76" t="s">
        <v>1038</v>
      </c>
      <c r="C58" s="73" t="s">
        <v>1039</v>
      </c>
      <c r="D58" s="86" t="s">
        <v>110</v>
      </c>
      <c r="E58" s="86" t="s">
        <v>296</v>
      </c>
      <c r="F58" s="73" t="s">
        <v>1040</v>
      </c>
      <c r="G58" s="86" t="s">
        <v>493</v>
      </c>
      <c r="H58" s="86" t="s">
        <v>123</v>
      </c>
      <c r="I58" s="83">
        <v>0.36371700000000007</v>
      </c>
      <c r="J58" s="85">
        <v>4494</v>
      </c>
      <c r="K58" s="73"/>
      <c r="L58" s="83">
        <v>1.6345462999999998E-2</v>
      </c>
      <c r="M58" s="84">
        <v>2.0093158955478583E-8</v>
      </c>
      <c r="N58" s="84">
        <f t="shared" si="0"/>
        <v>8.3049795645541162E-5</v>
      </c>
      <c r="O58" s="84">
        <f>L58/'סכום נכסי הקרן'!$C$42</f>
        <v>1.3426681464114295E-5</v>
      </c>
    </row>
    <row r="59" spans="2:15">
      <c r="B59" s="76" t="s">
        <v>1041</v>
      </c>
      <c r="C59" s="73" t="s">
        <v>1042</v>
      </c>
      <c r="D59" s="86" t="s">
        <v>110</v>
      </c>
      <c r="E59" s="86" t="s">
        <v>296</v>
      </c>
      <c r="F59" s="73" t="s">
        <v>606</v>
      </c>
      <c r="G59" s="86" t="s">
        <v>330</v>
      </c>
      <c r="H59" s="86" t="s">
        <v>123</v>
      </c>
      <c r="I59" s="83">
        <v>269.77557200000001</v>
      </c>
      <c r="J59" s="85">
        <v>98.1</v>
      </c>
      <c r="K59" s="73"/>
      <c r="L59" s="83">
        <v>0.26464983599999997</v>
      </c>
      <c r="M59" s="84">
        <v>8.4133580481336639E-8</v>
      </c>
      <c r="N59" s="84">
        <f t="shared" si="0"/>
        <v>1.3446615001010361E-3</v>
      </c>
      <c r="O59" s="84">
        <f>L59/'סכום נכסי הקרן'!$C$42</f>
        <v>2.1739176476690125E-4</v>
      </c>
    </row>
    <row r="60" spans="2:15">
      <c r="B60" s="76" t="s">
        <v>1043</v>
      </c>
      <c r="C60" s="73" t="s">
        <v>1044</v>
      </c>
      <c r="D60" s="86" t="s">
        <v>110</v>
      </c>
      <c r="E60" s="86" t="s">
        <v>296</v>
      </c>
      <c r="F60" s="73" t="s">
        <v>505</v>
      </c>
      <c r="G60" s="86" t="s">
        <v>493</v>
      </c>
      <c r="H60" s="86" t="s">
        <v>123</v>
      </c>
      <c r="I60" s="83">
        <v>52.992420000000003</v>
      </c>
      <c r="J60" s="85">
        <v>1185</v>
      </c>
      <c r="K60" s="73"/>
      <c r="L60" s="83">
        <v>0.62796018000000009</v>
      </c>
      <c r="M60" s="84">
        <v>2.969683510640206E-7</v>
      </c>
      <c r="N60" s="84">
        <f t="shared" si="0"/>
        <v>3.1906079762033818E-3</v>
      </c>
      <c r="O60" s="84">
        <f>L60/'סכום נכסי הקרן'!$C$42</f>
        <v>5.1582639837169971E-4</v>
      </c>
    </row>
    <row r="61" spans="2:15">
      <c r="B61" s="76" t="s">
        <v>1045</v>
      </c>
      <c r="C61" s="73" t="s">
        <v>1046</v>
      </c>
      <c r="D61" s="86" t="s">
        <v>110</v>
      </c>
      <c r="E61" s="86" t="s">
        <v>296</v>
      </c>
      <c r="F61" s="73" t="s">
        <v>473</v>
      </c>
      <c r="G61" s="86" t="s">
        <v>474</v>
      </c>
      <c r="H61" s="86" t="s">
        <v>123</v>
      </c>
      <c r="I61" s="83">
        <v>820.32346399999994</v>
      </c>
      <c r="J61" s="85">
        <v>60.9</v>
      </c>
      <c r="K61" s="73"/>
      <c r="L61" s="83">
        <v>0.49957698900000003</v>
      </c>
      <c r="M61" s="84">
        <v>6.4849980308795182E-7</v>
      </c>
      <c r="N61" s="84">
        <f t="shared" si="0"/>
        <v>2.5383047788652283E-3</v>
      </c>
      <c r="O61" s="84">
        <f>L61/'סכום נכסי הקרן'!$C$42</f>
        <v>4.1036837549993734E-4</v>
      </c>
    </row>
    <row r="62" spans="2:15">
      <c r="B62" s="76" t="s">
        <v>1047</v>
      </c>
      <c r="C62" s="73" t="s">
        <v>1048</v>
      </c>
      <c r="D62" s="86" t="s">
        <v>110</v>
      </c>
      <c r="E62" s="86" t="s">
        <v>296</v>
      </c>
      <c r="F62" s="73" t="s">
        <v>1049</v>
      </c>
      <c r="G62" s="86" t="s">
        <v>544</v>
      </c>
      <c r="H62" s="86" t="s">
        <v>123</v>
      </c>
      <c r="I62" s="83">
        <v>47.002693999999998</v>
      </c>
      <c r="J62" s="85">
        <v>762</v>
      </c>
      <c r="K62" s="73"/>
      <c r="L62" s="83">
        <v>0.35816053200000003</v>
      </c>
      <c r="M62" s="84">
        <v>2.6447184199431127E-7</v>
      </c>
      <c r="N62" s="84">
        <f t="shared" si="0"/>
        <v>1.8197807545065141E-3</v>
      </c>
      <c r="O62" s="84">
        <f>L62/'סכום נכסי הקרן'!$C$42</f>
        <v>2.9420441477746552E-4</v>
      </c>
    </row>
    <row r="63" spans="2:15">
      <c r="B63" s="76" t="s">
        <v>1050</v>
      </c>
      <c r="C63" s="73" t="s">
        <v>1051</v>
      </c>
      <c r="D63" s="86" t="s">
        <v>110</v>
      </c>
      <c r="E63" s="86" t="s">
        <v>296</v>
      </c>
      <c r="F63" s="73" t="s">
        <v>1052</v>
      </c>
      <c r="G63" s="86" t="s">
        <v>118</v>
      </c>
      <c r="H63" s="86" t="s">
        <v>123</v>
      </c>
      <c r="I63" s="83">
        <v>2.8644599999999998</v>
      </c>
      <c r="J63" s="85">
        <v>3586</v>
      </c>
      <c r="K63" s="73"/>
      <c r="L63" s="83">
        <v>0.10271953400000002</v>
      </c>
      <c r="M63" s="84">
        <v>1.0466296556396021E-7</v>
      </c>
      <c r="N63" s="84">
        <f t="shared" si="0"/>
        <v>5.2190851415498103E-4</v>
      </c>
      <c r="O63" s="84">
        <f>L63/'סכום נכסי הקרן'!$C$42</f>
        <v>8.4377081466597705E-5</v>
      </c>
    </row>
    <row r="64" spans="2:15">
      <c r="B64" s="76" t="s">
        <v>1053</v>
      </c>
      <c r="C64" s="73" t="s">
        <v>1054</v>
      </c>
      <c r="D64" s="86" t="s">
        <v>110</v>
      </c>
      <c r="E64" s="86" t="s">
        <v>296</v>
      </c>
      <c r="F64" s="73" t="s">
        <v>1055</v>
      </c>
      <c r="G64" s="86" t="s">
        <v>144</v>
      </c>
      <c r="H64" s="86" t="s">
        <v>123</v>
      </c>
      <c r="I64" s="83">
        <v>4.2788570000000004</v>
      </c>
      <c r="J64" s="85">
        <v>14230</v>
      </c>
      <c r="K64" s="73"/>
      <c r="L64" s="83">
        <v>0.60888135099999996</v>
      </c>
      <c r="M64" s="84">
        <v>1.6646507211477582E-7</v>
      </c>
      <c r="N64" s="84">
        <f t="shared" si="0"/>
        <v>3.0936701990595815E-3</v>
      </c>
      <c r="O64" s="84">
        <f>L64/'סכום נכסי הקרן'!$C$42</f>
        <v>5.0015444342669092E-4</v>
      </c>
    </row>
    <row r="65" spans="2:15">
      <c r="B65" s="76" t="s">
        <v>1056</v>
      </c>
      <c r="C65" s="73" t="s">
        <v>1057</v>
      </c>
      <c r="D65" s="86" t="s">
        <v>110</v>
      </c>
      <c r="E65" s="86" t="s">
        <v>296</v>
      </c>
      <c r="F65" s="73" t="s">
        <v>611</v>
      </c>
      <c r="G65" s="86" t="s">
        <v>502</v>
      </c>
      <c r="H65" s="86" t="s">
        <v>123</v>
      </c>
      <c r="I65" s="83">
        <v>5.096031</v>
      </c>
      <c r="J65" s="85">
        <v>20430</v>
      </c>
      <c r="K65" s="73"/>
      <c r="L65" s="83">
        <v>1.0411192</v>
      </c>
      <c r="M65" s="84">
        <v>2.7240037094546998E-7</v>
      </c>
      <c r="N65" s="84">
        <f t="shared" si="0"/>
        <v>5.2898309948546151E-3</v>
      </c>
      <c r="O65" s="84">
        <f>L65/'סכום נכסי הקרן'!$C$42</f>
        <v>8.5520831466037424E-4</v>
      </c>
    </row>
    <row r="66" spans="2:15">
      <c r="B66" s="76" t="s">
        <v>1058</v>
      </c>
      <c r="C66" s="73" t="s">
        <v>1059</v>
      </c>
      <c r="D66" s="86" t="s">
        <v>110</v>
      </c>
      <c r="E66" s="86" t="s">
        <v>296</v>
      </c>
      <c r="F66" s="73" t="s">
        <v>1060</v>
      </c>
      <c r="G66" s="86" t="s">
        <v>119</v>
      </c>
      <c r="H66" s="86" t="s">
        <v>123</v>
      </c>
      <c r="I66" s="83">
        <v>3.5905469999999995</v>
      </c>
      <c r="J66" s="85">
        <v>26300</v>
      </c>
      <c r="K66" s="73"/>
      <c r="L66" s="83">
        <v>0.94431382199999991</v>
      </c>
      <c r="M66" s="84">
        <v>6.1763065155611465E-7</v>
      </c>
      <c r="N66" s="84">
        <f t="shared" si="0"/>
        <v>4.7979717639298402E-3</v>
      </c>
      <c r="O66" s="84">
        <f>L66/'סכום נכסי הקרן'!$C$42</f>
        <v>7.7568930841263569E-4</v>
      </c>
    </row>
    <row r="67" spans="2:15">
      <c r="B67" s="76" t="s">
        <v>1061</v>
      </c>
      <c r="C67" s="73" t="s">
        <v>1062</v>
      </c>
      <c r="D67" s="86" t="s">
        <v>110</v>
      </c>
      <c r="E67" s="86" t="s">
        <v>296</v>
      </c>
      <c r="F67" s="73" t="s">
        <v>1063</v>
      </c>
      <c r="G67" s="86" t="s">
        <v>502</v>
      </c>
      <c r="H67" s="86" t="s">
        <v>123</v>
      </c>
      <c r="I67" s="83">
        <v>3.2960609999999999</v>
      </c>
      <c r="J67" s="85">
        <v>7144</v>
      </c>
      <c r="K67" s="83">
        <v>4.2241090000000002E-3</v>
      </c>
      <c r="L67" s="83">
        <v>0.23969467999999999</v>
      </c>
      <c r="M67" s="84">
        <v>1.0560271296550799E-7</v>
      </c>
      <c r="N67" s="84">
        <f t="shared" si="0"/>
        <v>1.217866645400218E-3</v>
      </c>
      <c r="O67" s="84">
        <f>L67/'סכום נכסי הקרן'!$C$42</f>
        <v>1.9689280854282365E-4</v>
      </c>
    </row>
    <row r="68" spans="2:15">
      <c r="B68" s="76" t="s">
        <v>1064</v>
      </c>
      <c r="C68" s="73" t="s">
        <v>1065</v>
      </c>
      <c r="D68" s="86" t="s">
        <v>110</v>
      </c>
      <c r="E68" s="86" t="s">
        <v>296</v>
      </c>
      <c r="F68" s="73" t="s">
        <v>1066</v>
      </c>
      <c r="G68" s="86" t="s">
        <v>1067</v>
      </c>
      <c r="H68" s="86" t="s">
        <v>123</v>
      </c>
      <c r="I68" s="83">
        <v>46.749229999999997</v>
      </c>
      <c r="J68" s="85">
        <v>3650</v>
      </c>
      <c r="K68" s="83">
        <v>1.8956672000000001E-2</v>
      </c>
      <c r="L68" s="83">
        <v>1.7253035569999999</v>
      </c>
      <c r="M68" s="84">
        <v>6.5367905018520037E-7</v>
      </c>
      <c r="N68" s="84">
        <f t="shared" si="0"/>
        <v>8.7661088483926876E-3</v>
      </c>
      <c r="O68" s="84">
        <f>L68/'סכום נכסי הקרן'!$C$42</f>
        <v>1.4172190343425795E-3</v>
      </c>
    </row>
    <row r="69" spans="2:15">
      <c r="B69" s="76" t="s">
        <v>1068</v>
      </c>
      <c r="C69" s="73" t="s">
        <v>1069</v>
      </c>
      <c r="D69" s="86" t="s">
        <v>110</v>
      </c>
      <c r="E69" s="86" t="s">
        <v>296</v>
      </c>
      <c r="F69" s="73" t="s">
        <v>1070</v>
      </c>
      <c r="G69" s="86" t="s">
        <v>145</v>
      </c>
      <c r="H69" s="86" t="s">
        <v>123</v>
      </c>
      <c r="I69" s="83">
        <v>21.524184000000002</v>
      </c>
      <c r="J69" s="85">
        <v>1985</v>
      </c>
      <c r="K69" s="73"/>
      <c r="L69" s="83">
        <v>0.427255047</v>
      </c>
      <c r="M69" s="84">
        <v>1.6291680410099963E-7</v>
      </c>
      <c r="N69" s="84">
        <f t="shared" si="0"/>
        <v>2.1708436366639529E-3</v>
      </c>
      <c r="O69" s="84">
        <f>L69/'סכום נכסי הקרן'!$C$42</f>
        <v>3.5096083971461575E-4</v>
      </c>
    </row>
    <row r="70" spans="2:15">
      <c r="B70" s="76" t="s">
        <v>1071</v>
      </c>
      <c r="C70" s="73" t="s">
        <v>1072</v>
      </c>
      <c r="D70" s="86" t="s">
        <v>110</v>
      </c>
      <c r="E70" s="86" t="s">
        <v>296</v>
      </c>
      <c r="F70" s="73" t="s">
        <v>1073</v>
      </c>
      <c r="G70" s="86" t="s">
        <v>1067</v>
      </c>
      <c r="H70" s="86" t="s">
        <v>123</v>
      </c>
      <c r="I70" s="83">
        <v>11.924202000000001</v>
      </c>
      <c r="J70" s="85">
        <v>14920</v>
      </c>
      <c r="K70" s="83">
        <v>1.4905253E-2</v>
      </c>
      <c r="L70" s="83">
        <v>1.793996251</v>
      </c>
      <c r="M70" s="84">
        <v>5.199655495954529E-7</v>
      </c>
      <c r="N70" s="84">
        <f t="shared" si="0"/>
        <v>9.1151301149693335E-3</v>
      </c>
      <c r="O70" s="84">
        <f>L70/'סכום נכסי הקרן'!$C$42</f>
        <v>1.4736453907724877E-3</v>
      </c>
    </row>
    <row r="71" spans="2:15">
      <c r="B71" s="76" t="s">
        <v>1074</v>
      </c>
      <c r="C71" s="73" t="s">
        <v>1075</v>
      </c>
      <c r="D71" s="86" t="s">
        <v>110</v>
      </c>
      <c r="E71" s="86" t="s">
        <v>296</v>
      </c>
      <c r="F71" s="73" t="s">
        <v>1076</v>
      </c>
      <c r="G71" s="86" t="s">
        <v>406</v>
      </c>
      <c r="H71" s="86" t="s">
        <v>123</v>
      </c>
      <c r="I71" s="83">
        <v>4.2809419999999996</v>
      </c>
      <c r="J71" s="85">
        <v>16530</v>
      </c>
      <c r="K71" s="73"/>
      <c r="L71" s="83">
        <v>0.70763967500000002</v>
      </c>
      <c r="M71" s="84">
        <v>2.9548477138790683E-7</v>
      </c>
      <c r="N71" s="84">
        <f t="shared" si="0"/>
        <v>3.595452169169339E-3</v>
      </c>
      <c r="O71" s="84">
        <f>L71/'סכום נכסי הקרן'!$C$42</f>
        <v>5.8127766142778369E-4</v>
      </c>
    </row>
    <row r="72" spans="2:15">
      <c r="B72" s="76" t="s">
        <v>1077</v>
      </c>
      <c r="C72" s="73" t="s">
        <v>1078</v>
      </c>
      <c r="D72" s="86" t="s">
        <v>110</v>
      </c>
      <c r="E72" s="86" t="s">
        <v>296</v>
      </c>
      <c r="F72" s="73" t="s">
        <v>1079</v>
      </c>
      <c r="G72" s="86" t="s">
        <v>120</v>
      </c>
      <c r="H72" s="86" t="s">
        <v>123</v>
      </c>
      <c r="I72" s="83">
        <v>30.982521999999999</v>
      </c>
      <c r="J72" s="85">
        <v>1500</v>
      </c>
      <c r="K72" s="73"/>
      <c r="L72" s="83">
        <v>0.46473783600000002</v>
      </c>
      <c r="M72" s="84">
        <v>1.5472458404373253E-7</v>
      </c>
      <c r="N72" s="84">
        <f t="shared" si="0"/>
        <v>2.3612902435710161E-3</v>
      </c>
      <c r="O72" s="84">
        <f>L72/'סכום נכסי הקרן'!$C$42</f>
        <v>3.8175039081449024E-4</v>
      </c>
    </row>
    <row r="73" spans="2:15">
      <c r="B73" s="76" t="s">
        <v>1080</v>
      </c>
      <c r="C73" s="73" t="s">
        <v>1081</v>
      </c>
      <c r="D73" s="86" t="s">
        <v>110</v>
      </c>
      <c r="E73" s="86" t="s">
        <v>296</v>
      </c>
      <c r="F73" s="73" t="s">
        <v>1082</v>
      </c>
      <c r="G73" s="86" t="s">
        <v>502</v>
      </c>
      <c r="H73" s="86" t="s">
        <v>123</v>
      </c>
      <c r="I73" s="83">
        <v>78.572802999999993</v>
      </c>
      <c r="J73" s="85">
        <v>653</v>
      </c>
      <c r="K73" s="83">
        <v>6.4918420000000003E-3</v>
      </c>
      <c r="L73" s="83">
        <v>0.51957224499999999</v>
      </c>
      <c r="M73" s="84">
        <v>2.5967250790431999E-7</v>
      </c>
      <c r="N73" s="84">
        <f t="shared" si="0"/>
        <v>2.639898837392679E-3</v>
      </c>
      <c r="O73" s="84">
        <f>L73/'סכום נכסי הקרן'!$C$42</f>
        <v>4.2679311263374745E-4</v>
      </c>
    </row>
    <row r="74" spans="2:15">
      <c r="B74" s="76" t="s">
        <v>1083</v>
      </c>
      <c r="C74" s="73" t="s">
        <v>1084</v>
      </c>
      <c r="D74" s="86" t="s">
        <v>110</v>
      </c>
      <c r="E74" s="86" t="s">
        <v>296</v>
      </c>
      <c r="F74" s="73" t="s">
        <v>567</v>
      </c>
      <c r="G74" s="86" t="s">
        <v>117</v>
      </c>
      <c r="H74" s="86" t="s">
        <v>123</v>
      </c>
      <c r="I74" s="83">
        <v>2118.6353479999998</v>
      </c>
      <c r="J74" s="85">
        <v>126</v>
      </c>
      <c r="K74" s="73"/>
      <c r="L74" s="83">
        <v>2.6694805390000003</v>
      </c>
      <c r="M74" s="84">
        <v>8.178616067674596E-7</v>
      </c>
      <c r="N74" s="84">
        <f t="shared" si="0"/>
        <v>1.3563385340855693E-2</v>
      </c>
      <c r="O74" s="84">
        <f>L74/'סכום נכסי הקרן'!$C$42</f>
        <v>2.1927959380413481E-3</v>
      </c>
    </row>
    <row r="75" spans="2:15">
      <c r="B75" s="76" t="s">
        <v>1085</v>
      </c>
      <c r="C75" s="73" t="s">
        <v>1086</v>
      </c>
      <c r="D75" s="86" t="s">
        <v>110</v>
      </c>
      <c r="E75" s="86" t="s">
        <v>296</v>
      </c>
      <c r="F75" s="73" t="s">
        <v>366</v>
      </c>
      <c r="G75" s="86" t="s">
        <v>320</v>
      </c>
      <c r="H75" s="86" t="s">
        <v>123</v>
      </c>
      <c r="I75" s="83">
        <v>1.1421950000000001</v>
      </c>
      <c r="J75" s="85">
        <v>59120</v>
      </c>
      <c r="K75" s="73"/>
      <c r="L75" s="83">
        <v>0.67526595</v>
      </c>
      <c r="M75" s="84">
        <v>2.1136509658957169E-7</v>
      </c>
      <c r="N75" s="84">
        <f t="shared" si="0"/>
        <v>3.4309642470141239E-3</v>
      </c>
      <c r="O75" s="84">
        <f>L75/'סכום נכסי הקרן'!$C$42</f>
        <v>5.5468485745631868E-4</v>
      </c>
    </row>
    <row r="76" spans="2:15">
      <c r="B76" s="76" t="s">
        <v>1087</v>
      </c>
      <c r="C76" s="73" t="s">
        <v>1088</v>
      </c>
      <c r="D76" s="86" t="s">
        <v>110</v>
      </c>
      <c r="E76" s="86" t="s">
        <v>296</v>
      </c>
      <c r="F76" s="73" t="s">
        <v>1089</v>
      </c>
      <c r="G76" s="86" t="s">
        <v>436</v>
      </c>
      <c r="H76" s="86" t="s">
        <v>123</v>
      </c>
      <c r="I76" s="83">
        <v>13.975019999999999</v>
      </c>
      <c r="J76" s="85">
        <v>4874</v>
      </c>
      <c r="K76" s="73"/>
      <c r="L76" s="83">
        <v>0.681142476</v>
      </c>
      <c r="M76" s="84">
        <v>1.7682981554696395E-7</v>
      </c>
      <c r="N76" s="84">
        <f t="shared" ref="N76:N139" si="1">IFERROR(L76/$L$11,0)</f>
        <v>3.4608223356718576E-3</v>
      </c>
      <c r="O76" s="84">
        <f>L76/'סכום נכסי הקרן'!$C$42</f>
        <v>5.5951202220029604E-4</v>
      </c>
    </row>
    <row r="77" spans="2:15">
      <c r="B77" s="76" t="s">
        <v>1090</v>
      </c>
      <c r="C77" s="73" t="s">
        <v>1091</v>
      </c>
      <c r="D77" s="86" t="s">
        <v>110</v>
      </c>
      <c r="E77" s="86" t="s">
        <v>296</v>
      </c>
      <c r="F77" s="73" t="s">
        <v>446</v>
      </c>
      <c r="G77" s="86" t="s">
        <v>320</v>
      </c>
      <c r="H77" s="86" t="s">
        <v>123</v>
      </c>
      <c r="I77" s="83">
        <v>11.16605</v>
      </c>
      <c r="J77" s="85">
        <v>7670</v>
      </c>
      <c r="K77" s="73"/>
      <c r="L77" s="83">
        <v>0.85643600999999991</v>
      </c>
      <c r="M77" s="84">
        <v>3.0616776953473783E-7</v>
      </c>
      <c r="N77" s="84">
        <f t="shared" si="1"/>
        <v>4.3514726755664642E-3</v>
      </c>
      <c r="O77" s="84">
        <f>L77/'סכום נכסי הקרן'!$C$42</f>
        <v>7.0350368788372683E-4</v>
      </c>
    </row>
    <row r="78" spans="2:15">
      <c r="B78" s="76" t="s">
        <v>1092</v>
      </c>
      <c r="C78" s="73" t="s">
        <v>1093</v>
      </c>
      <c r="D78" s="86" t="s">
        <v>110</v>
      </c>
      <c r="E78" s="86" t="s">
        <v>296</v>
      </c>
      <c r="F78" s="73" t="s">
        <v>1094</v>
      </c>
      <c r="G78" s="86" t="s">
        <v>1067</v>
      </c>
      <c r="H78" s="86" t="s">
        <v>123</v>
      </c>
      <c r="I78" s="83">
        <v>31.152384999999999</v>
      </c>
      <c r="J78" s="85">
        <v>6316</v>
      </c>
      <c r="K78" s="83">
        <v>1.8379907000000001E-2</v>
      </c>
      <c r="L78" s="83">
        <v>1.9859645610000001</v>
      </c>
      <c r="M78" s="84">
        <v>4.9041824451707148E-7</v>
      </c>
      <c r="N78" s="84">
        <f t="shared" si="1"/>
        <v>1.0090503459604471E-2</v>
      </c>
      <c r="O78" s="84">
        <f>L78/'סכום נכסי הקרן'!$C$42</f>
        <v>1.6313342460575505E-3</v>
      </c>
    </row>
    <row r="79" spans="2:15">
      <c r="B79" s="76" t="s">
        <v>1095</v>
      </c>
      <c r="C79" s="73" t="s">
        <v>1096</v>
      </c>
      <c r="D79" s="86" t="s">
        <v>110</v>
      </c>
      <c r="E79" s="86" t="s">
        <v>296</v>
      </c>
      <c r="F79" s="73" t="s">
        <v>1097</v>
      </c>
      <c r="G79" s="86" t="s">
        <v>1098</v>
      </c>
      <c r="H79" s="86" t="s">
        <v>123</v>
      </c>
      <c r="I79" s="83">
        <v>38.688547</v>
      </c>
      <c r="J79" s="85">
        <v>3813</v>
      </c>
      <c r="K79" s="73"/>
      <c r="L79" s="83">
        <v>1.4751943030000001</v>
      </c>
      <c r="M79" s="84">
        <v>3.5308574719642442E-7</v>
      </c>
      <c r="N79" s="84">
        <f t="shared" si="1"/>
        <v>7.4953267094126702E-3</v>
      </c>
      <c r="O79" s="84">
        <f>L79/'סכום נכסי הקרן'!$C$42</f>
        <v>1.2117713645711419E-3</v>
      </c>
    </row>
    <row r="80" spans="2:15">
      <c r="B80" s="76" t="s">
        <v>1099</v>
      </c>
      <c r="C80" s="73" t="s">
        <v>1100</v>
      </c>
      <c r="D80" s="86" t="s">
        <v>110</v>
      </c>
      <c r="E80" s="86" t="s">
        <v>296</v>
      </c>
      <c r="F80" s="73" t="s">
        <v>483</v>
      </c>
      <c r="G80" s="86" t="s">
        <v>484</v>
      </c>
      <c r="H80" s="86" t="s">
        <v>123</v>
      </c>
      <c r="I80" s="83">
        <v>0.34426499999999999</v>
      </c>
      <c r="J80" s="85">
        <v>45570</v>
      </c>
      <c r="K80" s="73"/>
      <c r="L80" s="83">
        <v>0.15688146900000002</v>
      </c>
      <c r="M80" s="84">
        <v>1.1642988267220049E-7</v>
      </c>
      <c r="N80" s="84">
        <f t="shared" si="1"/>
        <v>7.9710032937104955E-4</v>
      </c>
      <c r="O80" s="84">
        <f>L80/'סכום נכסי הקרן'!$C$42</f>
        <v>1.2886741182463427E-4</v>
      </c>
    </row>
    <row r="81" spans="2:15">
      <c r="B81" s="76" t="s">
        <v>1101</v>
      </c>
      <c r="C81" s="73" t="s">
        <v>1102</v>
      </c>
      <c r="D81" s="86" t="s">
        <v>110</v>
      </c>
      <c r="E81" s="86" t="s">
        <v>296</v>
      </c>
      <c r="F81" s="73" t="s">
        <v>1103</v>
      </c>
      <c r="G81" s="86" t="s">
        <v>436</v>
      </c>
      <c r="H81" s="86" t="s">
        <v>123</v>
      </c>
      <c r="I81" s="83">
        <v>13.240568000000001</v>
      </c>
      <c r="J81" s="85">
        <v>7300</v>
      </c>
      <c r="K81" s="73"/>
      <c r="L81" s="83">
        <v>0.96656146399999998</v>
      </c>
      <c r="M81" s="84">
        <v>2.1396127951759298E-7</v>
      </c>
      <c r="N81" s="84">
        <f t="shared" si="1"/>
        <v>4.9110099887690606E-3</v>
      </c>
      <c r="O81" s="84">
        <f>L81/'סכום נכסי הקרן'!$C$42</f>
        <v>7.9396422680813497E-4</v>
      </c>
    </row>
    <row r="82" spans="2:15">
      <c r="B82" s="76" t="s">
        <v>1104</v>
      </c>
      <c r="C82" s="73" t="s">
        <v>1105</v>
      </c>
      <c r="D82" s="86" t="s">
        <v>110</v>
      </c>
      <c r="E82" s="86" t="s">
        <v>296</v>
      </c>
      <c r="F82" s="73" t="s">
        <v>536</v>
      </c>
      <c r="G82" s="86" t="s">
        <v>320</v>
      </c>
      <c r="H82" s="86" t="s">
        <v>123</v>
      </c>
      <c r="I82" s="83">
        <v>417.57950799999998</v>
      </c>
      <c r="J82" s="85">
        <v>160</v>
      </c>
      <c r="K82" s="83">
        <v>1.2103960000000002E-2</v>
      </c>
      <c r="L82" s="83">
        <v>0.68023117200000016</v>
      </c>
      <c r="M82" s="84">
        <v>6.0520177553580872E-7</v>
      </c>
      <c r="N82" s="84">
        <f t="shared" si="1"/>
        <v>3.456192083780495E-3</v>
      </c>
      <c r="O82" s="84">
        <f>L82/'סכום נכסי הקרן'!$C$42</f>
        <v>5.5876344820609527E-4</v>
      </c>
    </row>
    <row r="83" spans="2:15">
      <c r="B83" s="76" t="s">
        <v>1106</v>
      </c>
      <c r="C83" s="73" t="s">
        <v>1107</v>
      </c>
      <c r="D83" s="86" t="s">
        <v>110</v>
      </c>
      <c r="E83" s="86" t="s">
        <v>296</v>
      </c>
      <c r="F83" s="73" t="s">
        <v>541</v>
      </c>
      <c r="G83" s="86" t="s">
        <v>330</v>
      </c>
      <c r="H83" s="86" t="s">
        <v>123</v>
      </c>
      <c r="I83" s="83">
        <v>97.250966000000005</v>
      </c>
      <c r="J83" s="85">
        <v>416.9</v>
      </c>
      <c r="K83" s="73"/>
      <c r="L83" s="83">
        <v>0.40543927600000002</v>
      </c>
      <c r="M83" s="84">
        <v>1.70020408137969E-7</v>
      </c>
      <c r="N83" s="84">
        <f t="shared" si="1"/>
        <v>2.0599997086944654E-3</v>
      </c>
      <c r="O83" s="84">
        <f>L83/'סכום נכסי הקרן'!$C$42</f>
        <v>3.3304067384895249E-4</v>
      </c>
    </row>
    <row r="84" spans="2:15">
      <c r="B84" s="76" t="s">
        <v>1108</v>
      </c>
      <c r="C84" s="73" t="s">
        <v>1109</v>
      </c>
      <c r="D84" s="86" t="s">
        <v>110</v>
      </c>
      <c r="E84" s="86" t="s">
        <v>296</v>
      </c>
      <c r="F84" s="73" t="s">
        <v>1110</v>
      </c>
      <c r="G84" s="86" t="s">
        <v>117</v>
      </c>
      <c r="H84" s="86" t="s">
        <v>123</v>
      </c>
      <c r="I84" s="83">
        <v>6.9976599999999998</v>
      </c>
      <c r="J84" s="85">
        <v>1796</v>
      </c>
      <c r="K84" s="73"/>
      <c r="L84" s="83">
        <v>0.125677967</v>
      </c>
      <c r="M84" s="84">
        <v>7.4687253543035327E-8</v>
      </c>
      <c r="N84" s="84">
        <f t="shared" si="1"/>
        <v>6.38558202756145E-4</v>
      </c>
      <c r="O84" s="84">
        <f>L84/'סכום נכסי הקרן'!$C$42</f>
        <v>1.0323586612177754E-4</v>
      </c>
    </row>
    <row r="85" spans="2:15">
      <c r="B85" s="76" t="s">
        <v>1111</v>
      </c>
      <c r="C85" s="73" t="s">
        <v>1112</v>
      </c>
      <c r="D85" s="86" t="s">
        <v>110</v>
      </c>
      <c r="E85" s="86" t="s">
        <v>296</v>
      </c>
      <c r="F85" s="73" t="s">
        <v>1113</v>
      </c>
      <c r="G85" s="86" t="s">
        <v>147</v>
      </c>
      <c r="H85" s="86" t="s">
        <v>123</v>
      </c>
      <c r="I85" s="83">
        <v>4.637454</v>
      </c>
      <c r="J85" s="85">
        <v>6095</v>
      </c>
      <c r="K85" s="73"/>
      <c r="L85" s="83">
        <v>0.28265285200000001</v>
      </c>
      <c r="M85" s="84">
        <v>1.407165140530994E-7</v>
      </c>
      <c r="N85" s="84">
        <f t="shared" si="1"/>
        <v>1.4361331702399248E-3</v>
      </c>
      <c r="O85" s="84">
        <f>L85/'סכום נכסי הקרן'!$C$42</f>
        <v>2.3218001281012608E-4</v>
      </c>
    </row>
    <row r="86" spans="2:15">
      <c r="B86" s="76" t="s">
        <v>1114</v>
      </c>
      <c r="C86" s="73" t="s">
        <v>1115</v>
      </c>
      <c r="D86" s="86" t="s">
        <v>110</v>
      </c>
      <c r="E86" s="86" t="s">
        <v>296</v>
      </c>
      <c r="F86" s="73" t="s">
        <v>1116</v>
      </c>
      <c r="G86" s="86" t="s">
        <v>119</v>
      </c>
      <c r="H86" s="86" t="s">
        <v>123</v>
      </c>
      <c r="I86" s="83">
        <v>332.30859400000003</v>
      </c>
      <c r="J86" s="85">
        <v>181</v>
      </c>
      <c r="K86" s="83">
        <v>1.1039956E-2</v>
      </c>
      <c r="L86" s="83">
        <v>0.61251851199999996</v>
      </c>
      <c r="M86" s="84">
        <v>6.5324646644672448E-7</v>
      </c>
      <c r="N86" s="84">
        <f t="shared" si="1"/>
        <v>3.1121502799101473E-3</v>
      </c>
      <c r="O86" s="84">
        <f>L86/'סכום נכסי הקרן'!$C$42</f>
        <v>5.0314212277114876E-4</v>
      </c>
    </row>
    <row r="87" spans="2:15">
      <c r="B87" s="76" t="s">
        <v>1117</v>
      </c>
      <c r="C87" s="73" t="s">
        <v>1118</v>
      </c>
      <c r="D87" s="86" t="s">
        <v>110</v>
      </c>
      <c r="E87" s="86" t="s">
        <v>296</v>
      </c>
      <c r="F87" s="73" t="s">
        <v>543</v>
      </c>
      <c r="G87" s="86" t="s">
        <v>544</v>
      </c>
      <c r="H87" s="86" t="s">
        <v>123</v>
      </c>
      <c r="I87" s="83">
        <v>10.764497999999998</v>
      </c>
      <c r="J87" s="85">
        <v>8390</v>
      </c>
      <c r="K87" s="73"/>
      <c r="L87" s="83">
        <v>0.90314137999999999</v>
      </c>
      <c r="M87" s="84">
        <v>3.1991630254491387E-7</v>
      </c>
      <c r="N87" s="84">
        <f t="shared" si="1"/>
        <v>4.5887783691432931E-3</v>
      </c>
      <c r="O87" s="84">
        <f>L87/'סכום נכסי הקרן'!$C$42</f>
        <v>7.4186895937549194E-4</v>
      </c>
    </row>
    <row r="88" spans="2:15">
      <c r="B88" s="76" t="s">
        <v>1119</v>
      </c>
      <c r="C88" s="73" t="s">
        <v>1120</v>
      </c>
      <c r="D88" s="86" t="s">
        <v>110</v>
      </c>
      <c r="E88" s="86" t="s">
        <v>296</v>
      </c>
      <c r="F88" s="73" t="s">
        <v>1121</v>
      </c>
      <c r="G88" s="86" t="s">
        <v>117</v>
      </c>
      <c r="H88" s="86" t="s">
        <v>123</v>
      </c>
      <c r="I88" s="83">
        <v>33.660960000000003</v>
      </c>
      <c r="J88" s="85">
        <v>1519</v>
      </c>
      <c r="K88" s="73"/>
      <c r="L88" s="83">
        <v>0.51130998900000002</v>
      </c>
      <c r="M88" s="84">
        <v>3.5746046935536106E-7</v>
      </c>
      <c r="N88" s="84">
        <f t="shared" si="1"/>
        <v>2.5979190738111184E-3</v>
      </c>
      <c r="O88" s="84">
        <f>L88/'סכום נכסי הקרן'!$C$42</f>
        <v>4.2000623363943777E-4</v>
      </c>
    </row>
    <row r="89" spans="2:15">
      <c r="B89" s="76" t="s">
        <v>1122</v>
      </c>
      <c r="C89" s="73" t="s">
        <v>1123</v>
      </c>
      <c r="D89" s="86" t="s">
        <v>110</v>
      </c>
      <c r="E89" s="86" t="s">
        <v>296</v>
      </c>
      <c r="F89" s="73" t="s">
        <v>511</v>
      </c>
      <c r="G89" s="86" t="s">
        <v>146</v>
      </c>
      <c r="H89" s="86" t="s">
        <v>123</v>
      </c>
      <c r="I89" s="83">
        <v>68.767431999999999</v>
      </c>
      <c r="J89" s="85">
        <v>1290</v>
      </c>
      <c r="K89" s="73"/>
      <c r="L89" s="83">
        <v>0.88709987199999996</v>
      </c>
      <c r="M89" s="84">
        <v>4.1700884509577983E-7</v>
      </c>
      <c r="N89" s="84">
        <f t="shared" si="1"/>
        <v>4.5072729409246911E-3</v>
      </c>
      <c r="O89" s="84">
        <f>L89/'סכום נכסי הקרן'!$C$42</f>
        <v>7.286919561838392E-4</v>
      </c>
    </row>
    <row r="90" spans="2:15">
      <c r="B90" s="76" t="s">
        <v>1124</v>
      </c>
      <c r="C90" s="73" t="s">
        <v>1125</v>
      </c>
      <c r="D90" s="86" t="s">
        <v>110</v>
      </c>
      <c r="E90" s="86" t="s">
        <v>296</v>
      </c>
      <c r="F90" s="73" t="s">
        <v>1126</v>
      </c>
      <c r="G90" s="86" t="s">
        <v>118</v>
      </c>
      <c r="H90" s="86" t="s">
        <v>123</v>
      </c>
      <c r="I90" s="83">
        <v>4.6171179999999996</v>
      </c>
      <c r="J90" s="85">
        <v>11960</v>
      </c>
      <c r="K90" s="73"/>
      <c r="L90" s="83">
        <v>0.55220734599999999</v>
      </c>
      <c r="M90" s="84">
        <v>3.7708560702574937E-7</v>
      </c>
      <c r="N90" s="84">
        <f t="shared" si="1"/>
        <v>2.8057147869880862E-3</v>
      </c>
      <c r="O90" s="84">
        <f>L90/'סכום נכסי הקרן'!$C$42</f>
        <v>4.5360061913730736E-4</v>
      </c>
    </row>
    <row r="91" spans="2:15">
      <c r="B91" s="76" t="s">
        <v>1127</v>
      </c>
      <c r="C91" s="73" t="s">
        <v>1128</v>
      </c>
      <c r="D91" s="86" t="s">
        <v>110</v>
      </c>
      <c r="E91" s="86" t="s">
        <v>296</v>
      </c>
      <c r="F91" s="73" t="s">
        <v>1129</v>
      </c>
      <c r="G91" s="86" t="s">
        <v>474</v>
      </c>
      <c r="H91" s="86" t="s">
        <v>123</v>
      </c>
      <c r="I91" s="83">
        <v>1.89262</v>
      </c>
      <c r="J91" s="85">
        <v>40150</v>
      </c>
      <c r="K91" s="73"/>
      <c r="L91" s="83">
        <v>0.75988709100000007</v>
      </c>
      <c r="M91" s="84">
        <v>2.7827073459698218E-7</v>
      </c>
      <c r="N91" s="84">
        <f t="shared" si="1"/>
        <v>3.8609164892566671E-3</v>
      </c>
      <c r="O91" s="84">
        <f>L91/'סכום נכסי הקרן'!$C$42</f>
        <v>6.2419534518841314E-4</v>
      </c>
    </row>
    <row r="92" spans="2:15">
      <c r="B92" s="76" t="s">
        <v>1130</v>
      </c>
      <c r="C92" s="73" t="s">
        <v>1131</v>
      </c>
      <c r="D92" s="86" t="s">
        <v>110</v>
      </c>
      <c r="E92" s="86" t="s">
        <v>296</v>
      </c>
      <c r="F92" s="73" t="s">
        <v>1132</v>
      </c>
      <c r="G92" s="86" t="s">
        <v>406</v>
      </c>
      <c r="H92" s="86" t="s">
        <v>123</v>
      </c>
      <c r="I92" s="83">
        <v>2.3441860000000001</v>
      </c>
      <c r="J92" s="85">
        <v>30550</v>
      </c>
      <c r="K92" s="73"/>
      <c r="L92" s="83">
        <v>0.71614876199999999</v>
      </c>
      <c r="M92" s="84">
        <v>1.7018683710716659E-7</v>
      </c>
      <c r="N92" s="84">
        <f t="shared" si="1"/>
        <v>3.6386860583825188E-3</v>
      </c>
      <c r="O92" s="84">
        <f>L92/'סכום נכסי הקרן'!$C$42</f>
        <v>5.8826729523010768E-4</v>
      </c>
    </row>
    <row r="93" spans="2:15">
      <c r="B93" s="76" t="s">
        <v>1133</v>
      </c>
      <c r="C93" s="73" t="s">
        <v>1134</v>
      </c>
      <c r="D93" s="86" t="s">
        <v>110</v>
      </c>
      <c r="E93" s="86" t="s">
        <v>296</v>
      </c>
      <c r="F93" s="73" t="s">
        <v>489</v>
      </c>
      <c r="G93" s="86" t="s">
        <v>330</v>
      </c>
      <c r="H93" s="86" t="s">
        <v>123</v>
      </c>
      <c r="I93" s="83">
        <v>4.3335470000000003</v>
      </c>
      <c r="J93" s="85">
        <v>35160</v>
      </c>
      <c r="K93" s="73"/>
      <c r="L93" s="83">
        <v>1.523675152</v>
      </c>
      <c r="M93" s="84">
        <v>4.0758628019360025E-7</v>
      </c>
      <c r="N93" s="84">
        <f t="shared" si="1"/>
        <v>7.7416534486535425E-3</v>
      </c>
      <c r="O93" s="84">
        <f>L93/'סכום נכסי הקרן'!$C$42</f>
        <v>1.2515950707967056E-3</v>
      </c>
    </row>
    <row r="94" spans="2:15">
      <c r="B94" s="76" t="s">
        <v>1135</v>
      </c>
      <c r="C94" s="73" t="s">
        <v>1136</v>
      </c>
      <c r="D94" s="86" t="s">
        <v>110</v>
      </c>
      <c r="E94" s="86" t="s">
        <v>296</v>
      </c>
      <c r="F94" s="73" t="s">
        <v>1137</v>
      </c>
      <c r="G94" s="86" t="s">
        <v>303</v>
      </c>
      <c r="H94" s="86" t="s">
        <v>123</v>
      </c>
      <c r="I94" s="83">
        <v>0.49689800000000001</v>
      </c>
      <c r="J94" s="85">
        <v>13450</v>
      </c>
      <c r="K94" s="73"/>
      <c r="L94" s="83">
        <v>6.6832714000000001E-2</v>
      </c>
      <c r="M94" s="84">
        <v>1.4015825055623502E-8</v>
      </c>
      <c r="N94" s="84">
        <f t="shared" si="1"/>
        <v>3.3957087909574041E-4</v>
      </c>
      <c r="O94" s="84">
        <f>L94/'סכום נכסי הקרן'!$C$42</f>
        <v>5.4898509896003074E-5</v>
      </c>
    </row>
    <row r="95" spans="2:15">
      <c r="B95" s="76" t="s">
        <v>1138</v>
      </c>
      <c r="C95" s="73" t="s">
        <v>1139</v>
      </c>
      <c r="D95" s="86" t="s">
        <v>110</v>
      </c>
      <c r="E95" s="86" t="s">
        <v>296</v>
      </c>
      <c r="F95" s="73" t="s">
        <v>1140</v>
      </c>
      <c r="G95" s="86" t="s">
        <v>413</v>
      </c>
      <c r="H95" s="86" t="s">
        <v>123</v>
      </c>
      <c r="I95" s="83">
        <v>2.7505389999999998</v>
      </c>
      <c r="J95" s="85">
        <v>14360</v>
      </c>
      <c r="K95" s="73"/>
      <c r="L95" s="83">
        <v>0.39497744000000001</v>
      </c>
      <c r="M95" s="84">
        <v>2.8807624250428493E-7</v>
      </c>
      <c r="N95" s="84">
        <f t="shared" si="1"/>
        <v>2.0068440812352028E-3</v>
      </c>
      <c r="O95" s="84">
        <f>L95/'סכום נכסי הקרן'!$C$42</f>
        <v>3.2444699011531926E-4</v>
      </c>
    </row>
    <row r="96" spans="2:15">
      <c r="B96" s="76" t="s">
        <v>1141</v>
      </c>
      <c r="C96" s="73" t="s">
        <v>1142</v>
      </c>
      <c r="D96" s="86" t="s">
        <v>110</v>
      </c>
      <c r="E96" s="86" t="s">
        <v>296</v>
      </c>
      <c r="F96" s="73" t="s">
        <v>620</v>
      </c>
      <c r="G96" s="86" t="s">
        <v>146</v>
      </c>
      <c r="H96" s="86" t="s">
        <v>123</v>
      </c>
      <c r="I96" s="83">
        <v>77.566284999999993</v>
      </c>
      <c r="J96" s="85">
        <v>1666</v>
      </c>
      <c r="K96" s="73"/>
      <c r="L96" s="83">
        <v>1.2922543069999999</v>
      </c>
      <c r="M96" s="84">
        <v>4.1365591187112532E-7</v>
      </c>
      <c r="N96" s="84">
        <f t="shared" si="1"/>
        <v>6.5658253986699807E-3</v>
      </c>
      <c r="O96" s="84">
        <f>L96/'סכום נכסי הקרן'!$C$42</f>
        <v>1.0614986526058493E-3</v>
      </c>
    </row>
    <row r="97" spans="2:15">
      <c r="B97" s="76" t="s">
        <v>1143</v>
      </c>
      <c r="C97" s="73" t="s">
        <v>1144</v>
      </c>
      <c r="D97" s="86" t="s">
        <v>110</v>
      </c>
      <c r="E97" s="86" t="s">
        <v>296</v>
      </c>
      <c r="F97" s="73" t="s">
        <v>1145</v>
      </c>
      <c r="G97" s="86" t="s">
        <v>147</v>
      </c>
      <c r="H97" s="86" t="s">
        <v>123</v>
      </c>
      <c r="I97" s="83">
        <v>0.13062499999999999</v>
      </c>
      <c r="J97" s="85">
        <v>13850</v>
      </c>
      <c r="K97" s="73"/>
      <c r="L97" s="83">
        <v>1.8091563000000001E-2</v>
      </c>
      <c r="M97" s="84">
        <v>2.8290869162857313E-9</v>
      </c>
      <c r="N97" s="84">
        <f t="shared" si="1"/>
        <v>9.1921569309993479E-5</v>
      </c>
      <c r="O97" s="84">
        <f>L97/'סכום נכסי הקרן'!$C$42</f>
        <v>1.4860983355990347E-5</v>
      </c>
    </row>
    <row r="98" spans="2:15">
      <c r="B98" s="76" t="s">
        <v>1146</v>
      </c>
      <c r="C98" s="73" t="s">
        <v>1147</v>
      </c>
      <c r="D98" s="86" t="s">
        <v>110</v>
      </c>
      <c r="E98" s="86" t="s">
        <v>296</v>
      </c>
      <c r="F98" s="73" t="s">
        <v>527</v>
      </c>
      <c r="G98" s="86" t="s">
        <v>528</v>
      </c>
      <c r="H98" s="86" t="s">
        <v>123</v>
      </c>
      <c r="I98" s="83">
        <v>8.5079720000000005</v>
      </c>
      <c r="J98" s="85">
        <v>33500</v>
      </c>
      <c r="K98" s="73"/>
      <c r="L98" s="83">
        <v>2.8501706199999997</v>
      </c>
      <c r="M98" s="84">
        <v>5.2480472271523061E-7</v>
      </c>
      <c r="N98" s="84">
        <f t="shared" si="1"/>
        <v>1.4481455040210568E-2</v>
      </c>
      <c r="O98" s="84">
        <f>L98/'סכום נכסי הקרן'!$C$42</f>
        <v>2.341220498502682E-3</v>
      </c>
    </row>
    <row r="99" spans="2:15">
      <c r="B99" s="76" t="s">
        <v>1148</v>
      </c>
      <c r="C99" s="73" t="s">
        <v>1149</v>
      </c>
      <c r="D99" s="86" t="s">
        <v>110</v>
      </c>
      <c r="E99" s="86" t="s">
        <v>296</v>
      </c>
      <c r="F99" s="73" t="s">
        <v>1150</v>
      </c>
      <c r="G99" s="86" t="s">
        <v>982</v>
      </c>
      <c r="H99" s="86" t="s">
        <v>123</v>
      </c>
      <c r="I99" s="83">
        <v>6.0170890000000012</v>
      </c>
      <c r="J99" s="85">
        <v>9869</v>
      </c>
      <c r="K99" s="73"/>
      <c r="L99" s="83">
        <v>0.59382652299999994</v>
      </c>
      <c r="M99" s="84">
        <v>1.359379920464009E-7</v>
      </c>
      <c r="N99" s="84">
        <f t="shared" si="1"/>
        <v>3.0171780012626286E-3</v>
      </c>
      <c r="O99" s="84">
        <f>L99/'סכום נכסי הקרן'!$C$42</f>
        <v>4.877879304650802E-4</v>
      </c>
    </row>
    <row r="100" spans="2:15">
      <c r="B100" s="76" t="s">
        <v>1151</v>
      </c>
      <c r="C100" s="73" t="s">
        <v>1152</v>
      </c>
      <c r="D100" s="86" t="s">
        <v>110</v>
      </c>
      <c r="E100" s="86" t="s">
        <v>296</v>
      </c>
      <c r="F100" s="73" t="s">
        <v>649</v>
      </c>
      <c r="G100" s="86" t="s">
        <v>502</v>
      </c>
      <c r="H100" s="86" t="s">
        <v>123</v>
      </c>
      <c r="I100" s="83">
        <v>13.579691</v>
      </c>
      <c r="J100" s="85">
        <v>2616</v>
      </c>
      <c r="K100" s="73"/>
      <c r="L100" s="83">
        <v>0.35524472700000004</v>
      </c>
      <c r="M100" s="84">
        <v>2.5073971746197771E-7</v>
      </c>
      <c r="N100" s="84">
        <f t="shared" si="1"/>
        <v>1.8049658172121564E-3</v>
      </c>
      <c r="O100" s="84">
        <f>L100/'סכום נכסי הקרן'!$C$42</f>
        <v>2.9180928011860195E-4</v>
      </c>
    </row>
    <row r="101" spans="2:15">
      <c r="B101" s="76" t="s">
        <v>1153</v>
      </c>
      <c r="C101" s="73" t="s">
        <v>1154</v>
      </c>
      <c r="D101" s="86" t="s">
        <v>110</v>
      </c>
      <c r="E101" s="86" t="s">
        <v>296</v>
      </c>
      <c r="F101" s="73" t="s">
        <v>398</v>
      </c>
      <c r="G101" s="86" t="s">
        <v>320</v>
      </c>
      <c r="H101" s="86" t="s">
        <v>123</v>
      </c>
      <c r="I101" s="83">
        <v>5.7087199999999996</v>
      </c>
      <c r="J101" s="85">
        <v>19500</v>
      </c>
      <c r="K101" s="73"/>
      <c r="L101" s="83">
        <v>1.1132004099999999</v>
      </c>
      <c r="M101" s="84">
        <v>4.679599739752637E-7</v>
      </c>
      <c r="N101" s="84">
        <f t="shared" si="1"/>
        <v>5.6560689998828816E-3</v>
      </c>
      <c r="O101" s="84">
        <f>L101/'סכום נכסי הקרן'!$C$42</f>
        <v>9.1441810554962163E-4</v>
      </c>
    </row>
    <row r="102" spans="2:15">
      <c r="B102" s="76" t="s">
        <v>1155</v>
      </c>
      <c r="C102" s="73" t="s">
        <v>1156</v>
      </c>
      <c r="D102" s="86" t="s">
        <v>110</v>
      </c>
      <c r="E102" s="86" t="s">
        <v>296</v>
      </c>
      <c r="F102" s="73" t="s">
        <v>400</v>
      </c>
      <c r="G102" s="86" t="s">
        <v>320</v>
      </c>
      <c r="H102" s="86" t="s">
        <v>123</v>
      </c>
      <c r="I102" s="83">
        <v>71.335100999999995</v>
      </c>
      <c r="J102" s="85">
        <v>1570</v>
      </c>
      <c r="K102" s="73"/>
      <c r="L102" s="83">
        <v>1.1199610929999999</v>
      </c>
      <c r="M102" s="84">
        <v>3.6828773704246337E-7</v>
      </c>
      <c r="N102" s="84">
        <f t="shared" si="1"/>
        <v>5.6904194090193049E-3</v>
      </c>
      <c r="O102" s="84">
        <f>L102/'סכום נכסי הקרן'!$C$42</f>
        <v>9.1997154488143208E-4</v>
      </c>
    </row>
    <row r="103" spans="2:15">
      <c r="B103" s="76" t="s">
        <v>1157</v>
      </c>
      <c r="C103" s="73" t="s">
        <v>1158</v>
      </c>
      <c r="D103" s="86" t="s">
        <v>110</v>
      </c>
      <c r="E103" s="86" t="s">
        <v>296</v>
      </c>
      <c r="F103" s="73" t="s">
        <v>1159</v>
      </c>
      <c r="G103" s="86" t="s">
        <v>406</v>
      </c>
      <c r="H103" s="86" t="s">
        <v>123</v>
      </c>
      <c r="I103" s="83">
        <v>4.4543600000000003</v>
      </c>
      <c r="J103" s="85">
        <v>6565</v>
      </c>
      <c r="K103" s="73"/>
      <c r="L103" s="83">
        <v>0.29242870300000001</v>
      </c>
      <c r="M103" s="84">
        <v>9.1950687863130971E-8</v>
      </c>
      <c r="N103" s="84">
        <f t="shared" si="1"/>
        <v>1.4858033709440137E-3</v>
      </c>
      <c r="O103" s="84">
        <f>L103/'סכום נכסי הקרן'!$C$42</f>
        <v>2.4021020671883598E-4</v>
      </c>
    </row>
    <row r="104" spans="2:15">
      <c r="B104" s="76" t="s">
        <v>1160</v>
      </c>
      <c r="C104" s="73" t="s">
        <v>1161</v>
      </c>
      <c r="D104" s="86" t="s">
        <v>110</v>
      </c>
      <c r="E104" s="86" t="s">
        <v>296</v>
      </c>
      <c r="F104" s="73" t="s">
        <v>1162</v>
      </c>
      <c r="G104" s="86" t="s">
        <v>406</v>
      </c>
      <c r="H104" s="86" t="s">
        <v>123</v>
      </c>
      <c r="I104" s="83">
        <v>2.0974200000000001</v>
      </c>
      <c r="J104" s="85">
        <v>21280</v>
      </c>
      <c r="K104" s="73"/>
      <c r="L104" s="83">
        <v>0.44633086999999999</v>
      </c>
      <c r="M104" s="84">
        <v>1.5225635096532757E-7</v>
      </c>
      <c r="N104" s="84">
        <f t="shared" si="1"/>
        <v>2.2677661405979509E-3</v>
      </c>
      <c r="O104" s="84">
        <f>L104/'סכום נכסי הקרן'!$C$42</f>
        <v>3.6663032543593336E-4</v>
      </c>
    </row>
    <row r="105" spans="2:15">
      <c r="B105" s="76" t="s">
        <v>1163</v>
      </c>
      <c r="C105" s="73" t="s">
        <v>1164</v>
      </c>
      <c r="D105" s="86" t="s">
        <v>110</v>
      </c>
      <c r="E105" s="86" t="s">
        <v>296</v>
      </c>
      <c r="F105" s="73" t="s">
        <v>1165</v>
      </c>
      <c r="G105" s="86" t="s">
        <v>117</v>
      </c>
      <c r="H105" s="86" t="s">
        <v>123</v>
      </c>
      <c r="I105" s="83">
        <v>170.02326600000001</v>
      </c>
      <c r="J105" s="85">
        <v>263.10000000000002</v>
      </c>
      <c r="K105" s="73"/>
      <c r="L105" s="83">
        <v>0.44733121399999998</v>
      </c>
      <c r="M105" s="84">
        <v>1.5128359385783182E-7</v>
      </c>
      <c r="N105" s="84">
        <f t="shared" si="1"/>
        <v>2.2728487965481214E-3</v>
      </c>
      <c r="O105" s="84">
        <f>L105/'סכום נכסי הקרן'!$C$42</f>
        <v>3.6745203970872805E-4</v>
      </c>
    </row>
    <row r="106" spans="2:15">
      <c r="B106" s="76" t="s">
        <v>1166</v>
      </c>
      <c r="C106" s="73" t="s">
        <v>1167</v>
      </c>
      <c r="D106" s="86" t="s">
        <v>110</v>
      </c>
      <c r="E106" s="86" t="s">
        <v>296</v>
      </c>
      <c r="F106" s="73" t="s">
        <v>1168</v>
      </c>
      <c r="G106" s="86" t="s">
        <v>544</v>
      </c>
      <c r="H106" s="86" t="s">
        <v>123</v>
      </c>
      <c r="I106" s="83">
        <v>199.62973099999999</v>
      </c>
      <c r="J106" s="85">
        <v>255.8</v>
      </c>
      <c r="K106" s="73"/>
      <c r="L106" s="83">
        <v>0.51065285100000002</v>
      </c>
      <c r="M106" s="84">
        <v>2.1775181199028195E-7</v>
      </c>
      <c r="N106" s="84">
        <f t="shared" si="1"/>
        <v>2.594580216012418E-3</v>
      </c>
      <c r="O106" s="84">
        <f>L106/'סכום נכסי הקרן'!$C$42</f>
        <v>4.1946643965477272E-4</v>
      </c>
    </row>
    <row r="107" spans="2:15">
      <c r="B107" s="76" t="s">
        <v>1169</v>
      </c>
      <c r="C107" s="73" t="s">
        <v>1170</v>
      </c>
      <c r="D107" s="86" t="s">
        <v>110</v>
      </c>
      <c r="E107" s="86" t="s">
        <v>296</v>
      </c>
      <c r="F107" s="73" t="s">
        <v>405</v>
      </c>
      <c r="G107" s="86" t="s">
        <v>406</v>
      </c>
      <c r="H107" s="86" t="s">
        <v>123</v>
      </c>
      <c r="I107" s="83">
        <v>150.335882</v>
      </c>
      <c r="J107" s="85">
        <v>1741</v>
      </c>
      <c r="K107" s="73"/>
      <c r="L107" s="83">
        <v>2.6173477010000004</v>
      </c>
      <c r="M107" s="84">
        <v>5.6589983595155564E-7</v>
      </c>
      <c r="N107" s="84">
        <f t="shared" si="1"/>
        <v>1.3298503181058683E-2</v>
      </c>
      <c r="O107" s="84">
        <f>L107/'סכום נכסי הקרן'!$C$42</f>
        <v>2.1499723722820745E-3</v>
      </c>
    </row>
    <row r="108" spans="2:15">
      <c r="B108" s="76" t="s">
        <v>1171</v>
      </c>
      <c r="C108" s="73" t="s">
        <v>1172</v>
      </c>
      <c r="D108" s="86" t="s">
        <v>110</v>
      </c>
      <c r="E108" s="86" t="s">
        <v>296</v>
      </c>
      <c r="F108" s="73" t="s">
        <v>1173</v>
      </c>
      <c r="G108" s="86" t="s">
        <v>118</v>
      </c>
      <c r="H108" s="86" t="s">
        <v>123</v>
      </c>
      <c r="I108" s="83">
        <v>2.064152</v>
      </c>
      <c r="J108" s="85">
        <v>32520</v>
      </c>
      <c r="K108" s="73"/>
      <c r="L108" s="83">
        <v>0.67126220599999997</v>
      </c>
      <c r="M108" s="84">
        <v>2.4040900996866876E-7</v>
      </c>
      <c r="N108" s="84">
        <f t="shared" si="1"/>
        <v>3.4106215916230183E-3</v>
      </c>
      <c r="O108" s="84">
        <f>L108/'סכום נכסי הקרן'!$C$42</f>
        <v>5.5139605521487348E-4</v>
      </c>
    </row>
    <row r="109" spans="2:15">
      <c r="B109" s="76" t="s">
        <v>1174</v>
      </c>
      <c r="C109" s="73" t="s">
        <v>1175</v>
      </c>
      <c r="D109" s="86" t="s">
        <v>110</v>
      </c>
      <c r="E109" s="86" t="s">
        <v>296</v>
      </c>
      <c r="F109" s="73" t="s">
        <v>1176</v>
      </c>
      <c r="G109" s="86" t="s">
        <v>554</v>
      </c>
      <c r="H109" s="86" t="s">
        <v>123</v>
      </c>
      <c r="I109" s="83">
        <v>28.315017000000001</v>
      </c>
      <c r="J109" s="85">
        <v>1221</v>
      </c>
      <c r="K109" s="73"/>
      <c r="L109" s="83">
        <v>0.34572635699999998</v>
      </c>
      <c r="M109" s="84">
        <v>2.8291032993869119E-7</v>
      </c>
      <c r="N109" s="84">
        <f t="shared" si="1"/>
        <v>1.7566038538111407E-3</v>
      </c>
      <c r="O109" s="84">
        <f>L109/'סכום נכסי הקרן'!$C$42</f>
        <v>2.8399058926551434E-4</v>
      </c>
    </row>
    <row r="110" spans="2:15">
      <c r="B110" s="72"/>
      <c r="C110" s="73"/>
      <c r="D110" s="73"/>
      <c r="E110" s="73"/>
      <c r="F110" s="73"/>
      <c r="G110" s="73"/>
      <c r="H110" s="73"/>
      <c r="I110" s="83"/>
      <c r="J110" s="85"/>
      <c r="K110" s="73"/>
      <c r="L110" s="73"/>
      <c r="M110" s="73"/>
      <c r="N110" s="84"/>
      <c r="O110" s="73"/>
    </row>
    <row r="111" spans="2:15">
      <c r="B111" s="89" t="s">
        <v>30</v>
      </c>
      <c r="C111" s="71"/>
      <c r="D111" s="71"/>
      <c r="E111" s="71"/>
      <c r="F111" s="71"/>
      <c r="G111" s="71"/>
      <c r="H111" s="71"/>
      <c r="I111" s="80"/>
      <c r="J111" s="82"/>
      <c r="K111" s="80">
        <v>3.4437259000000005E-2</v>
      </c>
      <c r="L111" s="80">
        <f>SUM(L112:L181)</f>
        <v>10.155162940999999</v>
      </c>
      <c r="M111" s="71"/>
      <c r="N111" s="81">
        <f t="shared" si="1"/>
        <v>5.1597449824285962E-2</v>
      </c>
      <c r="O111" s="81">
        <f>L111/'סכום נכסי הקרן'!$C$42</f>
        <v>8.3417727613457702E-3</v>
      </c>
    </row>
    <row r="112" spans="2:15">
      <c r="B112" s="76" t="s">
        <v>1177</v>
      </c>
      <c r="C112" s="73" t="s">
        <v>1178</v>
      </c>
      <c r="D112" s="86" t="s">
        <v>110</v>
      </c>
      <c r="E112" s="86" t="s">
        <v>296</v>
      </c>
      <c r="F112" s="73" t="s">
        <v>1179</v>
      </c>
      <c r="G112" s="86" t="s">
        <v>1180</v>
      </c>
      <c r="H112" s="86" t="s">
        <v>123</v>
      </c>
      <c r="I112" s="83">
        <v>126.38852300000001</v>
      </c>
      <c r="J112" s="85">
        <v>174.1</v>
      </c>
      <c r="K112" s="73"/>
      <c r="L112" s="83">
        <v>0.22004241799999999</v>
      </c>
      <c r="M112" s="84">
        <v>4.2576117371616979E-7</v>
      </c>
      <c r="N112" s="84">
        <f t="shared" si="1"/>
        <v>1.1180153078717164E-3</v>
      </c>
      <c r="O112" s="84">
        <f>L112/'סכום נכסי הקרן'!$C$42</f>
        <v>1.8074981755362266E-4</v>
      </c>
    </row>
    <row r="113" spans="2:15">
      <c r="B113" s="76" t="s">
        <v>1181</v>
      </c>
      <c r="C113" s="73" t="s">
        <v>1182</v>
      </c>
      <c r="D113" s="86" t="s">
        <v>110</v>
      </c>
      <c r="E113" s="86" t="s">
        <v>296</v>
      </c>
      <c r="F113" s="73" t="s">
        <v>492</v>
      </c>
      <c r="G113" s="86" t="s">
        <v>493</v>
      </c>
      <c r="H113" s="86" t="s">
        <v>123</v>
      </c>
      <c r="I113" s="83">
        <v>51.2</v>
      </c>
      <c r="J113" s="85">
        <v>388.5</v>
      </c>
      <c r="K113" s="83">
        <v>4.7207420000000009E-3</v>
      </c>
      <c r="L113" s="83">
        <v>0.20363274100000001</v>
      </c>
      <c r="M113" s="84">
        <v>3.1057493395202449E-7</v>
      </c>
      <c r="N113" s="84">
        <f t="shared" si="1"/>
        <v>1.0346392467923003E-3</v>
      </c>
      <c r="O113" s="84">
        <f>L113/'סכום נכסי הקרן'!$C$42</f>
        <v>1.6727038867430597E-4</v>
      </c>
    </row>
    <row r="114" spans="2:15">
      <c r="B114" s="76" t="s">
        <v>1183</v>
      </c>
      <c r="C114" s="73" t="s">
        <v>1184</v>
      </c>
      <c r="D114" s="86" t="s">
        <v>110</v>
      </c>
      <c r="E114" s="86" t="s">
        <v>296</v>
      </c>
      <c r="F114" s="73" t="s">
        <v>1185</v>
      </c>
      <c r="G114" s="86" t="s">
        <v>1186</v>
      </c>
      <c r="H114" s="86" t="s">
        <v>123</v>
      </c>
      <c r="I114" s="83">
        <v>1.7448889999999999</v>
      </c>
      <c r="J114" s="85">
        <v>1964</v>
      </c>
      <c r="K114" s="73"/>
      <c r="L114" s="83">
        <v>3.4269615000000003E-2</v>
      </c>
      <c r="M114" s="84">
        <v>3.9044317784128692E-7</v>
      </c>
      <c r="N114" s="84">
        <f t="shared" si="1"/>
        <v>1.7412076504662931E-4</v>
      </c>
      <c r="O114" s="84">
        <f>L114/'סכום נכסי הקרן'!$C$42</f>
        <v>2.8150148117727427E-5</v>
      </c>
    </row>
    <row r="115" spans="2:15">
      <c r="B115" s="76" t="s">
        <v>1187</v>
      </c>
      <c r="C115" s="73" t="s">
        <v>1188</v>
      </c>
      <c r="D115" s="86" t="s">
        <v>110</v>
      </c>
      <c r="E115" s="86" t="s">
        <v>296</v>
      </c>
      <c r="F115" s="73" t="s">
        <v>1189</v>
      </c>
      <c r="G115" s="86" t="s">
        <v>119</v>
      </c>
      <c r="H115" s="86" t="s">
        <v>123</v>
      </c>
      <c r="I115" s="83">
        <v>22.807563999999999</v>
      </c>
      <c r="J115" s="85">
        <v>455</v>
      </c>
      <c r="K115" s="83">
        <v>4.1459600000000004E-4</v>
      </c>
      <c r="L115" s="83">
        <v>0.10418901200000001</v>
      </c>
      <c r="M115" s="84">
        <v>4.1459615030808365E-7</v>
      </c>
      <c r="N115" s="84">
        <f t="shared" si="1"/>
        <v>5.293747968540774E-4</v>
      </c>
      <c r="O115" s="84">
        <f>L115/'סכום נכסי הקרן'!$C$42</f>
        <v>8.5584157278676179E-5</v>
      </c>
    </row>
    <row r="116" spans="2:15">
      <c r="B116" s="76" t="s">
        <v>1190</v>
      </c>
      <c r="C116" s="73" t="s">
        <v>1191</v>
      </c>
      <c r="D116" s="86" t="s">
        <v>110</v>
      </c>
      <c r="E116" s="86" t="s">
        <v>296</v>
      </c>
      <c r="F116" s="73" t="s">
        <v>1192</v>
      </c>
      <c r="G116" s="86" t="s">
        <v>119</v>
      </c>
      <c r="H116" s="86" t="s">
        <v>123</v>
      </c>
      <c r="I116" s="83">
        <v>10.029189000000001</v>
      </c>
      <c r="J116" s="85">
        <v>2137</v>
      </c>
      <c r="K116" s="73"/>
      <c r="L116" s="83">
        <v>0.21432376800000003</v>
      </c>
      <c r="M116" s="84">
        <v>5.9353624050731278E-7</v>
      </c>
      <c r="N116" s="84">
        <f t="shared" si="1"/>
        <v>1.088959372663985E-3</v>
      </c>
      <c r="O116" s="84">
        <f>L116/'סכום נכסי הקרן'!$C$42</f>
        <v>1.7605233716076033E-4</v>
      </c>
    </row>
    <row r="117" spans="2:15">
      <c r="B117" s="76" t="s">
        <v>1193</v>
      </c>
      <c r="C117" s="73" t="s">
        <v>1194</v>
      </c>
      <c r="D117" s="86" t="s">
        <v>110</v>
      </c>
      <c r="E117" s="86" t="s">
        <v>296</v>
      </c>
      <c r="F117" s="73" t="s">
        <v>1195</v>
      </c>
      <c r="G117" s="86" t="s">
        <v>474</v>
      </c>
      <c r="H117" s="86" t="s">
        <v>123</v>
      </c>
      <c r="I117" s="83">
        <v>3.29175</v>
      </c>
      <c r="J117" s="85">
        <v>9584</v>
      </c>
      <c r="K117" s="73"/>
      <c r="L117" s="83">
        <v>0.31548132000000001</v>
      </c>
      <c r="M117" s="84">
        <v>8.2293749999999997E-7</v>
      </c>
      <c r="N117" s="84">
        <f t="shared" si="1"/>
        <v>1.6029315997953427E-3</v>
      </c>
      <c r="O117" s="84">
        <f>L117/'סכום נכסי הקרן'!$C$42</f>
        <v>2.5914635709727593E-4</v>
      </c>
    </row>
    <row r="118" spans="2:15">
      <c r="B118" s="76" t="s">
        <v>1196</v>
      </c>
      <c r="C118" s="73" t="s">
        <v>1197</v>
      </c>
      <c r="D118" s="86" t="s">
        <v>110</v>
      </c>
      <c r="E118" s="86" t="s">
        <v>296</v>
      </c>
      <c r="F118" s="73" t="s">
        <v>1198</v>
      </c>
      <c r="G118" s="86" t="s">
        <v>118</v>
      </c>
      <c r="H118" s="86" t="s">
        <v>123</v>
      </c>
      <c r="I118" s="83">
        <v>12.54</v>
      </c>
      <c r="J118" s="85">
        <v>510.5</v>
      </c>
      <c r="K118" s="73"/>
      <c r="L118" s="83">
        <v>6.4016699999999996E-2</v>
      </c>
      <c r="M118" s="84">
        <v>2.2189833637473256E-7</v>
      </c>
      <c r="N118" s="84">
        <f t="shared" si="1"/>
        <v>3.2526297070336371E-4</v>
      </c>
      <c r="O118" s="84">
        <f>L118/'סכום נכסי הקרן'!$C$42</f>
        <v>5.2585346727943136E-5</v>
      </c>
    </row>
    <row r="119" spans="2:15">
      <c r="B119" s="76" t="s">
        <v>1199</v>
      </c>
      <c r="C119" s="73" t="s">
        <v>1200</v>
      </c>
      <c r="D119" s="86" t="s">
        <v>110</v>
      </c>
      <c r="E119" s="86" t="s">
        <v>296</v>
      </c>
      <c r="F119" s="73" t="s">
        <v>1201</v>
      </c>
      <c r="G119" s="86" t="s">
        <v>118</v>
      </c>
      <c r="H119" s="86" t="s">
        <v>123</v>
      </c>
      <c r="I119" s="83">
        <v>1.994578</v>
      </c>
      <c r="J119" s="85">
        <v>8193</v>
      </c>
      <c r="K119" s="83">
        <v>3.8226689999999995E-3</v>
      </c>
      <c r="L119" s="83">
        <v>0.16723845600000001</v>
      </c>
      <c r="M119" s="84">
        <v>1.7827662892391E-7</v>
      </c>
      <c r="N119" s="84">
        <f t="shared" si="1"/>
        <v>8.4972322869507149E-4</v>
      </c>
      <c r="O119" s="84">
        <f>L119/'סכום נכסי הקרן'!$C$42</f>
        <v>1.3737496926592379E-4</v>
      </c>
    </row>
    <row r="120" spans="2:15">
      <c r="B120" s="76" t="s">
        <v>1202</v>
      </c>
      <c r="C120" s="73" t="s">
        <v>1203</v>
      </c>
      <c r="D120" s="86" t="s">
        <v>110</v>
      </c>
      <c r="E120" s="86" t="s">
        <v>296</v>
      </c>
      <c r="F120" s="73" t="s">
        <v>664</v>
      </c>
      <c r="G120" s="86" t="s">
        <v>544</v>
      </c>
      <c r="H120" s="86" t="s">
        <v>123</v>
      </c>
      <c r="I120" s="83">
        <v>1.012443</v>
      </c>
      <c r="J120" s="85">
        <v>4338</v>
      </c>
      <c r="K120" s="73"/>
      <c r="L120" s="83">
        <v>4.3919777999999993E-2</v>
      </c>
      <c r="M120" s="84">
        <v>7.8773491869534412E-8</v>
      </c>
      <c r="N120" s="84">
        <f t="shared" si="1"/>
        <v>2.2315235657121088E-4</v>
      </c>
      <c r="O120" s="84">
        <f>L120/'סכום נכסי הקרן'!$C$42</f>
        <v>3.6077097918891305E-5</v>
      </c>
    </row>
    <row r="121" spans="2:15">
      <c r="B121" s="76" t="s">
        <v>1204</v>
      </c>
      <c r="C121" s="73" t="s">
        <v>1205</v>
      </c>
      <c r="D121" s="86" t="s">
        <v>110</v>
      </c>
      <c r="E121" s="86" t="s">
        <v>296</v>
      </c>
      <c r="F121" s="73" t="s">
        <v>1206</v>
      </c>
      <c r="G121" s="86" t="s">
        <v>1207</v>
      </c>
      <c r="H121" s="86" t="s">
        <v>123</v>
      </c>
      <c r="I121" s="83">
        <v>11.427320999999999</v>
      </c>
      <c r="J121" s="85">
        <v>276.39999999999998</v>
      </c>
      <c r="K121" s="73"/>
      <c r="L121" s="83">
        <v>3.1585113999999997E-2</v>
      </c>
      <c r="M121" s="84">
        <v>5.8832947131224008E-7</v>
      </c>
      <c r="N121" s="84">
        <f t="shared" si="1"/>
        <v>1.6048106212354592E-4</v>
      </c>
      <c r="O121" s="84">
        <f>L121/'סכום נכסי הקרן'!$C$42</f>
        <v>2.5945013896867709E-5</v>
      </c>
    </row>
    <row r="122" spans="2:15">
      <c r="B122" s="76" t="s">
        <v>1208</v>
      </c>
      <c r="C122" s="73" t="s">
        <v>1209</v>
      </c>
      <c r="D122" s="86" t="s">
        <v>110</v>
      </c>
      <c r="E122" s="86" t="s">
        <v>296</v>
      </c>
      <c r="F122" s="73" t="s">
        <v>1210</v>
      </c>
      <c r="G122" s="86" t="s">
        <v>330</v>
      </c>
      <c r="H122" s="86" t="s">
        <v>123</v>
      </c>
      <c r="I122" s="83">
        <v>6.5296149999999997</v>
      </c>
      <c r="J122" s="85">
        <v>3768</v>
      </c>
      <c r="K122" s="73"/>
      <c r="L122" s="83">
        <v>0.24603587699999999</v>
      </c>
      <c r="M122" s="84">
        <v>4.0733799343829007E-7</v>
      </c>
      <c r="N122" s="84">
        <f t="shared" si="1"/>
        <v>1.250085684713948E-3</v>
      </c>
      <c r="O122" s="84">
        <f>L122/'סכום נכסי הקרן'!$C$42</f>
        <v>2.0210166877640632E-4</v>
      </c>
    </row>
    <row r="123" spans="2:15">
      <c r="B123" s="76" t="s">
        <v>1211</v>
      </c>
      <c r="C123" s="73" t="s">
        <v>1212</v>
      </c>
      <c r="D123" s="86" t="s">
        <v>110</v>
      </c>
      <c r="E123" s="86" t="s">
        <v>296</v>
      </c>
      <c r="F123" s="73" t="s">
        <v>1213</v>
      </c>
      <c r="G123" s="86" t="s">
        <v>145</v>
      </c>
      <c r="H123" s="86" t="s">
        <v>123</v>
      </c>
      <c r="I123" s="83">
        <v>0.66738900000000001</v>
      </c>
      <c r="J123" s="85">
        <v>7258</v>
      </c>
      <c r="K123" s="73"/>
      <c r="L123" s="83">
        <v>4.8439111999999999E-2</v>
      </c>
      <c r="M123" s="84">
        <v>6.3048000686983249E-8</v>
      </c>
      <c r="N123" s="84">
        <f t="shared" si="1"/>
        <v>2.4611467737876139E-4</v>
      </c>
      <c r="O123" s="84">
        <f>L123/'סכום נכסי הקרן'!$C$42</f>
        <v>3.9789422130688885E-5</v>
      </c>
    </row>
    <row r="124" spans="2:15">
      <c r="B124" s="76" t="s">
        <v>1214</v>
      </c>
      <c r="C124" s="73" t="s">
        <v>1215</v>
      </c>
      <c r="D124" s="86" t="s">
        <v>110</v>
      </c>
      <c r="E124" s="86" t="s">
        <v>296</v>
      </c>
      <c r="F124" s="73" t="s">
        <v>1216</v>
      </c>
      <c r="G124" s="86" t="s">
        <v>1186</v>
      </c>
      <c r="H124" s="86" t="s">
        <v>123</v>
      </c>
      <c r="I124" s="83">
        <v>6.8586470000000013</v>
      </c>
      <c r="J124" s="85">
        <v>432.8</v>
      </c>
      <c r="K124" s="73"/>
      <c r="L124" s="83">
        <v>2.9684222999999996E-2</v>
      </c>
      <c r="M124" s="84">
        <v>1.3209808303085543E-7</v>
      </c>
      <c r="N124" s="84">
        <f t="shared" si="1"/>
        <v>1.5082280961063464E-4</v>
      </c>
      <c r="O124" s="84">
        <f>L124/'סכום נכסי הקרן'!$C$42</f>
        <v>2.4383561770672095E-5</v>
      </c>
    </row>
    <row r="125" spans="2:15">
      <c r="B125" s="76" t="s">
        <v>1217</v>
      </c>
      <c r="C125" s="73" t="s">
        <v>1218</v>
      </c>
      <c r="D125" s="86" t="s">
        <v>110</v>
      </c>
      <c r="E125" s="86" t="s">
        <v>296</v>
      </c>
      <c r="F125" s="73" t="s">
        <v>1219</v>
      </c>
      <c r="G125" s="86" t="s">
        <v>474</v>
      </c>
      <c r="H125" s="86" t="s">
        <v>123</v>
      </c>
      <c r="I125" s="83">
        <v>7.189908</v>
      </c>
      <c r="J125" s="85">
        <v>2097</v>
      </c>
      <c r="K125" s="73"/>
      <c r="L125" s="83">
        <v>0.15077237700000001</v>
      </c>
      <c r="M125" s="84">
        <v>2.5683953867742162E-7</v>
      </c>
      <c r="N125" s="84">
        <f t="shared" si="1"/>
        <v>7.660605942359964E-4</v>
      </c>
      <c r="O125" s="84">
        <f>L125/'סכום נכסי הקרן'!$C$42</f>
        <v>1.2384920999584733E-4</v>
      </c>
    </row>
    <row r="126" spans="2:15">
      <c r="B126" s="76" t="s">
        <v>1220</v>
      </c>
      <c r="C126" s="73" t="s">
        <v>1221</v>
      </c>
      <c r="D126" s="86" t="s">
        <v>110</v>
      </c>
      <c r="E126" s="86" t="s">
        <v>296</v>
      </c>
      <c r="F126" s="73" t="s">
        <v>1222</v>
      </c>
      <c r="G126" s="86" t="s">
        <v>119</v>
      </c>
      <c r="H126" s="86" t="s">
        <v>123</v>
      </c>
      <c r="I126" s="83">
        <v>3.8382640000000006</v>
      </c>
      <c r="J126" s="85">
        <v>1946</v>
      </c>
      <c r="K126" s="73"/>
      <c r="L126" s="83">
        <v>7.4692618999999988E-2</v>
      </c>
      <c r="M126" s="84">
        <v>5.8107928279946511E-7</v>
      </c>
      <c r="N126" s="84">
        <f t="shared" si="1"/>
        <v>3.7950633421520482E-4</v>
      </c>
      <c r="O126" s="84">
        <f>L126/'סכום נכסי הקרן'!$C$42</f>
        <v>6.1354885024269496E-5</v>
      </c>
    </row>
    <row r="127" spans="2:15">
      <c r="B127" s="76" t="s">
        <v>1223</v>
      </c>
      <c r="C127" s="73" t="s">
        <v>1224</v>
      </c>
      <c r="D127" s="86" t="s">
        <v>110</v>
      </c>
      <c r="E127" s="86" t="s">
        <v>296</v>
      </c>
      <c r="F127" s="73" t="s">
        <v>1225</v>
      </c>
      <c r="G127" s="86" t="s">
        <v>474</v>
      </c>
      <c r="H127" s="86" t="s">
        <v>123</v>
      </c>
      <c r="I127" s="83">
        <v>1.6733480000000001</v>
      </c>
      <c r="J127" s="85">
        <v>11000</v>
      </c>
      <c r="K127" s="73"/>
      <c r="L127" s="83">
        <v>0.18406831999999998</v>
      </c>
      <c r="M127" s="84">
        <v>3.3063492809938881E-7</v>
      </c>
      <c r="N127" s="84">
        <f t="shared" si="1"/>
        <v>9.3523422131377228E-4</v>
      </c>
      <c r="O127" s="84">
        <f>L127/'סכום נכסי הקרן'!$C$42</f>
        <v>1.5119955306709015E-4</v>
      </c>
    </row>
    <row r="128" spans="2:15">
      <c r="B128" s="76" t="s">
        <v>1226</v>
      </c>
      <c r="C128" s="73" t="s">
        <v>1227</v>
      </c>
      <c r="D128" s="86" t="s">
        <v>110</v>
      </c>
      <c r="E128" s="86" t="s">
        <v>296</v>
      </c>
      <c r="F128" s="73" t="s">
        <v>1228</v>
      </c>
      <c r="G128" s="86" t="s">
        <v>1229</v>
      </c>
      <c r="H128" s="86" t="s">
        <v>123</v>
      </c>
      <c r="I128" s="83">
        <v>5.1536160000000004</v>
      </c>
      <c r="J128" s="85">
        <v>483.4</v>
      </c>
      <c r="K128" s="73"/>
      <c r="L128" s="83">
        <v>2.4912579999999997E-2</v>
      </c>
      <c r="M128" s="84">
        <v>1.7519159311402906E-7</v>
      </c>
      <c r="N128" s="84">
        <f t="shared" si="1"/>
        <v>1.265785299567957E-4</v>
      </c>
      <c r="O128" s="84">
        <f>L128/'סכום נכסי הקרן'!$C$42</f>
        <v>2.0463982948006091E-5</v>
      </c>
    </row>
    <row r="129" spans="2:15">
      <c r="B129" s="76" t="s">
        <v>1230</v>
      </c>
      <c r="C129" s="73" t="s">
        <v>1231</v>
      </c>
      <c r="D129" s="86" t="s">
        <v>110</v>
      </c>
      <c r="E129" s="86" t="s">
        <v>296</v>
      </c>
      <c r="F129" s="73" t="s">
        <v>1232</v>
      </c>
      <c r="G129" s="86" t="s">
        <v>544</v>
      </c>
      <c r="H129" s="86" t="s">
        <v>123</v>
      </c>
      <c r="I129" s="83">
        <v>10.45</v>
      </c>
      <c r="J129" s="85">
        <v>1211</v>
      </c>
      <c r="K129" s="73"/>
      <c r="L129" s="83">
        <v>0.12654949999999998</v>
      </c>
      <c r="M129" s="84">
        <v>2.2928583496246952E-7</v>
      </c>
      <c r="N129" s="84">
        <f t="shared" si="1"/>
        <v>6.4298638185075643E-4</v>
      </c>
      <c r="O129" s="84">
        <f>L129/'סכום נכסי הקרן'!$C$42</f>
        <v>1.0395177095582621E-4</v>
      </c>
    </row>
    <row r="130" spans="2:15">
      <c r="B130" s="76" t="s">
        <v>1233</v>
      </c>
      <c r="C130" s="73" t="s">
        <v>1234</v>
      </c>
      <c r="D130" s="86" t="s">
        <v>110</v>
      </c>
      <c r="E130" s="86" t="s">
        <v>296</v>
      </c>
      <c r="F130" s="73" t="s">
        <v>1235</v>
      </c>
      <c r="G130" s="86" t="s">
        <v>1098</v>
      </c>
      <c r="H130" s="86" t="s">
        <v>123</v>
      </c>
      <c r="I130" s="83">
        <v>10.588551000000001</v>
      </c>
      <c r="J130" s="85">
        <v>108.9</v>
      </c>
      <c r="K130" s="73"/>
      <c r="L130" s="83">
        <v>1.1530932000000001E-2</v>
      </c>
      <c r="M130" s="84">
        <v>1.0770921003149019E-7</v>
      </c>
      <c r="N130" s="84">
        <f t="shared" si="1"/>
        <v>5.8587606004346978E-5</v>
      </c>
      <c r="O130" s="84">
        <f>L130/'סכום נכסי הקרן'!$C$42</f>
        <v>9.4718730786862634E-6</v>
      </c>
    </row>
    <row r="131" spans="2:15">
      <c r="B131" s="76" t="s">
        <v>1236</v>
      </c>
      <c r="C131" s="73" t="s">
        <v>1237</v>
      </c>
      <c r="D131" s="86" t="s">
        <v>110</v>
      </c>
      <c r="E131" s="86" t="s">
        <v>296</v>
      </c>
      <c r="F131" s="73" t="s">
        <v>1238</v>
      </c>
      <c r="G131" s="86" t="s">
        <v>1229</v>
      </c>
      <c r="H131" s="86" t="s">
        <v>123</v>
      </c>
      <c r="I131" s="83">
        <v>11.497916</v>
      </c>
      <c r="J131" s="85">
        <v>3999</v>
      </c>
      <c r="K131" s="73"/>
      <c r="L131" s="83">
        <v>0.45980164300000004</v>
      </c>
      <c r="M131" s="84">
        <v>4.6492428366847913E-7</v>
      </c>
      <c r="N131" s="84">
        <f t="shared" si="1"/>
        <v>2.3362099004863965E-3</v>
      </c>
      <c r="O131" s="84">
        <f>L131/'סכום נכסי הקרן'!$C$42</f>
        <v>3.7769564540554156E-4</v>
      </c>
    </row>
    <row r="132" spans="2:15">
      <c r="B132" s="76" t="s">
        <v>1239</v>
      </c>
      <c r="C132" s="73" t="s">
        <v>1240</v>
      </c>
      <c r="D132" s="86" t="s">
        <v>110</v>
      </c>
      <c r="E132" s="86" t="s">
        <v>296</v>
      </c>
      <c r="F132" s="73" t="s">
        <v>1241</v>
      </c>
      <c r="G132" s="86" t="s">
        <v>624</v>
      </c>
      <c r="H132" s="86" t="s">
        <v>123</v>
      </c>
      <c r="I132" s="83">
        <v>3.485754</v>
      </c>
      <c r="J132" s="85">
        <v>7908</v>
      </c>
      <c r="K132" s="73"/>
      <c r="L132" s="83">
        <v>0.27565344599999997</v>
      </c>
      <c r="M132" s="84">
        <v>3.9389218367157607E-7</v>
      </c>
      <c r="N132" s="84">
        <f t="shared" si="1"/>
        <v>1.4005698314749002E-3</v>
      </c>
      <c r="O132" s="84">
        <f>L132/'סכום נכסי הקרן'!$C$42</f>
        <v>2.264304788385273E-4</v>
      </c>
    </row>
    <row r="133" spans="2:15">
      <c r="B133" s="76" t="s">
        <v>1242</v>
      </c>
      <c r="C133" s="73" t="s">
        <v>1243</v>
      </c>
      <c r="D133" s="86" t="s">
        <v>110</v>
      </c>
      <c r="E133" s="86" t="s">
        <v>296</v>
      </c>
      <c r="F133" s="73" t="s">
        <v>1244</v>
      </c>
      <c r="G133" s="86" t="s">
        <v>118</v>
      </c>
      <c r="H133" s="86" t="s">
        <v>123</v>
      </c>
      <c r="I133" s="83">
        <v>43.263000000000005</v>
      </c>
      <c r="J133" s="85">
        <v>221.9</v>
      </c>
      <c r="K133" s="73"/>
      <c r="L133" s="83">
        <v>9.6000596999999993E-2</v>
      </c>
      <c r="M133" s="84">
        <v>2.8891456395057065E-7</v>
      </c>
      <c r="N133" s="84">
        <f t="shared" si="1"/>
        <v>4.877702126088415E-4</v>
      </c>
      <c r="O133" s="84">
        <f>L133/'סכום נכסי הקרן'!$C$42</f>
        <v>7.8857933622547525E-5</v>
      </c>
    </row>
    <row r="134" spans="2:15">
      <c r="B134" s="76" t="s">
        <v>1245</v>
      </c>
      <c r="C134" s="73" t="s">
        <v>1246</v>
      </c>
      <c r="D134" s="86" t="s">
        <v>110</v>
      </c>
      <c r="E134" s="86" t="s">
        <v>296</v>
      </c>
      <c r="F134" s="73" t="s">
        <v>1247</v>
      </c>
      <c r="G134" s="86" t="s">
        <v>145</v>
      </c>
      <c r="H134" s="86" t="s">
        <v>123</v>
      </c>
      <c r="I134" s="83">
        <v>5.051139</v>
      </c>
      <c r="J134" s="85">
        <v>318.89999999999998</v>
      </c>
      <c r="K134" s="73"/>
      <c r="L134" s="83">
        <v>1.6108081999999999E-2</v>
      </c>
      <c r="M134" s="84">
        <v>2.8488562870232555E-7</v>
      </c>
      <c r="N134" s="84">
        <f t="shared" si="1"/>
        <v>8.1843684595634883E-5</v>
      </c>
      <c r="O134" s="84">
        <f>L134/'סכום נכסי הקרן'!$C$42</f>
        <v>1.3231689185667798E-5</v>
      </c>
    </row>
    <row r="135" spans="2:15">
      <c r="B135" s="76" t="s">
        <v>1248</v>
      </c>
      <c r="C135" s="73" t="s">
        <v>1249</v>
      </c>
      <c r="D135" s="86" t="s">
        <v>110</v>
      </c>
      <c r="E135" s="86" t="s">
        <v>296</v>
      </c>
      <c r="F135" s="73" t="s">
        <v>1250</v>
      </c>
      <c r="G135" s="86" t="s">
        <v>119</v>
      </c>
      <c r="H135" s="86" t="s">
        <v>123</v>
      </c>
      <c r="I135" s="83">
        <v>40.755000000000003</v>
      </c>
      <c r="J135" s="85">
        <v>365.1</v>
      </c>
      <c r="K135" s="73"/>
      <c r="L135" s="83">
        <v>0.148796505</v>
      </c>
      <c r="M135" s="84">
        <v>5.111397551157088E-7</v>
      </c>
      <c r="N135" s="84">
        <f t="shared" si="1"/>
        <v>7.5602137015150597E-4</v>
      </c>
      <c r="O135" s="84">
        <f>L135/'סכום נכסי הקרן'!$C$42</f>
        <v>1.2222616609933228E-4</v>
      </c>
    </row>
    <row r="136" spans="2:15">
      <c r="B136" s="76" t="s">
        <v>1251</v>
      </c>
      <c r="C136" s="73" t="s">
        <v>1252</v>
      </c>
      <c r="D136" s="86" t="s">
        <v>110</v>
      </c>
      <c r="E136" s="86" t="s">
        <v>296</v>
      </c>
      <c r="F136" s="73" t="s">
        <v>1253</v>
      </c>
      <c r="G136" s="86" t="s">
        <v>145</v>
      </c>
      <c r="H136" s="86" t="s">
        <v>123</v>
      </c>
      <c r="I136" s="83">
        <v>42.168984000000002</v>
      </c>
      <c r="J136" s="85">
        <v>194.5</v>
      </c>
      <c r="K136" s="73"/>
      <c r="L136" s="83">
        <v>8.2018674E-2</v>
      </c>
      <c r="M136" s="84">
        <v>3.898776845555956E-7</v>
      </c>
      <c r="N136" s="84">
        <f t="shared" si="1"/>
        <v>4.1672934653599355E-4</v>
      </c>
      <c r="O136" s="84">
        <f>L136/'סכום נכסי הקרן'!$C$42</f>
        <v>6.737273883933622E-5</v>
      </c>
    </row>
    <row r="137" spans="2:15">
      <c r="B137" s="76" t="s">
        <v>1254</v>
      </c>
      <c r="C137" s="73" t="s">
        <v>1255</v>
      </c>
      <c r="D137" s="86" t="s">
        <v>110</v>
      </c>
      <c r="E137" s="86" t="s">
        <v>296</v>
      </c>
      <c r="F137" s="73" t="s">
        <v>1256</v>
      </c>
      <c r="G137" s="86" t="s">
        <v>413</v>
      </c>
      <c r="H137" s="86" t="s">
        <v>123</v>
      </c>
      <c r="I137" s="83">
        <v>14.142428000000001</v>
      </c>
      <c r="J137" s="85">
        <v>885</v>
      </c>
      <c r="K137" s="73"/>
      <c r="L137" s="83">
        <v>0.12516048600000002</v>
      </c>
      <c r="M137" s="84">
        <v>4.1313668287399585E-7</v>
      </c>
      <c r="N137" s="84">
        <f t="shared" si="1"/>
        <v>6.3592892934244926E-4</v>
      </c>
      <c r="O137" s="84">
        <f>L137/'סכום נכסי הקרן'!$C$42</f>
        <v>1.0281079082407987E-4</v>
      </c>
    </row>
    <row r="138" spans="2:15">
      <c r="B138" s="76" t="s">
        <v>1257</v>
      </c>
      <c r="C138" s="73" t="s">
        <v>1258</v>
      </c>
      <c r="D138" s="86" t="s">
        <v>110</v>
      </c>
      <c r="E138" s="86" t="s">
        <v>296</v>
      </c>
      <c r="F138" s="73" t="s">
        <v>1259</v>
      </c>
      <c r="G138" s="86" t="s">
        <v>147</v>
      </c>
      <c r="H138" s="86" t="s">
        <v>123</v>
      </c>
      <c r="I138" s="83">
        <v>3.5085350000000002</v>
      </c>
      <c r="J138" s="85">
        <v>2060</v>
      </c>
      <c r="K138" s="73"/>
      <c r="L138" s="83">
        <v>7.2275826000000001E-2</v>
      </c>
      <c r="M138" s="84">
        <v>2.9723818203028641E-7</v>
      </c>
      <c r="N138" s="84">
        <f t="shared" si="1"/>
        <v>3.6722683104251568E-4</v>
      </c>
      <c r="O138" s="84">
        <f>L138/'סכום נכסי הקרן'!$C$42</f>
        <v>5.936965464103098E-5</v>
      </c>
    </row>
    <row r="139" spans="2:15">
      <c r="B139" s="76" t="s">
        <v>1260</v>
      </c>
      <c r="C139" s="73" t="s">
        <v>1261</v>
      </c>
      <c r="D139" s="86" t="s">
        <v>110</v>
      </c>
      <c r="E139" s="86" t="s">
        <v>296</v>
      </c>
      <c r="F139" s="73" t="s">
        <v>577</v>
      </c>
      <c r="G139" s="86" t="s">
        <v>120</v>
      </c>
      <c r="H139" s="86" t="s">
        <v>123</v>
      </c>
      <c r="I139" s="83">
        <v>16.658443999999999</v>
      </c>
      <c r="J139" s="85">
        <v>834</v>
      </c>
      <c r="K139" s="73"/>
      <c r="L139" s="83">
        <v>0.138931425</v>
      </c>
      <c r="M139" s="84">
        <v>2.4463298379464958E-7</v>
      </c>
      <c r="N139" s="84">
        <f t="shared" si="1"/>
        <v>7.0589780509697578E-4</v>
      </c>
      <c r="O139" s="84">
        <f>L139/'סכום נכסי הקרן'!$C$42</f>
        <v>1.1412267666143721E-4</v>
      </c>
    </row>
    <row r="140" spans="2:15">
      <c r="B140" s="76" t="s">
        <v>1262</v>
      </c>
      <c r="C140" s="73" t="s">
        <v>1263</v>
      </c>
      <c r="D140" s="86" t="s">
        <v>110</v>
      </c>
      <c r="E140" s="86" t="s">
        <v>296</v>
      </c>
      <c r="F140" s="73" t="s">
        <v>1264</v>
      </c>
      <c r="G140" s="86" t="s">
        <v>413</v>
      </c>
      <c r="H140" s="86" t="s">
        <v>123</v>
      </c>
      <c r="I140" s="83">
        <v>8.8294610000000002</v>
      </c>
      <c r="J140" s="85">
        <v>702.2</v>
      </c>
      <c r="K140" s="73"/>
      <c r="L140" s="83">
        <v>6.2000475000000006E-2</v>
      </c>
      <c r="M140" s="84">
        <v>5.816598502467133E-7</v>
      </c>
      <c r="N140" s="84">
        <f t="shared" ref="N140:N199" si="2">IFERROR(L140/$L$11,0)</f>
        <v>3.1501871673359665E-4</v>
      </c>
      <c r="O140" s="84">
        <f>L140/'סכום נכסי הקרן'!$C$42</f>
        <v>5.0929155598026312E-5</v>
      </c>
    </row>
    <row r="141" spans="2:15">
      <c r="B141" s="76" t="s">
        <v>1265</v>
      </c>
      <c r="C141" s="73" t="s">
        <v>1266</v>
      </c>
      <c r="D141" s="86" t="s">
        <v>110</v>
      </c>
      <c r="E141" s="86" t="s">
        <v>296</v>
      </c>
      <c r="F141" s="73" t="s">
        <v>1267</v>
      </c>
      <c r="G141" s="86" t="s">
        <v>145</v>
      </c>
      <c r="H141" s="86" t="s">
        <v>123</v>
      </c>
      <c r="I141" s="83">
        <v>10.620335000000001</v>
      </c>
      <c r="J141" s="85">
        <v>676</v>
      </c>
      <c r="K141" s="73"/>
      <c r="L141" s="83">
        <v>7.1793465000000001E-2</v>
      </c>
      <c r="M141" s="84">
        <v>5.4088520048280886E-7</v>
      </c>
      <c r="N141" s="84">
        <f t="shared" si="2"/>
        <v>3.6477599912191613E-4</v>
      </c>
      <c r="O141" s="84">
        <f>L141/'סכום נכסי הקרן'!$C$42</f>
        <v>5.8973428024647483E-5</v>
      </c>
    </row>
    <row r="142" spans="2:15">
      <c r="B142" s="76" t="s">
        <v>1268</v>
      </c>
      <c r="C142" s="73" t="s">
        <v>1269</v>
      </c>
      <c r="D142" s="86" t="s">
        <v>110</v>
      </c>
      <c r="E142" s="86" t="s">
        <v>296</v>
      </c>
      <c r="F142" s="73" t="s">
        <v>1270</v>
      </c>
      <c r="G142" s="86" t="s">
        <v>1098</v>
      </c>
      <c r="H142" s="86" t="s">
        <v>123</v>
      </c>
      <c r="I142" s="83">
        <v>43.964686</v>
      </c>
      <c r="J142" s="85">
        <v>51.5</v>
      </c>
      <c r="K142" s="73"/>
      <c r="L142" s="83">
        <v>2.2641813E-2</v>
      </c>
      <c r="M142" s="84">
        <v>4.8336455976080539E-7</v>
      </c>
      <c r="N142" s="84">
        <f t="shared" si="2"/>
        <v>1.1504097147291315E-4</v>
      </c>
      <c r="O142" s="84">
        <f>L142/'סכום נכסי הקרן'!$C$42</f>
        <v>1.8598702950234087E-5</v>
      </c>
    </row>
    <row r="143" spans="2:15">
      <c r="B143" s="76" t="s">
        <v>1271</v>
      </c>
      <c r="C143" s="73" t="s">
        <v>1272</v>
      </c>
      <c r="D143" s="86" t="s">
        <v>110</v>
      </c>
      <c r="E143" s="86" t="s">
        <v>296</v>
      </c>
      <c r="F143" s="73" t="s">
        <v>1273</v>
      </c>
      <c r="G143" s="86" t="s">
        <v>406</v>
      </c>
      <c r="H143" s="86" t="s">
        <v>123</v>
      </c>
      <c r="I143" s="83">
        <v>26.413383</v>
      </c>
      <c r="J143" s="85">
        <v>97.2</v>
      </c>
      <c r="K143" s="73"/>
      <c r="L143" s="83">
        <v>2.5673808999999995E-2</v>
      </c>
      <c r="M143" s="84">
        <v>1.5106307128921159E-7</v>
      </c>
      <c r="N143" s="84">
        <f t="shared" si="2"/>
        <v>1.3044626456238379E-4</v>
      </c>
      <c r="O143" s="84">
        <f>L143/'סכום נכסי הקרן'!$C$42</f>
        <v>2.1089280579786009E-5</v>
      </c>
    </row>
    <row r="144" spans="2:15">
      <c r="B144" s="76" t="s">
        <v>1274</v>
      </c>
      <c r="C144" s="73" t="s">
        <v>1275</v>
      </c>
      <c r="D144" s="86" t="s">
        <v>110</v>
      </c>
      <c r="E144" s="86" t="s">
        <v>296</v>
      </c>
      <c r="F144" s="73" t="s">
        <v>1276</v>
      </c>
      <c r="G144" s="86" t="s">
        <v>554</v>
      </c>
      <c r="H144" s="86" t="s">
        <v>123</v>
      </c>
      <c r="I144" s="83">
        <v>6.124979999999999</v>
      </c>
      <c r="J144" s="85">
        <v>1780</v>
      </c>
      <c r="K144" s="73"/>
      <c r="L144" s="83">
        <v>0.10902464600000002</v>
      </c>
      <c r="M144" s="84">
        <v>4.3029705838837514E-7</v>
      </c>
      <c r="N144" s="84">
        <f t="shared" si="2"/>
        <v>5.5394420889928102E-4</v>
      </c>
      <c r="O144" s="84">
        <f>L144/'סכום נכסי הקרן'!$C$42</f>
        <v>8.955630033727543E-5</v>
      </c>
    </row>
    <row r="145" spans="2:15">
      <c r="B145" s="76" t="s">
        <v>1277</v>
      </c>
      <c r="C145" s="73" t="s">
        <v>1278</v>
      </c>
      <c r="D145" s="86" t="s">
        <v>110</v>
      </c>
      <c r="E145" s="86" t="s">
        <v>296</v>
      </c>
      <c r="F145" s="73" t="s">
        <v>1279</v>
      </c>
      <c r="G145" s="86" t="s">
        <v>1280</v>
      </c>
      <c r="H145" s="86" t="s">
        <v>123</v>
      </c>
      <c r="I145" s="83">
        <v>37.517073000000003</v>
      </c>
      <c r="J145" s="85">
        <v>670.4</v>
      </c>
      <c r="K145" s="73"/>
      <c r="L145" s="83">
        <v>0.251514456</v>
      </c>
      <c r="M145" s="84">
        <v>3.9869649443837701E-7</v>
      </c>
      <c r="N145" s="84">
        <f t="shared" si="2"/>
        <v>1.2779218412289366E-3</v>
      </c>
      <c r="O145" s="84">
        <f>L145/'סכום נכסי הקרן'!$C$42</f>
        <v>2.0660194723954841E-4</v>
      </c>
    </row>
    <row r="146" spans="2:15">
      <c r="B146" s="76" t="s">
        <v>1281</v>
      </c>
      <c r="C146" s="73" t="s">
        <v>1282</v>
      </c>
      <c r="D146" s="86" t="s">
        <v>110</v>
      </c>
      <c r="E146" s="86" t="s">
        <v>296</v>
      </c>
      <c r="F146" s="73" t="s">
        <v>1283</v>
      </c>
      <c r="G146" s="86" t="s">
        <v>624</v>
      </c>
      <c r="H146" s="86" t="s">
        <v>123</v>
      </c>
      <c r="I146" s="83">
        <v>5.2947239999999995</v>
      </c>
      <c r="J146" s="85">
        <v>227.3</v>
      </c>
      <c r="K146" s="73"/>
      <c r="L146" s="83">
        <v>1.2034908E-2</v>
      </c>
      <c r="M146" s="84">
        <v>7.1973402463663117E-8</v>
      </c>
      <c r="N146" s="84">
        <f t="shared" si="2"/>
        <v>6.1148261753912305E-5</v>
      </c>
      <c r="O146" s="84">
        <f>L146/'סכום נכסי הקרן'!$C$42</f>
        <v>9.8858549412715245E-6</v>
      </c>
    </row>
    <row r="147" spans="2:15">
      <c r="B147" s="76" t="s">
        <v>1284</v>
      </c>
      <c r="C147" s="73" t="s">
        <v>1285</v>
      </c>
      <c r="D147" s="86" t="s">
        <v>110</v>
      </c>
      <c r="E147" s="86" t="s">
        <v>296</v>
      </c>
      <c r="F147" s="73" t="s">
        <v>1286</v>
      </c>
      <c r="G147" s="86" t="s">
        <v>544</v>
      </c>
      <c r="H147" s="86" t="s">
        <v>123</v>
      </c>
      <c r="I147" s="83">
        <v>11.961205999999999</v>
      </c>
      <c r="J147" s="85">
        <v>428.7</v>
      </c>
      <c r="K147" s="73"/>
      <c r="L147" s="83">
        <v>5.1277689000000001E-2</v>
      </c>
      <c r="M147" s="84">
        <v>1.644639405923743E-7</v>
      </c>
      <c r="N147" s="84">
        <f t="shared" si="2"/>
        <v>2.6053722630099951E-4</v>
      </c>
      <c r="O147" s="84">
        <f>L147/'סכום נכסי הקרן'!$C$42</f>
        <v>4.2121119262202455E-5</v>
      </c>
    </row>
    <row r="148" spans="2:15">
      <c r="B148" s="76" t="s">
        <v>1287</v>
      </c>
      <c r="C148" s="73" t="s">
        <v>1288</v>
      </c>
      <c r="D148" s="86" t="s">
        <v>110</v>
      </c>
      <c r="E148" s="86" t="s">
        <v>296</v>
      </c>
      <c r="F148" s="73" t="s">
        <v>1289</v>
      </c>
      <c r="G148" s="86" t="s">
        <v>406</v>
      </c>
      <c r="H148" s="86" t="s">
        <v>123</v>
      </c>
      <c r="I148" s="83">
        <v>17.564516999999999</v>
      </c>
      <c r="J148" s="85">
        <v>353.6</v>
      </c>
      <c r="K148" s="73"/>
      <c r="L148" s="83">
        <v>6.2108130999999997E-2</v>
      </c>
      <c r="M148" s="84">
        <v>1.4065580834293098E-7</v>
      </c>
      <c r="N148" s="84">
        <f t="shared" si="2"/>
        <v>3.1556570697792408E-4</v>
      </c>
      <c r="O148" s="84">
        <f>L148/'סכום נכסי הקרן'!$C$42</f>
        <v>5.1017587649152704E-5</v>
      </c>
    </row>
    <row r="149" spans="2:15">
      <c r="B149" s="76" t="s">
        <v>1290</v>
      </c>
      <c r="C149" s="73" t="s">
        <v>1291</v>
      </c>
      <c r="D149" s="86" t="s">
        <v>110</v>
      </c>
      <c r="E149" s="86" t="s">
        <v>296</v>
      </c>
      <c r="F149" s="73" t="s">
        <v>1292</v>
      </c>
      <c r="G149" s="86" t="s">
        <v>528</v>
      </c>
      <c r="H149" s="86" t="s">
        <v>123</v>
      </c>
      <c r="I149" s="83">
        <v>4.2137120000000001</v>
      </c>
      <c r="J149" s="85">
        <v>7273</v>
      </c>
      <c r="K149" s="73"/>
      <c r="L149" s="83">
        <v>0.30646325200000002</v>
      </c>
      <c r="M149" s="84">
        <v>7.1050526346034115E-8</v>
      </c>
      <c r="N149" s="84">
        <f t="shared" si="2"/>
        <v>1.5571116248874681E-3</v>
      </c>
      <c r="O149" s="84">
        <f>L149/'סכום נכסי הקרן'!$C$42</f>
        <v>2.5173863016670673E-4</v>
      </c>
    </row>
    <row r="150" spans="2:15">
      <c r="B150" s="76" t="s">
        <v>1293</v>
      </c>
      <c r="C150" s="73" t="s">
        <v>1294</v>
      </c>
      <c r="D150" s="86" t="s">
        <v>110</v>
      </c>
      <c r="E150" s="86" t="s">
        <v>296</v>
      </c>
      <c r="F150" s="73" t="s">
        <v>1295</v>
      </c>
      <c r="G150" s="86" t="s">
        <v>119</v>
      </c>
      <c r="H150" s="86" t="s">
        <v>123</v>
      </c>
      <c r="I150" s="83">
        <v>6.1300590000000001</v>
      </c>
      <c r="J150" s="85">
        <v>1355</v>
      </c>
      <c r="K150" s="83">
        <v>6.1300590000000002E-3</v>
      </c>
      <c r="L150" s="83">
        <v>8.9192356E-2</v>
      </c>
      <c r="M150" s="84">
        <v>5.3190727444311667E-7</v>
      </c>
      <c r="N150" s="84">
        <f t="shared" si="2"/>
        <v>4.5317816564415203E-4</v>
      </c>
      <c r="O150" s="84">
        <f>L150/'סכום נכסי הקרן'!$C$42</f>
        <v>7.3265428641934675E-5</v>
      </c>
    </row>
    <row r="151" spans="2:15">
      <c r="B151" s="76" t="s">
        <v>1296</v>
      </c>
      <c r="C151" s="73" t="s">
        <v>1297</v>
      </c>
      <c r="D151" s="86" t="s">
        <v>110</v>
      </c>
      <c r="E151" s="86" t="s">
        <v>296</v>
      </c>
      <c r="F151" s="73" t="s">
        <v>1298</v>
      </c>
      <c r="G151" s="86" t="s">
        <v>502</v>
      </c>
      <c r="H151" s="86" t="s">
        <v>123</v>
      </c>
      <c r="I151" s="83">
        <v>2.5713789999999999</v>
      </c>
      <c r="J151" s="85">
        <v>26800</v>
      </c>
      <c r="K151" s="73"/>
      <c r="L151" s="83">
        <v>0.68912963900000002</v>
      </c>
      <c r="M151" s="84">
        <v>7.0445034124232369E-7</v>
      </c>
      <c r="N151" s="84">
        <f t="shared" si="2"/>
        <v>3.5014043769965746E-3</v>
      </c>
      <c r="O151" s="84">
        <f>L151/'סכום נכסי הקרן'!$C$42</f>
        <v>5.660729310838779E-4</v>
      </c>
    </row>
    <row r="152" spans="2:15">
      <c r="B152" s="76" t="s">
        <v>1299</v>
      </c>
      <c r="C152" s="73" t="s">
        <v>1300</v>
      </c>
      <c r="D152" s="86" t="s">
        <v>110</v>
      </c>
      <c r="E152" s="86" t="s">
        <v>296</v>
      </c>
      <c r="F152" s="73" t="s">
        <v>1301</v>
      </c>
      <c r="G152" s="86" t="s">
        <v>1098</v>
      </c>
      <c r="H152" s="86" t="s">
        <v>123</v>
      </c>
      <c r="I152" s="83">
        <v>7.4769749999999995</v>
      </c>
      <c r="J152" s="85">
        <v>654.6</v>
      </c>
      <c r="K152" s="73"/>
      <c r="L152" s="83">
        <v>4.8944277999999994E-2</v>
      </c>
      <c r="M152" s="84">
        <v>3.4184296723065074E-7</v>
      </c>
      <c r="N152" s="84">
        <f t="shared" si="2"/>
        <v>2.4868137940898681E-4</v>
      </c>
      <c r="O152" s="84">
        <f>L152/'סכום נכסי הקרן'!$C$42</f>
        <v>4.0204381496997489E-5</v>
      </c>
    </row>
    <row r="153" spans="2:15">
      <c r="B153" s="76" t="s">
        <v>1302</v>
      </c>
      <c r="C153" s="73" t="s">
        <v>1303</v>
      </c>
      <c r="D153" s="86" t="s">
        <v>110</v>
      </c>
      <c r="E153" s="86" t="s">
        <v>296</v>
      </c>
      <c r="F153" s="73" t="s">
        <v>1304</v>
      </c>
      <c r="G153" s="86" t="s">
        <v>554</v>
      </c>
      <c r="H153" s="86" t="s">
        <v>123</v>
      </c>
      <c r="I153" s="83">
        <v>0.25830399999999998</v>
      </c>
      <c r="J153" s="85">
        <v>11220</v>
      </c>
      <c r="K153" s="73"/>
      <c r="L153" s="83">
        <v>2.8981706999999999E-2</v>
      </c>
      <c r="M153" s="84">
        <v>7.7689525821517165E-8</v>
      </c>
      <c r="N153" s="84">
        <f t="shared" si="2"/>
        <v>1.4725339036336565E-4</v>
      </c>
      <c r="O153" s="84">
        <f>L153/'סכום נכסי הקרן'!$C$42</f>
        <v>2.3806492858311297E-5</v>
      </c>
    </row>
    <row r="154" spans="2:15">
      <c r="B154" s="76" t="s">
        <v>1305</v>
      </c>
      <c r="C154" s="73" t="s">
        <v>1306</v>
      </c>
      <c r="D154" s="86" t="s">
        <v>110</v>
      </c>
      <c r="E154" s="86" t="s">
        <v>296</v>
      </c>
      <c r="F154" s="73" t="s">
        <v>1307</v>
      </c>
      <c r="G154" s="86" t="s">
        <v>118</v>
      </c>
      <c r="H154" s="86" t="s">
        <v>123</v>
      </c>
      <c r="I154" s="83">
        <v>16.611649</v>
      </c>
      <c r="J154" s="85">
        <v>881.6</v>
      </c>
      <c r="K154" s="73"/>
      <c r="L154" s="83">
        <v>0.146448299</v>
      </c>
      <c r="M154" s="84">
        <v>4.1927319883310765E-7</v>
      </c>
      <c r="N154" s="84">
        <f t="shared" si="2"/>
        <v>7.4409035122389078E-4</v>
      </c>
      <c r="O154" s="84">
        <f>L154/'סכום נכסי הקרן'!$C$42</f>
        <v>1.2029727525212154E-4</v>
      </c>
    </row>
    <row r="155" spans="2:15">
      <c r="B155" s="76" t="s">
        <v>1310</v>
      </c>
      <c r="C155" s="73" t="s">
        <v>1311</v>
      </c>
      <c r="D155" s="86" t="s">
        <v>110</v>
      </c>
      <c r="E155" s="86" t="s">
        <v>296</v>
      </c>
      <c r="F155" s="73" t="s">
        <v>1312</v>
      </c>
      <c r="G155" s="86" t="s">
        <v>474</v>
      </c>
      <c r="H155" s="86" t="s">
        <v>123</v>
      </c>
      <c r="I155" s="83">
        <v>8.0607799999999994</v>
      </c>
      <c r="J155" s="85">
        <v>7550</v>
      </c>
      <c r="K155" s="73"/>
      <c r="L155" s="83">
        <v>0.608588884</v>
      </c>
      <c r="M155" s="84">
        <v>3.2243119999999997E-7</v>
      </c>
      <c r="N155" s="84">
        <f t="shared" si="2"/>
        <v>3.0921842011050991E-3</v>
      </c>
      <c r="O155" s="84">
        <f>L155/'סכום נכסי הקרן'!$C$42</f>
        <v>4.9991420176160228E-4</v>
      </c>
    </row>
    <row r="156" spans="2:15">
      <c r="B156" s="76" t="s">
        <v>1313</v>
      </c>
      <c r="C156" s="73" t="s">
        <v>1314</v>
      </c>
      <c r="D156" s="86" t="s">
        <v>110</v>
      </c>
      <c r="E156" s="86" t="s">
        <v>296</v>
      </c>
      <c r="F156" s="73" t="s">
        <v>1315</v>
      </c>
      <c r="G156" s="86" t="s">
        <v>406</v>
      </c>
      <c r="H156" s="86" t="s">
        <v>123</v>
      </c>
      <c r="I156" s="83">
        <v>23.363990000000005</v>
      </c>
      <c r="J156" s="85">
        <v>701.5</v>
      </c>
      <c r="K156" s="83">
        <v>1.0086771999999999E-2</v>
      </c>
      <c r="L156" s="83">
        <v>0.17398516</v>
      </c>
      <c r="M156" s="84">
        <v>1.6811287888103724E-7</v>
      </c>
      <c r="N156" s="84">
        <f t="shared" si="2"/>
        <v>8.8400261181691728E-4</v>
      </c>
      <c r="O156" s="84">
        <f>L156/'סכום נכסי הקרן'!$C$42</f>
        <v>1.429169258039959E-4</v>
      </c>
    </row>
    <row r="157" spans="2:15">
      <c r="B157" s="76" t="s">
        <v>1316</v>
      </c>
      <c r="C157" s="73" t="s">
        <v>1317</v>
      </c>
      <c r="D157" s="86" t="s">
        <v>110</v>
      </c>
      <c r="E157" s="86" t="s">
        <v>296</v>
      </c>
      <c r="F157" s="73" t="s">
        <v>1318</v>
      </c>
      <c r="G157" s="86" t="s">
        <v>145</v>
      </c>
      <c r="H157" s="86" t="s">
        <v>123</v>
      </c>
      <c r="I157" s="83">
        <v>3.4485000000000001</v>
      </c>
      <c r="J157" s="85">
        <v>546.4</v>
      </c>
      <c r="K157" s="73"/>
      <c r="L157" s="83">
        <v>1.8842604000000002E-2</v>
      </c>
      <c r="M157" s="84">
        <v>4.5492046246355427E-7</v>
      </c>
      <c r="N157" s="84">
        <f t="shared" si="2"/>
        <v>9.5737539623677646E-5</v>
      </c>
      <c r="O157" s="84">
        <f>L157/'סכום נכסי הקרן'!$C$42</f>
        <v>1.5477912241607714E-5</v>
      </c>
    </row>
    <row r="158" spans="2:15">
      <c r="B158" s="76" t="s">
        <v>1319</v>
      </c>
      <c r="C158" s="73" t="s">
        <v>1320</v>
      </c>
      <c r="D158" s="86" t="s">
        <v>110</v>
      </c>
      <c r="E158" s="86" t="s">
        <v>296</v>
      </c>
      <c r="F158" s="73" t="s">
        <v>1321</v>
      </c>
      <c r="G158" s="86" t="s">
        <v>544</v>
      </c>
      <c r="H158" s="86" t="s">
        <v>123</v>
      </c>
      <c r="I158" s="83">
        <v>11.295525</v>
      </c>
      <c r="J158" s="85">
        <v>701.5</v>
      </c>
      <c r="K158" s="73"/>
      <c r="L158" s="83">
        <v>7.9238109000000001E-2</v>
      </c>
      <c r="M158" s="84">
        <v>4.039312502702137E-7</v>
      </c>
      <c r="N158" s="84">
        <f t="shared" si="2"/>
        <v>4.0260155125548396E-4</v>
      </c>
      <c r="O158" s="84">
        <f>L158/'סכום נכסי הקרן'!$C$42</f>
        <v>6.5088694603619872E-5</v>
      </c>
    </row>
    <row r="159" spans="2:15">
      <c r="B159" s="76" t="s">
        <v>1322</v>
      </c>
      <c r="C159" s="73" t="s">
        <v>1323</v>
      </c>
      <c r="D159" s="86" t="s">
        <v>110</v>
      </c>
      <c r="E159" s="86" t="s">
        <v>296</v>
      </c>
      <c r="F159" s="73" t="s">
        <v>1324</v>
      </c>
      <c r="G159" s="86" t="s">
        <v>147</v>
      </c>
      <c r="H159" s="86" t="s">
        <v>123</v>
      </c>
      <c r="I159" s="83">
        <v>68.933462000000006</v>
      </c>
      <c r="J159" s="85">
        <v>44.1</v>
      </c>
      <c r="K159" s="73"/>
      <c r="L159" s="83">
        <v>3.0399657E-2</v>
      </c>
      <c r="M159" s="84">
        <v>5.0210687097541642E-7</v>
      </c>
      <c r="N159" s="84">
        <f t="shared" si="2"/>
        <v>1.5445786402896907E-4</v>
      </c>
      <c r="O159" s="84">
        <f>L159/'סכום נכסי הקרן'!$C$42</f>
        <v>2.4971241937737245E-5</v>
      </c>
    </row>
    <row r="160" spans="2:15">
      <c r="B160" s="76" t="s">
        <v>1325</v>
      </c>
      <c r="C160" s="73" t="s">
        <v>1326</v>
      </c>
      <c r="D160" s="86" t="s">
        <v>110</v>
      </c>
      <c r="E160" s="86" t="s">
        <v>296</v>
      </c>
      <c r="F160" s="73" t="s">
        <v>1327</v>
      </c>
      <c r="G160" s="86" t="s">
        <v>1180</v>
      </c>
      <c r="H160" s="86" t="s">
        <v>123</v>
      </c>
      <c r="I160" s="83">
        <v>0.74702699999999989</v>
      </c>
      <c r="J160" s="85">
        <v>711</v>
      </c>
      <c r="K160" s="73"/>
      <c r="L160" s="83">
        <v>5.3113609999999997E-3</v>
      </c>
      <c r="M160" s="84">
        <v>4.0060424166105641E-8</v>
      </c>
      <c r="N160" s="84">
        <f t="shared" si="2"/>
        <v>2.6986537221349873E-5</v>
      </c>
      <c r="O160" s="84">
        <f>L160/'סכום נכסי הקרן'!$C$42</f>
        <v>4.3629202970830232E-6</v>
      </c>
    </row>
    <row r="161" spans="2:15">
      <c r="B161" s="76" t="s">
        <v>1328</v>
      </c>
      <c r="C161" s="73" t="s">
        <v>1329</v>
      </c>
      <c r="D161" s="86" t="s">
        <v>110</v>
      </c>
      <c r="E161" s="86" t="s">
        <v>296</v>
      </c>
      <c r="F161" s="73" t="s">
        <v>1330</v>
      </c>
      <c r="G161" s="86" t="s">
        <v>413</v>
      </c>
      <c r="H161" s="86" t="s">
        <v>123</v>
      </c>
      <c r="I161" s="83">
        <v>67.352318999999994</v>
      </c>
      <c r="J161" s="85">
        <v>861.4</v>
      </c>
      <c r="K161" s="83">
        <v>7.5728929999999989E-3</v>
      </c>
      <c r="L161" s="83">
        <v>0.58774576899999997</v>
      </c>
      <c r="M161" s="84">
        <v>6.3107196940136227E-7</v>
      </c>
      <c r="N161" s="84">
        <f t="shared" si="2"/>
        <v>2.9862822489018174E-3</v>
      </c>
      <c r="O161" s="84">
        <f>L161/'סכום נכסי הקרן'!$C$42</f>
        <v>4.8279300636781613E-4</v>
      </c>
    </row>
    <row r="162" spans="2:15">
      <c r="B162" s="76" t="s">
        <v>1331</v>
      </c>
      <c r="C162" s="73" t="s">
        <v>1332</v>
      </c>
      <c r="D162" s="86" t="s">
        <v>110</v>
      </c>
      <c r="E162" s="86" t="s">
        <v>296</v>
      </c>
      <c r="F162" s="73" t="s">
        <v>1333</v>
      </c>
      <c r="G162" s="86" t="s">
        <v>145</v>
      </c>
      <c r="H162" s="86" t="s">
        <v>123</v>
      </c>
      <c r="I162" s="83">
        <v>28.111028000000001</v>
      </c>
      <c r="J162" s="85">
        <v>265.39999999999998</v>
      </c>
      <c r="K162" s="73"/>
      <c r="L162" s="83">
        <v>7.4606668000000001E-2</v>
      </c>
      <c r="M162" s="84">
        <v>3.6751925793894608E-7</v>
      </c>
      <c r="N162" s="84">
        <f t="shared" si="2"/>
        <v>3.7906962508157374E-4</v>
      </c>
      <c r="O162" s="84">
        <f>L162/'סכום נכסי הקרן'!$C$42</f>
        <v>6.1284282148197904E-5</v>
      </c>
    </row>
    <row r="163" spans="2:15">
      <c r="B163" s="76" t="s">
        <v>1334</v>
      </c>
      <c r="C163" s="73" t="s">
        <v>1335</v>
      </c>
      <c r="D163" s="86" t="s">
        <v>110</v>
      </c>
      <c r="E163" s="86" t="s">
        <v>296</v>
      </c>
      <c r="F163" s="73" t="s">
        <v>1336</v>
      </c>
      <c r="G163" s="86" t="s">
        <v>502</v>
      </c>
      <c r="H163" s="86" t="s">
        <v>123</v>
      </c>
      <c r="I163" s="83">
        <v>7.9906000000000005E-2</v>
      </c>
      <c r="J163" s="85">
        <v>168.7</v>
      </c>
      <c r="K163" s="73"/>
      <c r="L163" s="83">
        <v>1.34802E-4</v>
      </c>
      <c r="M163" s="84">
        <v>1.1655575738560125E-8</v>
      </c>
      <c r="N163" s="84">
        <f t="shared" si="2"/>
        <v>6.8491657609272013E-7</v>
      </c>
      <c r="O163" s="84">
        <f>L163/'סכום נכסי הקרן'!$C$42</f>
        <v>1.1073063606246794E-7</v>
      </c>
    </row>
    <row r="164" spans="2:15">
      <c r="B164" s="76" t="s">
        <v>1337</v>
      </c>
      <c r="C164" s="73" t="s">
        <v>1338</v>
      </c>
      <c r="D164" s="86" t="s">
        <v>110</v>
      </c>
      <c r="E164" s="86" t="s">
        <v>296</v>
      </c>
      <c r="F164" s="73" t="s">
        <v>1339</v>
      </c>
      <c r="G164" s="86" t="s">
        <v>1340</v>
      </c>
      <c r="H164" s="86" t="s">
        <v>123</v>
      </c>
      <c r="I164" s="83">
        <v>8.4906249999999996</v>
      </c>
      <c r="J164" s="85">
        <v>751.1</v>
      </c>
      <c r="K164" s="73"/>
      <c r="L164" s="83">
        <v>6.3773083999999994E-2</v>
      </c>
      <c r="M164" s="84">
        <v>1.7009249265400761E-7</v>
      </c>
      <c r="N164" s="84">
        <f t="shared" si="2"/>
        <v>3.2402518019134305E-4</v>
      </c>
      <c r="O164" s="84">
        <f>L164/'סכום נכסי הקרן'!$C$42</f>
        <v>5.2385232822845334E-5</v>
      </c>
    </row>
    <row r="165" spans="2:15">
      <c r="B165" s="76" t="s">
        <v>1341</v>
      </c>
      <c r="C165" s="73" t="s">
        <v>1342</v>
      </c>
      <c r="D165" s="86" t="s">
        <v>110</v>
      </c>
      <c r="E165" s="86" t="s">
        <v>296</v>
      </c>
      <c r="F165" s="73" t="s">
        <v>1343</v>
      </c>
      <c r="G165" s="86" t="s">
        <v>413</v>
      </c>
      <c r="H165" s="86" t="s">
        <v>123</v>
      </c>
      <c r="I165" s="83">
        <v>3.8576540000000001</v>
      </c>
      <c r="J165" s="85">
        <v>490</v>
      </c>
      <c r="K165" s="73"/>
      <c r="L165" s="83">
        <v>1.8902505E-2</v>
      </c>
      <c r="M165" s="84">
        <v>2.57024894540716E-7</v>
      </c>
      <c r="N165" s="84">
        <f t="shared" si="2"/>
        <v>9.6041891100840656E-5</v>
      </c>
      <c r="O165" s="84">
        <f>L165/'סכום נכסי הקרן'!$C$42</f>
        <v>1.5527116821886771E-5</v>
      </c>
    </row>
    <row r="166" spans="2:15">
      <c r="B166" s="76" t="s">
        <v>1344</v>
      </c>
      <c r="C166" s="73" t="s">
        <v>1345</v>
      </c>
      <c r="D166" s="86" t="s">
        <v>110</v>
      </c>
      <c r="E166" s="86" t="s">
        <v>296</v>
      </c>
      <c r="F166" s="73" t="s">
        <v>1346</v>
      </c>
      <c r="G166" s="86" t="s">
        <v>413</v>
      </c>
      <c r="H166" s="86" t="s">
        <v>123</v>
      </c>
      <c r="I166" s="83">
        <v>8.4635440000000006</v>
      </c>
      <c r="J166" s="85">
        <v>2190</v>
      </c>
      <c r="K166" s="73"/>
      <c r="L166" s="83">
        <v>0.18535161</v>
      </c>
      <c r="M166" s="84">
        <v>3.2899451038575091E-7</v>
      </c>
      <c r="N166" s="84">
        <f t="shared" si="2"/>
        <v>9.4175449989223584E-4</v>
      </c>
      <c r="O166" s="84">
        <f>L166/'סכום נכסי הקרן'!$C$42</f>
        <v>1.522536881537551E-4</v>
      </c>
    </row>
    <row r="167" spans="2:15">
      <c r="B167" s="76" t="s">
        <v>1347</v>
      </c>
      <c r="C167" s="73" t="s">
        <v>1348</v>
      </c>
      <c r="D167" s="86" t="s">
        <v>110</v>
      </c>
      <c r="E167" s="86" t="s">
        <v>296</v>
      </c>
      <c r="F167" s="73" t="s">
        <v>1349</v>
      </c>
      <c r="G167" s="86" t="s">
        <v>484</v>
      </c>
      <c r="H167" s="86" t="s">
        <v>123</v>
      </c>
      <c r="I167" s="83">
        <v>117.42087600000001</v>
      </c>
      <c r="J167" s="85">
        <v>150.1</v>
      </c>
      <c r="K167" s="73"/>
      <c r="L167" s="83">
        <v>0.17624873500000002</v>
      </c>
      <c r="M167" s="84">
        <v>5.142202471306028E-7</v>
      </c>
      <c r="N167" s="84">
        <f t="shared" si="2"/>
        <v>8.9550362840961685E-4</v>
      </c>
      <c r="O167" s="84">
        <f>L167/'סכום נכסי הקרן'!$C$42</f>
        <v>1.4477629806497943E-4</v>
      </c>
    </row>
    <row r="168" spans="2:15">
      <c r="B168" s="76" t="s">
        <v>1350</v>
      </c>
      <c r="C168" s="73" t="s">
        <v>1351</v>
      </c>
      <c r="D168" s="86" t="s">
        <v>110</v>
      </c>
      <c r="E168" s="86" t="s">
        <v>296</v>
      </c>
      <c r="F168" s="73" t="s">
        <v>1352</v>
      </c>
      <c r="G168" s="86" t="s">
        <v>624</v>
      </c>
      <c r="H168" s="86" t="s">
        <v>123</v>
      </c>
      <c r="I168" s="83">
        <v>47.024999999999999</v>
      </c>
      <c r="J168" s="85">
        <v>414.8</v>
      </c>
      <c r="K168" s="73"/>
      <c r="L168" s="83">
        <v>0.19505969999999997</v>
      </c>
      <c r="M168" s="84">
        <v>1.6355952836423081E-7</v>
      </c>
      <c r="N168" s="84">
        <f t="shared" si="2"/>
        <v>9.9108041318135597E-4</v>
      </c>
      <c r="O168" s="84">
        <f>L168/'סכום נכסי הקרן'!$C$42</f>
        <v>1.6022822102902164E-4</v>
      </c>
    </row>
    <row r="169" spans="2:15">
      <c r="B169" s="76" t="s">
        <v>1353</v>
      </c>
      <c r="C169" s="73" t="s">
        <v>1354</v>
      </c>
      <c r="D169" s="86" t="s">
        <v>110</v>
      </c>
      <c r="E169" s="86" t="s">
        <v>296</v>
      </c>
      <c r="F169" s="73" t="s">
        <v>1355</v>
      </c>
      <c r="G169" s="86" t="s">
        <v>474</v>
      </c>
      <c r="H169" s="86" t="s">
        <v>123</v>
      </c>
      <c r="I169" s="83">
        <v>39.511450000000004</v>
      </c>
      <c r="J169" s="85">
        <v>483.7</v>
      </c>
      <c r="K169" s="73"/>
      <c r="L169" s="83">
        <v>0.19111688399999999</v>
      </c>
      <c r="M169" s="84">
        <v>2.5909541196111157E-7</v>
      </c>
      <c r="N169" s="84">
        <f t="shared" si="2"/>
        <v>9.7104732736005069E-4</v>
      </c>
      <c r="O169" s="84">
        <f>L169/'סכום נכסי הקרן'!$C$42</f>
        <v>1.5698946697821175E-4</v>
      </c>
    </row>
    <row r="170" spans="2:15">
      <c r="B170" s="76" t="s">
        <v>1356</v>
      </c>
      <c r="C170" s="73" t="s">
        <v>1357</v>
      </c>
      <c r="D170" s="86" t="s">
        <v>110</v>
      </c>
      <c r="E170" s="86" t="s">
        <v>296</v>
      </c>
      <c r="F170" s="73" t="s">
        <v>1358</v>
      </c>
      <c r="G170" s="86" t="s">
        <v>624</v>
      </c>
      <c r="H170" s="86" t="s">
        <v>123</v>
      </c>
      <c r="I170" s="83">
        <v>0.73357399999999995</v>
      </c>
      <c r="J170" s="85">
        <v>17030</v>
      </c>
      <c r="K170" s="73"/>
      <c r="L170" s="83">
        <v>0.124927708</v>
      </c>
      <c r="M170" s="84">
        <v>3.2449420945746591E-7</v>
      </c>
      <c r="N170" s="84">
        <f t="shared" si="2"/>
        <v>6.34746205712609E-4</v>
      </c>
      <c r="O170" s="84">
        <f>L170/'סכום נכסי הקרן'!$C$42</f>
        <v>1.026195795957498E-4</v>
      </c>
    </row>
    <row r="171" spans="2:15">
      <c r="B171" s="76" t="s">
        <v>1359</v>
      </c>
      <c r="C171" s="73" t="s">
        <v>1360</v>
      </c>
      <c r="D171" s="86" t="s">
        <v>110</v>
      </c>
      <c r="E171" s="86" t="s">
        <v>296</v>
      </c>
      <c r="F171" s="73" t="s">
        <v>1361</v>
      </c>
      <c r="G171" s="86" t="s">
        <v>1362</v>
      </c>
      <c r="H171" s="86" t="s">
        <v>123</v>
      </c>
      <c r="I171" s="83">
        <v>3.4677020000000001</v>
      </c>
      <c r="J171" s="85">
        <v>1684</v>
      </c>
      <c r="K171" s="73"/>
      <c r="L171" s="83">
        <v>5.8396099999999999E-2</v>
      </c>
      <c r="M171" s="84">
        <v>7.7369595036211331E-8</v>
      </c>
      <c r="N171" s="84">
        <f t="shared" si="2"/>
        <v>2.9670521853658024E-4</v>
      </c>
      <c r="O171" s="84">
        <f>L171/'סכום נכסי הקרן'!$C$42</f>
        <v>4.7968407713294196E-5</v>
      </c>
    </row>
    <row r="172" spans="2:15">
      <c r="B172" s="76" t="s">
        <v>1363</v>
      </c>
      <c r="C172" s="73" t="s">
        <v>1364</v>
      </c>
      <c r="D172" s="86" t="s">
        <v>110</v>
      </c>
      <c r="E172" s="86" t="s">
        <v>296</v>
      </c>
      <c r="F172" s="73" t="s">
        <v>546</v>
      </c>
      <c r="G172" s="86" t="s">
        <v>474</v>
      </c>
      <c r="H172" s="86" t="s">
        <v>123</v>
      </c>
      <c r="I172" s="83">
        <v>5.6006260000000001</v>
      </c>
      <c r="J172" s="85">
        <v>5.0999999999999996</v>
      </c>
      <c r="K172" s="73"/>
      <c r="L172" s="83">
        <v>2.8563200000000002E-4</v>
      </c>
      <c r="M172" s="84">
        <v>2.2785416571144739E-7</v>
      </c>
      <c r="N172" s="84">
        <f t="shared" si="2"/>
        <v>1.4512699474971873E-6</v>
      </c>
      <c r="O172" s="84">
        <f>L172/'סכום נכסי הקרן'!$C$42</f>
        <v>2.3462717941718108E-7</v>
      </c>
    </row>
    <row r="173" spans="2:15">
      <c r="B173" s="76" t="s">
        <v>1365</v>
      </c>
      <c r="C173" s="73" t="s">
        <v>1366</v>
      </c>
      <c r="D173" s="86" t="s">
        <v>110</v>
      </c>
      <c r="E173" s="86" t="s">
        <v>296</v>
      </c>
      <c r="F173" s="73" t="s">
        <v>1367</v>
      </c>
      <c r="G173" s="86" t="s">
        <v>554</v>
      </c>
      <c r="H173" s="86" t="s">
        <v>123</v>
      </c>
      <c r="I173" s="83">
        <v>4.4592140000000002</v>
      </c>
      <c r="J173" s="85">
        <v>7922</v>
      </c>
      <c r="K173" s="73"/>
      <c r="L173" s="83">
        <v>0.35325889700000002</v>
      </c>
      <c r="M173" s="84">
        <v>3.5453801993300119E-7</v>
      </c>
      <c r="N173" s="84">
        <f t="shared" si="2"/>
        <v>1.7948759974446291E-3</v>
      </c>
      <c r="O173" s="84">
        <f>L173/'סכום נכסי הקרן'!$C$42</f>
        <v>2.9017805640521544E-4</v>
      </c>
    </row>
    <row r="174" spans="2:15">
      <c r="B174" s="76" t="s">
        <v>1368</v>
      </c>
      <c r="C174" s="73" t="s">
        <v>1369</v>
      </c>
      <c r="D174" s="86" t="s">
        <v>110</v>
      </c>
      <c r="E174" s="86" t="s">
        <v>296</v>
      </c>
      <c r="F174" s="73" t="s">
        <v>1370</v>
      </c>
      <c r="G174" s="86" t="s">
        <v>413</v>
      </c>
      <c r="H174" s="86" t="s">
        <v>123</v>
      </c>
      <c r="I174" s="83">
        <v>43.261651999999998</v>
      </c>
      <c r="J174" s="85">
        <v>470.4</v>
      </c>
      <c r="K174" s="73"/>
      <c r="L174" s="83">
        <v>0.20350281100000001</v>
      </c>
      <c r="M174" s="84">
        <v>5.0659424448944055E-7</v>
      </c>
      <c r="N174" s="84">
        <f t="shared" si="2"/>
        <v>1.0339790844005575E-3</v>
      </c>
      <c r="O174" s="84">
        <f>L174/'סכום נכסי הקרן'!$C$42</f>
        <v>1.6716366005348733E-4</v>
      </c>
    </row>
    <row r="175" spans="2:15">
      <c r="B175" s="76" t="s">
        <v>1371</v>
      </c>
      <c r="C175" s="73" t="s">
        <v>1372</v>
      </c>
      <c r="D175" s="86" t="s">
        <v>110</v>
      </c>
      <c r="E175" s="86" t="s">
        <v>296</v>
      </c>
      <c r="F175" s="73" t="s">
        <v>668</v>
      </c>
      <c r="G175" s="86" t="s">
        <v>320</v>
      </c>
      <c r="H175" s="86" t="s">
        <v>123</v>
      </c>
      <c r="I175" s="83">
        <v>57.997500000000002</v>
      </c>
      <c r="J175" s="85">
        <v>576</v>
      </c>
      <c r="K175" s="73"/>
      <c r="L175" s="83">
        <v>0.33406560000000007</v>
      </c>
      <c r="M175" s="84">
        <v>8.1571477556609531E-7</v>
      </c>
      <c r="N175" s="84">
        <f t="shared" si="2"/>
        <v>1.6973566189104037E-3</v>
      </c>
      <c r="O175" s="84">
        <f>L175/'סכום נכסי הקרן'!$C$42</f>
        <v>2.74412073816338E-4</v>
      </c>
    </row>
    <row r="176" spans="2:15">
      <c r="B176" s="76" t="s">
        <v>1373</v>
      </c>
      <c r="C176" s="73" t="s">
        <v>1374</v>
      </c>
      <c r="D176" s="86" t="s">
        <v>110</v>
      </c>
      <c r="E176" s="86" t="s">
        <v>296</v>
      </c>
      <c r="F176" s="73" t="s">
        <v>1375</v>
      </c>
      <c r="G176" s="86" t="s">
        <v>147</v>
      </c>
      <c r="H176" s="86" t="s">
        <v>123</v>
      </c>
      <c r="I176" s="83">
        <v>9.8282249999999998</v>
      </c>
      <c r="J176" s="85">
        <v>68.400000000000006</v>
      </c>
      <c r="K176" s="73"/>
      <c r="L176" s="83">
        <v>6.7225059999999996E-3</v>
      </c>
      <c r="M176" s="84">
        <v>2.503187619804763E-7</v>
      </c>
      <c r="N176" s="84">
        <f t="shared" si="2"/>
        <v>3.4156435307211816E-5</v>
      </c>
      <c r="O176" s="84">
        <f>L176/'סכום נכסי הקרן'!$C$42</f>
        <v>5.5220795337884973E-6</v>
      </c>
    </row>
    <row r="177" spans="2:15">
      <c r="B177" s="76" t="s">
        <v>1376</v>
      </c>
      <c r="C177" s="73" t="s">
        <v>1377</v>
      </c>
      <c r="D177" s="86" t="s">
        <v>110</v>
      </c>
      <c r="E177" s="86" t="s">
        <v>296</v>
      </c>
      <c r="F177" s="73" t="s">
        <v>1378</v>
      </c>
      <c r="G177" s="86" t="s">
        <v>502</v>
      </c>
      <c r="H177" s="86" t="s">
        <v>123</v>
      </c>
      <c r="I177" s="83">
        <v>11.98719</v>
      </c>
      <c r="J177" s="85">
        <v>2540</v>
      </c>
      <c r="K177" s="73"/>
      <c r="L177" s="83">
        <v>0.30447462000000003</v>
      </c>
      <c r="M177" s="84">
        <v>3.3586971140375457E-7</v>
      </c>
      <c r="N177" s="84">
        <f t="shared" si="2"/>
        <v>1.5470075684153948E-3</v>
      </c>
      <c r="O177" s="84">
        <f>L177/'סכום נכסי הקרן'!$C$42</f>
        <v>2.50105104801696E-4</v>
      </c>
    </row>
    <row r="178" spans="2:15">
      <c r="B178" s="76" t="s">
        <v>1379</v>
      </c>
      <c r="C178" s="73" t="s">
        <v>1380</v>
      </c>
      <c r="D178" s="86" t="s">
        <v>110</v>
      </c>
      <c r="E178" s="86" t="s">
        <v>296</v>
      </c>
      <c r="F178" s="73" t="s">
        <v>1381</v>
      </c>
      <c r="G178" s="86" t="s">
        <v>413</v>
      </c>
      <c r="H178" s="86" t="s">
        <v>123</v>
      </c>
      <c r="I178" s="83">
        <v>2.6124999999999998</v>
      </c>
      <c r="J178" s="85">
        <v>5790</v>
      </c>
      <c r="K178" s="73"/>
      <c r="L178" s="83">
        <v>0.15126374999999997</v>
      </c>
      <c r="M178" s="84">
        <v>3.1087127251957444E-7</v>
      </c>
      <c r="N178" s="84">
        <f t="shared" si="2"/>
        <v>7.6855721530055322E-4</v>
      </c>
      <c r="O178" s="84">
        <f>L178/'סכום נכסי הקרן'!$C$42</f>
        <v>1.2425283935471381E-4</v>
      </c>
    </row>
    <row r="179" spans="2:15">
      <c r="B179" s="76" t="s">
        <v>1382</v>
      </c>
      <c r="C179" s="73" t="s">
        <v>1383</v>
      </c>
      <c r="D179" s="86" t="s">
        <v>110</v>
      </c>
      <c r="E179" s="86" t="s">
        <v>296</v>
      </c>
      <c r="F179" s="73" t="s">
        <v>1384</v>
      </c>
      <c r="G179" s="86" t="s">
        <v>413</v>
      </c>
      <c r="H179" s="86" t="s">
        <v>123</v>
      </c>
      <c r="I179" s="83">
        <v>10.244092999999999</v>
      </c>
      <c r="J179" s="85">
        <v>1013</v>
      </c>
      <c r="K179" s="83">
        <v>1.6895279999999998E-3</v>
      </c>
      <c r="L179" s="83">
        <v>0.105462192</v>
      </c>
      <c r="M179" s="84">
        <v>6.143737810392682E-7</v>
      </c>
      <c r="N179" s="84">
        <f t="shared" si="2"/>
        <v>5.3584370745146995E-4</v>
      </c>
      <c r="O179" s="84">
        <f>L179/'סכום נכסי הקרן'!$C$42</f>
        <v>8.6629987690851158E-5</v>
      </c>
    </row>
    <row r="180" spans="2:15">
      <c r="B180" s="76" t="s">
        <v>1385</v>
      </c>
      <c r="C180" s="73" t="s">
        <v>1386</v>
      </c>
      <c r="D180" s="86" t="s">
        <v>110</v>
      </c>
      <c r="E180" s="86" t="s">
        <v>296</v>
      </c>
      <c r="F180" s="73" t="s">
        <v>1387</v>
      </c>
      <c r="G180" s="86" t="s">
        <v>117</v>
      </c>
      <c r="H180" s="86" t="s">
        <v>123</v>
      </c>
      <c r="I180" s="83">
        <v>8.3103630000000006</v>
      </c>
      <c r="J180" s="85">
        <v>819.8</v>
      </c>
      <c r="K180" s="73"/>
      <c r="L180" s="83">
        <v>6.8128352000000003E-2</v>
      </c>
      <c r="M180" s="84">
        <v>4.1549737513124346E-7</v>
      </c>
      <c r="N180" s="84">
        <f t="shared" si="2"/>
        <v>3.4615389672764215E-4</v>
      </c>
      <c r="O180" s="84">
        <f>L180/'סכום נכסי הקרן'!$C$42</f>
        <v>5.5962788021303169E-5</v>
      </c>
    </row>
    <row r="181" spans="2:15">
      <c r="B181" s="76" t="s">
        <v>1388</v>
      </c>
      <c r="C181" s="73" t="s">
        <v>1389</v>
      </c>
      <c r="D181" s="86" t="s">
        <v>110</v>
      </c>
      <c r="E181" s="86" t="s">
        <v>296</v>
      </c>
      <c r="F181" s="73" t="s">
        <v>677</v>
      </c>
      <c r="G181" s="86" t="s">
        <v>117</v>
      </c>
      <c r="H181" s="86" t="s">
        <v>123</v>
      </c>
      <c r="I181" s="83">
        <v>34.696826999999999</v>
      </c>
      <c r="J181" s="85">
        <v>1003</v>
      </c>
      <c r="K181" s="73"/>
      <c r="L181" s="83">
        <v>0.34800917199999998</v>
      </c>
      <c r="M181" s="84">
        <v>3.9207414164974757E-7</v>
      </c>
      <c r="N181" s="84">
        <f t="shared" si="2"/>
        <v>1.7682026270760263E-3</v>
      </c>
      <c r="O181" s="84">
        <f>L181/'סכום נכסי הקרן'!$C$42</f>
        <v>2.8586576587241144E-4</v>
      </c>
    </row>
    <row r="182" spans="2:15">
      <c r="B182" s="72"/>
      <c r="C182" s="73"/>
      <c r="D182" s="73"/>
      <c r="E182" s="73"/>
      <c r="F182" s="73"/>
      <c r="G182" s="73"/>
      <c r="H182" s="73"/>
      <c r="I182" s="83"/>
      <c r="J182" s="85"/>
      <c r="K182" s="73"/>
      <c r="L182" s="73"/>
      <c r="M182" s="73"/>
      <c r="N182" s="84"/>
      <c r="O182" s="73"/>
    </row>
    <row r="183" spans="2:15">
      <c r="B183" s="70" t="s">
        <v>184</v>
      </c>
      <c r="C183" s="71"/>
      <c r="D183" s="71"/>
      <c r="E183" s="71"/>
      <c r="F183" s="71"/>
      <c r="G183" s="71"/>
      <c r="H183" s="71"/>
      <c r="I183" s="80"/>
      <c r="J183" s="82"/>
      <c r="K183" s="80">
        <v>6.6319629999999994E-3</v>
      </c>
      <c r="L183" s="80">
        <f>L184+L211</f>
        <v>45.403511389000002</v>
      </c>
      <c r="M183" s="71"/>
      <c r="N183" s="81">
        <f t="shared" si="2"/>
        <v>0.23069106959199939</v>
      </c>
      <c r="O183" s="81">
        <f>L183/'סכום נכסי הקרן'!$C$42</f>
        <v>3.7295883559394352E-2</v>
      </c>
    </row>
    <row r="184" spans="2:15">
      <c r="B184" s="89" t="s">
        <v>58</v>
      </c>
      <c r="C184" s="71"/>
      <c r="D184" s="71"/>
      <c r="E184" s="71"/>
      <c r="F184" s="71"/>
      <c r="G184" s="71"/>
      <c r="H184" s="71"/>
      <c r="I184" s="80"/>
      <c r="J184" s="82"/>
      <c r="K184" s="71"/>
      <c r="L184" s="80">
        <f>SUM(L185:L209)</f>
        <v>19.322025999000001</v>
      </c>
      <c r="M184" s="71"/>
      <c r="N184" s="81">
        <f t="shared" si="2"/>
        <v>9.8173438750238123E-2</v>
      </c>
      <c r="O184" s="81">
        <f>L184/'סכום נכסי הקרן'!$C$42</f>
        <v>1.5871724669402624E-2</v>
      </c>
    </row>
    <row r="185" spans="2:15">
      <c r="B185" s="76" t="s">
        <v>1390</v>
      </c>
      <c r="C185" s="73" t="s">
        <v>1391</v>
      </c>
      <c r="D185" s="86" t="s">
        <v>1392</v>
      </c>
      <c r="E185" s="86" t="s">
        <v>681</v>
      </c>
      <c r="F185" s="73" t="s">
        <v>1393</v>
      </c>
      <c r="G185" s="86" t="s">
        <v>752</v>
      </c>
      <c r="H185" s="86" t="s">
        <v>122</v>
      </c>
      <c r="I185" s="83">
        <v>7.3150000000000004</v>
      </c>
      <c r="J185" s="85">
        <v>319</v>
      </c>
      <c r="K185" s="73"/>
      <c r="L185" s="83">
        <v>8.4355483000000009E-2</v>
      </c>
      <c r="M185" s="84">
        <v>1.1280220872121911E-7</v>
      </c>
      <c r="N185" s="84">
        <f t="shared" si="2"/>
        <v>4.2860245835379046E-4</v>
      </c>
      <c r="O185" s="84">
        <f>L185/'סכום נכסי הקרן'!$C$42</f>
        <v>6.9292267829458779E-5</v>
      </c>
    </row>
    <row r="186" spans="2:15">
      <c r="B186" s="76" t="s">
        <v>1394</v>
      </c>
      <c r="C186" s="73" t="s">
        <v>1395</v>
      </c>
      <c r="D186" s="86" t="s">
        <v>1392</v>
      </c>
      <c r="E186" s="86" t="s">
        <v>681</v>
      </c>
      <c r="F186" s="73" t="s">
        <v>1150</v>
      </c>
      <c r="G186" s="86" t="s">
        <v>982</v>
      </c>
      <c r="H186" s="86" t="s">
        <v>122</v>
      </c>
      <c r="I186" s="83">
        <v>8.0045590000000004</v>
      </c>
      <c r="J186" s="85">
        <v>2835</v>
      </c>
      <c r="K186" s="73"/>
      <c r="L186" s="83">
        <v>0.82034922300000002</v>
      </c>
      <c r="M186" s="84">
        <v>1.802303256559766E-7</v>
      </c>
      <c r="N186" s="84">
        <f t="shared" si="2"/>
        <v>4.1681190265536365E-3</v>
      </c>
      <c r="O186" s="84">
        <f>L186/'סכום נכסי הקרן'!$C$42</f>
        <v>6.7386085708032043E-4</v>
      </c>
    </row>
    <row r="187" spans="2:15">
      <c r="B187" s="76" t="s">
        <v>1396</v>
      </c>
      <c r="C187" s="73" t="s">
        <v>1397</v>
      </c>
      <c r="D187" s="86" t="s">
        <v>1392</v>
      </c>
      <c r="E187" s="86" t="s">
        <v>681</v>
      </c>
      <c r="F187" s="73" t="s">
        <v>1398</v>
      </c>
      <c r="G187" s="86" t="s">
        <v>793</v>
      </c>
      <c r="H187" s="86" t="s">
        <v>122</v>
      </c>
      <c r="I187" s="83">
        <v>1.092177</v>
      </c>
      <c r="J187" s="85">
        <v>13000</v>
      </c>
      <c r="K187" s="73"/>
      <c r="L187" s="83">
        <v>0.51326835800000004</v>
      </c>
      <c r="M187" s="84">
        <v>9.0440982608558179E-9</v>
      </c>
      <c r="N187" s="84">
        <f t="shared" si="2"/>
        <v>2.6078693667608236E-3</v>
      </c>
      <c r="O187" s="84">
        <f>L187/'סכום נכסי הקרן'!$C$42</f>
        <v>4.2161490001690264E-4</v>
      </c>
    </row>
    <row r="188" spans="2:15">
      <c r="B188" s="76" t="s">
        <v>1399</v>
      </c>
      <c r="C188" s="73" t="s">
        <v>1400</v>
      </c>
      <c r="D188" s="86" t="s">
        <v>1392</v>
      </c>
      <c r="E188" s="86" t="s">
        <v>681</v>
      </c>
      <c r="F188" s="73" t="s">
        <v>1401</v>
      </c>
      <c r="G188" s="86" t="s">
        <v>793</v>
      </c>
      <c r="H188" s="86" t="s">
        <v>122</v>
      </c>
      <c r="I188" s="83">
        <v>0.79001999999999994</v>
      </c>
      <c r="J188" s="85">
        <v>14798</v>
      </c>
      <c r="K188" s="73"/>
      <c r="L188" s="83">
        <v>0.42261938199999999</v>
      </c>
      <c r="M188" s="84">
        <v>1.9403026240405907E-8</v>
      </c>
      <c r="N188" s="84">
        <f t="shared" si="2"/>
        <v>2.1472902487341531E-3</v>
      </c>
      <c r="O188" s="84">
        <f>L188/'סכום נכסי הקרן'!$C$42</f>
        <v>3.4715295753169178E-4</v>
      </c>
    </row>
    <row r="189" spans="2:15">
      <c r="B189" s="76" t="s">
        <v>1402</v>
      </c>
      <c r="C189" s="73" t="s">
        <v>1403</v>
      </c>
      <c r="D189" s="86" t="s">
        <v>1392</v>
      </c>
      <c r="E189" s="86" t="s">
        <v>681</v>
      </c>
      <c r="F189" s="73" t="s">
        <v>670</v>
      </c>
      <c r="G189" s="86" t="s">
        <v>557</v>
      </c>
      <c r="H189" s="86" t="s">
        <v>122</v>
      </c>
      <c r="I189" s="83">
        <v>3.6575000000000003E-2</v>
      </c>
      <c r="J189" s="85">
        <v>17021</v>
      </c>
      <c r="K189" s="73"/>
      <c r="L189" s="83">
        <v>2.2504932000000002E-2</v>
      </c>
      <c r="M189" s="84">
        <v>8.2478622533263418E-10</v>
      </c>
      <c r="N189" s="84">
        <f t="shared" si="2"/>
        <v>1.1434549168884359E-4</v>
      </c>
      <c r="O189" s="84">
        <f>L189/'סכום נכסי הקרן'!$C$42</f>
        <v>1.8486264557666717E-5</v>
      </c>
    </row>
    <row r="190" spans="2:15">
      <c r="B190" s="76" t="s">
        <v>1406</v>
      </c>
      <c r="C190" s="73" t="s">
        <v>1407</v>
      </c>
      <c r="D190" s="86" t="s">
        <v>1408</v>
      </c>
      <c r="E190" s="86" t="s">
        <v>681</v>
      </c>
      <c r="F190" s="73" t="s">
        <v>1409</v>
      </c>
      <c r="G190" s="86" t="s">
        <v>771</v>
      </c>
      <c r="H190" s="86" t="s">
        <v>122</v>
      </c>
      <c r="I190" s="83">
        <v>1.043709</v>
      </c>
      <c r="J190" s="85">
        <v>3492</v>
      </c>
      <c r="K190" s="73"/>
      <c r="L190" s="83">
        <v>0.131753494</v>
      </c>
      <c r="M190" s="84">
        <v>2.7642451351810683E-8</v>
      </c>
      <c r="N190" s="84">
        <f t="shared" si="2"/>
        <v>6.6942739721022489E-4</v>
      </c>
      <c r="O190" s="84">
        <f>L190/'סכום נכסי הקרן'!$C$42</f>
        <v>1.0822649659554423E-4</v>
      </c>
    </row>
    <row r="191" spans="2:15">
      <c r="B191" s="76" t="s">
        <v>1410</v>
      </c>
      <c r="C191" s="73" t="s">
        <v>1411</v>
      </c>
      <c r="D191" s="86" t="s">
        <v>1408</v>
      </c>
      <c r="E191" s="86" t="s">
        <v>681</v>
      </c>
      <c r="F191" s="73" t="s">
        <v>1412</v>
      </c>
      <c r="G191" s="86" t="s">
        <v>1413</v>
      </c>
      <c r="H191" s="86" t="s">
        <v>122</v>
      </c>
      <c r="I191" s="83">
        <v>4.2845000000000004</v>
      </c>
      <c r="J191" s="85">
        <v>3223</v>
      </c>
      <c r="K191" s="73"/>
      <c r="L191" s="83">
        <v>0.49919330800000006</v>
      </c>
      <c r="M191" s="84">
        <v>2.7382329798161332E-8</v>
      </c>
      <c r="N191" s="84">
        <f t="shared" si="2"/>
        <v>2.5363553309576911E-3</v>
      </c>
      <c r="O191" s="84">
        <f>L191/'סכום נכסי הקרן'!$C$42</f>
        <v>4.1005320776373846E-4</v>
      </c>
    </row>
    <row r="192" spans="2:15">
      <c r="B192" s="76" t="s">
        <v>1414</v>
      </c>
      <c r="C192" s="73" t="s">
        <v>1415</v>
      </c>
      <c r="D192" s="86" t="s">
        <v>1392</v>
      </c>
      <c r="E192" s="86" t="s">
        <v>681</v>
      </c>
      <c r="F192" s="73" t="s">
        <v>1416</v>
      </c>
      <c r="G192" s="86" t="s">
        <v>1417</v>
      </c>
      <c r="H192" s="86" t="s">
        <v>122</v>
      </c>
      <c r="I192" s="83">
        <v>5.1422670000000004</v>
      </c>
      <c r="J192" s="85">
        <v>3196</v>
      </c>
      <c r="K192" s="73"/>
      <c r="L192" s="83">
        <v>0.59411391499999999</v>
      </c>
      <c r="M192" s="84">
        <v>6.1894561312876535E-8</v>
      </c>
      <c r="N192" s="84">
        <f t="shared" si="2"/>
        <v>3.0186382136084132E-3</v>
      </c>
      <c r="O192" s="84">
        <f>L192/'סכום נכסי הקרן'!$C$42</f>
        <v>4.8802400336428995E-4</v>
      </c>
    </row>
    <row r="193" spans="2:15">
      <c r="B193" s="76" t="s">
        <v>1418</v>
      </c>
      <c r="C193" s="73" t="s">
        <v>1419</v>
      </c>
      <c r="D193" s="86" t="s">
        <v>1408</v>
      </c>
      <c r="E193" s="86" t="s">
        <v>681</v>
      </c>
      <c r="F193" s="73" t="s">
        <v>1420</v>
      </c>
      <c r="G193" s="86" t="s">
        <v>827</v>
      </c>
      <c r="H193" s="86" t="s">
        <v>122</v>
      </c>
      <c r="I193" s="83">
        <v>6.6269090000000004</v>
      </c>
      <c r="J193" s="85">
        <v>141</v>
      </c>
      <c r="K193" s="73"/>
      <c r="L193" s="83">
        <v>3.3778350999999998E-2</v>
      </c>
      <c r="M193" s="84">
        <v>4.8626730572572907E-8</v>
      </c>
      <c r="N193" s="84">
        <f t="shared" si="2"/>
        <v>1.7162469780105717E-4</v>
      </c>
      <c r="O193" s="84">
        <f>L193/'סכום נכסי הקרן'!$C$42</f>
        <v>2.7746608294916247E-5</v>
      </c>
    </row>
    <row r="194" spans="2:15">
      <c r="B194" s="76" t="s">
        <v>1421</v>
      </c>
      <c r="C194" s="73" t="s">
        <v>1422</v>
      </c>
      <c r="D194" s="86" t="s">
        <v>1408</v>
      </c>
      <c r="E194" s="86" t="s">
        <v>681</v>
      </c>
      <c r="F194" s="73" t="s">
        <v>1423</v>
      </c>
      <c r="G194" s="86" t="s">
        <v>752</v>
      </c>
      <c r="H194" s="86" t="s">
        <v>122</v>
      </c>
      <c r="I194" s="83">
        <v>10.789624999999999</v>
      </c>
      <c r="J194" s="85">
        <v>350</v>
      </c>
      <c r="K194" s="73"/>
      <c r="L194" s="83">
        <v>0.13651573</v>
      </c>
      <c r="M194" s="84">
        <v>7.9446723800344979E-8</v>
      </c>
      <c r="N194" s="84">
        <f t="shared" si="2"/>
        <v>6.9362388076139988E-4</v>
      </c>
      <c r="O194" s="84">
        <f>L194/'סכום נכסי הקרן'!$C$42</f>
        <v>1.1213834821020561E-4</v>
      </c>
    </row>
    <row r="195" spans="2:15">
      <c r="B195" s="76" t="s">
        <v>1424</v>
      </c>
      <c r="C195" s="73" t="s">
        <v>1425</v>
      </c>
      <c r="D195" s="86" t="s">
        <v>1392</v>
      </c>
      <c r="E195" s="86" t="s">
        <v>681</v>
      </c>
      <c r="F195" s="73" t="s">
        <v>1426</v>
      </c>
      <c r="G195" s="86" t="s">
        <v>793</v>
      </c>
      <c r="H195" s="86" t="s">
        <v>122</v>
      </c>
      <c r="I195" s="83">
        <v>0.78374999999999995</v>
      </c>
      <c r="J195" s="85">
        <v>1970</v>
      </c>
      <c r="K195" s="73"/>
      <c r="L195" s="83">
        <v>5.5815148000000002E-2</v>
      </c>
      <c r="M195" s="84">
        <v>7.705624478604511E-9</v>
      </c>
      <c r="N195" s="84">
        <f t="shared" si="2"/>
        <v>2.8359163856818469E-4</v>
      </c>
      <c r="O195" s="84">
        <f>L195/'סכום נכסי הקרן'!$C$42</f>
        <v>4.5848331923567793E-5</v>
      </c>
    </row>
    <row r="196" spans="2:15">
      <c r="B196" s="76" t="s">
        <v>1427</v>
      </c>
      <c r="C196" s="73" t="s">
        <v>1428</v>
      </c>
      <c r="D196" s="86" t="s">
        <v>1392</v>
      </c>
      <c r="E196" s="86" t="s">
        <v>681</v>
      </c>
      <c r="F196" s="73" t="s">
        <v>1429</v>
      </c>
      <c r="G196" s="86" t="s">
        <v>747</v>
      </c>
      <c r="H196" s="86" t="s">
        <v>122</v>
      </c>
      <c r="I196" s="83">
        <v>2.4749880000000002</v>
      </c>
      <c r="J196" s="85">
        <v>1936</v>
      </c>
      <c r="K196" s="73"/>
      <c r="L196" s="83">
        <v>0.17321553200000001</v>
      </c>
      <c r="M196" s="84">
        <v>4.9713863691035462E-8</v>
      </c>
      <c r="N196" s="84">
        <f t="shared" si="2"/>
        <v>8.8009220266404794E-4</v>
      </c>
      <c r="O196" s="84">
        <f>L196/'סכום נכסי הקרן'!$C$42</f>
        <v>1.4228472896736524E-4</v>
      </c>
    </row>
    <row r="197" spans="2:15">
      <c r="B197" s="76" t="s">
        <v>1432</v>
      </c>
      <c r="C197" s="73" t="s">
        <v>1433</v>
      </c>
      <c r="D197" s="86" t="s">
        <v>1392</v>
      </c>
      <c r="E197" s="86" t="s">
        <v>681</v>
      </c>
      <c r="F197" s="73" t="s">
        <v>1434</v>
      </c>
      <c r="G197" s="86" t="s">
        <v>793</v>
      </c>
      <c r="H197" s="86" t="s">
        <v>122</v>
      </c>
      <c r="I197" s="83">
        <v>0.78608599999999995</v>
      </c>
      <c r="J197" s="85">
        <v>14275</v>
      </c>
      <c r="K197" s="73"/>
      <c r="L197" s="83">
        <v>0.40565258300000001</v>
      </c>
      <c r="M197" s="84">
        <v>1.646671778471548E-8</v>
      </c>
      <c r="N197" s="84">
        <f t="shared" si="2"/>
        <v>2.0610835019623445E-3</v>
      </c>
      <c r="O197" s="84">
        <f>L197/'סכום נכסי הקרן'!$C$42</f>
        <v>3.3321589098064624E-4</v>
      </c>
    </row>
    <row r="198" spans="2:15">
      <c r="B198" s="76" t="s">
        <v>1435</v>
      </c>
      <c r="C198" s="73" t="s">
        <v>1436</v>
      </c>
      <c r="D198" s="86" t="s">
        <v>1392</v>
      </c>
      <c r="E198" s="86" t="s">
        <v>681</v>
      </c>
      <c r="F198" s="73" t="s">
        <v>1001</v>
      </c>
      <c r="G198" s="86" t="s">
        <v>147</v>
      </c>
      <c r="H198" s="86" t="s">
        <v>122</v>
      </c>
      <c r="I198" s="83">
        <v>6.2740229999999997</v>
      </c>
      <c r="J198" s="85">
        <v>22889</v>
      </c>
      <c r="K198" s="73"/>
      <c r="L198" s="83">
        <v>5.1913611719999997</v>
      </c>
      <c r="M198" s="84">
        <v>9.8593916670782585E-8</v>
      </c>
      <c r="N198" s="84">
        <f t="shared" si="2"/>
        <v>2.6376829121132702E-2</v>
      </c>
      <c r="O198" s="84">
        <f>L198/'סכום נכסי הקרן'!$C$42</f>
        <v>4.2643486343344984E-3</v>
      </c>
    </row>
    <row r="199" spans="2:15">
      <c r="B199" s="76" t="s">
        <v>1437</v>
      </c>
      <c r="C199" s="73" t="s">
        <v>1438</v>
      </c>
      <c r="D199" s="86" t="s">
        <v>1392</v>
      </c>
      <c r="E199" s="86" t="s">
        <v>681</v>
      </c>
      <c r="F199" s="73" t="s">
        <v>995</v>
      </c>
      <c r="G199" s="86" t="s">
        <v>982</v>
      </c>
      <c r="H199" s="86" t="s">
        <v>122</v>
      </c>
      <c r="I199" s="83">
        <v>5.4950539999999997</v>
      </c>
      <c r="J199" s="85">
        <v>10447</v>
      </c>
      <c r="K199" s="73"/>
      <c r="L199" s="83">
        <v>2.0752569210000003</v>
      </c>
      <c r="M199" s="84">
        <v>1.9160899623815434E-7</v>
      </c>
      <c r="N199" s="84">
        <f t="shared" si="2"/>
        <v>1.0544189736384034E-2</v>
      </c>
      <c r="O199" s="84">
        <f>L199/'סכום נכסי הקרן'!$C$42</f>
        <v>1.704681821155241E-3</v>
      </c>
    </row>
    <row r="200" spans="2:15">
      <c r="B200" s="76" t="s">
        <v>1441</v>
      </c>
      <c r="C200" s="73" t="s">
        <v>1442</v>
      </c>
      <c r="D200" s="86" t="s">
        <v>1392</v>
      </c>
      <c r="E200" s="86" t="s">
        <v>681</v>
      </c>
      <c r="F200" s="73" t="s">
        <v>1145</v>
      </c>
      <c r="G200" s="86" t="s">
        <v>147</v>
      </c>
      <c r="H200" s="86" t="s">
        <v>122</v>
      </c>
      <c r="I200" s="83">
        <v>10.026979000000001</v>
      </c>
      <c r="J200" s="85">
        <v>3958</v>
      </c>
      <c r="K200" s="73"/>
      <c r="L200" s="83">
        <v>1.434677169</v>
      </c>
      <c r="M200" s="84">
        <v>2.2450319468244926E-7</v>
      </c>
      <c r="N200" s="84">
        <f t="shared" ref="N200:N211" si="3">IFERROR(L200/$L$11,0)</f>
        <v>7.2894628743629675E-3</v>
      </c>
      <c r="O200" s="84">
        <f>L200/'סכום נכסי הקרן'!$C$42</f>
        <v>1.1784893062986514E-3</v>
      </c>
    </row>
    <row r="201" spans="2:15">
      <c r="B201" s="76" t="s">
        <v>1443</v>
      </c>
      <c r="C201" s="73" t="s">
        <v>1444</v>
      </c>
      <c r="D201" s="86" t="s">
        <v>1408</v>
      </c>
      <c r="E201" s="86" t="s">
        <v>681</v>
      </c>
      <c r="F201" s="73" t="s">
        <v>1445</v>
      </c>
      <c r="G201" s="86" t="s">
        <v>793</v>
      </c>
      <c r="H201" s="86" t="s">
        <v>122</v>
      </c>
      <c r="I201" s="83">
        <v>3.8589190000000002</v>
      </c>
      <c r="J201" s="85">
        <v>564</v>
      </c>
      <c r="K201" s="73"/>
      <c r="L201" s="83">
        <v>7.8677946000000012E-2</v>
      </c>
      <c r="M201" s="84">
        <v>3.7192136567226165E-8</v>
      </c>
      <c r="N201" s="84">
        <f t="shared" si="3"/>
        <v>3.9975541452150508E-4</v>
      </c>
      <c r="O201" s="84">
        <f>L201/'סכום נכסי הקרן'!$C$42</f>
        <v>6.462855895809043E-5</v>
      </c>
    </row>
    <row r="202" spans="2:15">
      <c r="B202" s="76" t="s">
        <v>1448</v>
      </c>
      <c r="C202" s="73" t="s">
        <v>1449</v>
      </c>
      <c r="D202" s="86" t="s">
        <v>1408</v>
      </c>
      <c r="E202" s="86" t="s">
        <v>681</v>
      </c>
      <c r="F202" s="73" t="s">
        <v>1450</v>
      </c>
      <c r="G202" s="86" t="s">
        <v>793</v>
      </c>
      <c r="H202" s="86" t="s">
        <v>122</v>
      </c>
      <c r="I202" s="83">
        <v>8.2918140000000005</v>
      </c>
      <c r="J202" s="85">
        <v>676</v>
      </c>
      <c r="K202" s="73"/>
      <c r="L202" s="83">
        <v>0.202630369</v>
      </c>
      <c r="M202" s="84">
        <v>1.0796088650271287E-7</v>
      </c>
      <c r="N202" s="84">
        <f t="shared" si="3"/>
        <v>1.0295462867604668E-3</v>
      </c>
      <c r="O202" s="84">
        <f>L202/'סכום נכסי הקרן'!$C$42</f>
        <v>1.6644700853802309E-4</v>
      </c>
    </row>
    <row r="203" spans="2:15">
      <c r="B203" s="76" t="s">
        <v>1451</v>
      </c>
      <c r="C203" s="73" t="s">
        <v>1452</v>
      </c>
      <c r="D203" s="86" t="s">
        <v>1392</v>
      </c>
      <c r="E203" s="86" t="s">
        <v>681</v>
      </c>
      <c r="F203" s="73" t="s">
        <v>1453</v>
      </c>
      <c r="G203" s="86" t="s">
        <v>835</v>
      </c>
      <c r="H203" s="86" t="s">
        <v>122</v>
      </c>
      <c r="I203" s="83">
        <v>6.4300730000000001</v>
      </c>
      <c r="J203" s="85">
        <v>388</v>
      </c>
      <c r="K203" s="73"/>
      <c r="L203" s="83">
        <v>9.0189491000000011E-2</v>
      </c>
      <c r="M203" s="84">
        <v>2.5024161857710418E-7</v>
      </c>
      <c r="N203" s="84">
        <f t="shared" si="3"/>
        <v>4.5824451696017271E-4</v>
      </c>
      <c r="O203" s="84">
        <f>L203/'סכום נכסי הקרן'!$C$42</f>
        <v>7.408450694040318E-5</v>
      </c>
    </row>
    <row r="204" spans="2:15">
      <c r="B204" s="76" t="s">
        <v>1454</v>
      </c>
      <c r="C204" s="73" t="s">
        <v>1455</v>
      </c>
      <c r="D204" s="86" t="s">
        <v>1392</v>
      </c>
      <c r="E204" s="86" t="s">
        <v>681</v>
      </c>
      <c r="F204" s="73" t="s">
        <v>708</v>
      </c>
      <c r="G204" s="86" t="s">
        <v>709</v>
      </c>
      <c r="H204" s="86" t="s">
        <v>122</v>
      </c>
      <c r="I204" s="83">
        <v>1.352533</v>
      </c>
      <c r="J204" s="85">
        <v>30395</v>
      </c>
      <c r="K204" s="73"/>
      <c r="L204" s="83">
        <v>1.48613525</v>
      </c>
      <c r="M204" s="84">
        <v>2.408930918854439E-8</v>
      </c>
      <c r="N204" s="84">
        <f t="shared" si="3"/>
        <v>7.5509166558411491E-3</v>
      </c>
      <c r="O204" s="84">
        <f>L204/'סכום נכסי הקרן'!$C$42</f>
        <v>1.2207586052681327E-3</v>
      </c>
    </row>
    <row r="205" spans="2:15">
      <c r="B205" s="76" t="s">
        <v>1456</v>
      </c>
      <c r="C205" s="73" t="s">
        <v>1457</v>
      </c>
      <c r="D205" s="86" t="s">
        <v>1392</v>
      </c>
      <c r="E205" s="86" t="s">
        <v>681</v>
      </c>
      <c r="F205" s="73" t="s">
        <v>1458</v>
      </c>
      <c r="G205" s="86" t="s">
        <v>793</v>
      </c>
      <c r="H205" s="86" t="s">
        <v>126</v>
      </c>
      <c r="I205" s="83">
        <v>69.492500000000007</v>
      </c>
      <c r="J205" s="85">
        <v>13.5</v>
      </c>
      <c r="K205" s="73"/>
      <c r="L205" s="83">
        <v>2.2664736000000001E-2</v>
      </c>
      <c r="M205" s="84">
        <v>1.2945243083145237E-7</v>
      </c>
      <c r="N205" s="84">
        <f t="shared" si="3"/>
        <v>1.1515744112969699E-4</v>
      </c>
      <c r="O205" s="84">
        <f>L205/'סכום נכסי הקרן'!$C$42</f>
        <v>1.861753262909983E-5</v>
      </c>
    </row>
    <row r="206" spans="2:15">
      <c r="B206" s="76" t="s">
        <v>1459</v>
      </c>
      <c r="C206" s="73" t="s">
        <v>1460</v>
      </c>
      <c r="D206" s="86" t="s">
        <v>1392</v>
      </c>
      <c r="E206" s="86" t="s">
        <v>681</v>
      </c>
      <c r="F206" s="73" t="s">
        <v>699</v>
      </c>
      <c r="G206" s="86" t="s">
        <v>700</v>
      </c>
      <c r="H206" s="86" t="s">
        <v>122</v>
      </c>
      <c r="I206" s="83">
        <v>121.91388000000001</v>
      </c>
      <c r="J206" s="85">
        <v>885</v>
      </c>
      <c r="K206" s="73"/>
      <c r="L206" s="83">
        <v>3.9003602840000005</v>
      </c>
      <c r="M206" s="84">
        <v>1.0976855877962331E-7</v>
      </c>
      <c r="N206" s="84">
        <f t="shared" si="3"/>
        <v>1.9817372229234801E-2</v>
      </c>
      <c r="O206" s="84">
        <f>L206/'סכום נכסי הקרן'!$C$42</f>
        <v>3.2038795798289949E-3</v>
      </c>
    </row>
    <row r="207" spans="2:15">
      <c r="B207" s="76" t="s">
        <v>1461</v>
      </c>
      <c r="C207" s="73" t="s">
        <v>1462</v>
      </c>
      <c r="D207" s="86" t="s">
        <v>1392</v>
      </c>
      <c r="E207" s="86" t="s">
        <v>681</v>
      </c>
      <c r="F207" s="73" t="s">
        <v>981</v>
      </c>
      <c r="G207" s="86" t="s">
        <v>982</v>
      </c>
      <c r="H207" s="86" t="s">
        <v>122</v>
      </c>
      <c r="I207" s="83">
        <v>2.9302109999999999</v>
      </c>
      <c r="J207" s="85">
        <v>4247</v>
      </c>
      <c r="K207" s="73"/>
      <c r="L207" s="83">
        <v>0.449872565</v>
      </c>
      <c r="M207" s="84">
        <v>2.6625006106046322E-8</v>
      </c>
      <c r="N207" s="84">
        <f t="shared" si="3"/>
        <v>2.2857611674741447E-3</v>
      </c>
      <c r="O207" s="84">
        <f>L207/'סכום נכסי הקרן'!$C$42</f>
        <v>3.6953958598169134E-4</v>
      </c>
    </row>
    <row r="208" spans="2:15">
      <c r="B208" s="76" t="s">
        <v>1463</v>
      </c>
      <c r="C208" s="73" t="s">
        <v>1464</v>
      </c>
      <c r="D208" s="86" t="s">
        <v>1392</v>
      </c>
      <c r="E208" s="86" t="s">
        <v>681</v>
      </c>
      <c r="F208" s="73" t="s">
        <v>1465</v>
      </c>
      <c r="G208" s="86" t="s">
        <v>835</v>
      </c>
      <c r="H208" s="86" t="s">
        <v>122</v>
      </c>
      <c r="I208" s="83">
        <v>3.648628</v>
      </c>
      <c r="J208" s="85">
        <v>924</v>
      </c>
      <c r="K208" s="73"/>
      <c r="L208" s="83">
        <v>0.12187365999999999</v>
      </c>
      <c r="M208" s="84">
        <v>1.5565473139440885E-7</v>
      </c>
      <c r="N208" s="84">
        <f t="shared" si="3"/>
        <v>6.1922886843732508E-4</v>
      </c>
      <c r="O208" s="84">
        <f>L208/'סכום נכסי הקרן'!$C$42</f>
        <v>1.0011088775434308E-4</v>
      </c>
    </row>
    <row r="209" spans="2:15">
      <c r="B209" s="76" t="s">
        <v>1466</v>
      </c>
      <c r="C209" s="73" t="s">
        <v>1467</v>
      </c>
      <c r="D209" s="86" t="s">
        <v>1392</v>
      </c>
      <c r="E209" s="86" t="s">
        <v>681</v>
      </c>
      <c r="F209" s="73" t="s">
        <v>1468</v>
      </c>
      <c r="G209" s="86" t="s">
        <v>793</v>
      </c>
      <c r="H209" s="86" t="s">
        <v>122</v>
      </c>
      <c r="I209" s="83">
        <v>1.0399529999999999</v>
      </c>
      <c r="J209" s="85">
        <v>9980</v>
      </c>
      <c r="K209" s="73"/>
      <c r="L209" s="83">
        <v>0.37519099699999997</v>
      </c>
      <c r="M209" s="84">
        <v>1.8316963451286051E-8</v>
      </c>
      <c r="N209" s="84">
        <f t="shared" si="3"/>
        <v>1.9063109823745494E-3</v>
      </c>
      <c r="O209" s="84">
        <f>L209/'סכום נכסי הקרן'!$C$42</f>
        <v>3.0819377859914171E-4</v>
      </c>
    </row>
    <row r="210" spans="2:15">
      <c r="B210" s="72"/>
      <c r="C210" s="73"/>
      <c r="D210" s="73"/>
      <c r="E210" s="73"/>
      <c r="F210" s="73"/>
      <c r="G210" s="73"/>
      <c r="H210" s="73"/>
      <c r="I210" s="83"/>
      <c r="J210" s="85"/>
      <c r="K210" s="73"/>
      <c r="L210" s="73"/>
      <c r="M210" s="73"/>
      <c r="N210" s="84"/>
      <c r="O210" s="73"/>
    </row>
    <row r="211" spans="2:15">
      <c r="B211" s="89" t="s">
        <v>57</v>
      </c>
      <c r="C211" s="71"/>
      <c r="D211" s="71"/>
      <c r="E211" s="71"/>
      <c r="F211" s="71"/>
      <c r="G211" s="71"/>
      <c r="H211" s="71"/>
      <c r="I211" s="80"/>
      <c r="J211" s="82"/>
      <c r="K211" s="80">
        <v>6.6319629999999994E-3</v>
      </c>
      <c r="L211" s="80">
        <f>SUM(L212:L247)</f>
        <v>26.081485389999997</v>
      </c>
      <c r="M211" s="71"/>
      <c r="N211" s="81">
        <f t="shared" si="3"/>
        <v>0.13251763084176124</v>
      </c>
      <c r="O211" s="81">
        <f>L211/'סכום נכסי הקרן'!$C$42</f>
        <v>2.1424158889991725E-2</v>
      </c>
    </row>
    <row r="212" spans="2:15">
      <c r="B212" s="76" t="s">
        <v>1469</v>
      </c>
      <c r="C212" s="73" t="s">
        <v>1470</v>
      </c>
      <c r="D212" s="86" t="s">
        <v>1408</v>
      </c>
      <c r="E212" s="86" t="s">
        <v>681</v>
      </c>
      <c r="F212" s="73"/>
      <c r="G212" s="86" t="s">
        <v>747</v>
      </c>
      <c r="H212" s="86" t="s">
        <v>122</v>
      </c>
      <c r="I212" s="83">
        <v>1.3374999999999999</v>
      </c>
      <c r="J212" s="85">
        <v>13520</v>
      </c>
      <c r="K212" s="73"/>
      <c r="L212" s="83">
        <v>0.6537004500000001</v>
      </c>
      <c r="M212" s="84">
        <v>1.7869979419261609E-8</v>
      </c>
      <c r="N212" s="84">
        <f t="shared" ref="N212:N247" si="4">IFERROR(L212/$L$11,0)</f>
        <v>3.3213919230001814E-3</v>
      </c>
      <c r="O212" s="84">
        <f>L212/'סכום נכסי הקרן'!$C$42</f>
        <v>5.3697027212371874E-4</v>
      </c>
    </row>
    <row r="213" spans="2:15">
      <c r="B213" s="76" t="s">
        <v>1471</v>
      </c>
      <c r="C213" s="73" t="s">
        <v>1472</v>
      </c>
      <c r="D213" s="86" t="s">
        <v>1392</v>
      </c>
      <c r="E213" s="86" t="s">
        <v>681</v>
      </c>
      <c r="F213" s="73"/>
      <c r="G213" s="86" t="s">
        <v>827</v>
      </c>
      <c r="H213" s="86" t="s">
        <v>122</v>
      </c>
      <c r="I213" s="83">
        <v>1.615022</v>
      </c>
      <c r="J213" s="85">
        <v>10400</v>
      </c>
      <c r="K213" s="73"/>
      <c r="L213" s="83">
        <v>0.60718352799999997</v>
      </c>
      <c r="M213" s="84">
        <v>2.7061360589812333E-10</v>
      </c>
      <c r="N213" s="84">
        <f t="shared" si="4"/>
        <v>3.0850437163963311E-3</v>
      </c>
      <c r="O213" s="84">
        <f>L213/'סכום נכסי הקרן'!$C$42</f>
        <v>4.9875979779300981E-4</v>
      </c>
    </row>
    <row r="214" spans="2:15">
      <c r="B214" s="76" t="s">
        <v>1473</v>
      </c>
      <c r="C214" s="73" t="s">
        <v>1474</v>
      </c>
      <c r="D214" s="86" t="s">
        <v>1392</v>
      </c>
      <c r="E214" s="86" t="s">
        <v>681</v>
      </c>
      <c r="F214" s="73"/>
      <c r="G214" s="86" t="s">
        <v>1413</v>
      </c>
      <c r="H214" s="86" t="s">
        <v>122</v>
      </c>
      <c r="I214" s="83">
        <v>1.7922499999999999</v>
      </c>
      <c r="J214" s="85">
        <v>10329</v>
      </c>
      <c r="K214" s="73"/>
      <c r="L214" s="83">
        <v>0.66921423200000008</v>
      </c>
      <c r="M214" s="84">
        <v>1.7490041655045359E-10</v>
      </c>
      <c r="N214" s="84">
        <f t="shared" si="4"/>
        <v>3.4002160239014205E-3</v>
      </c>
      <c r="O214" s="84">
        <f>L214/'סכום נכסי הקרן'!$C$42</f>
        <v>5.497137844499043E-4</v>
      </c>
    </row>
    <row r="215" spans="2:15">
      <c r="B215" s="76" t="s">
        <v>1475</v>
      </c>
      <c r="C215" s="73" t="s">
        <v>1476</v>
      </c>
      <c r="D215" s="86" t="s">
        <v>1392</v>
      </c>
      <c r="E215" s="86" t="s">
        <v>681</v>
      </c>
      <c r="F215" s="73"/>
      <c r="G215" s="86" t="s">
        <v>752</v>
      </c>
      <c r="H215" s="86" t="s">
        <v>122</v>
      </c>
      <c r="I215" s="83">
        <v>1.8395070000000002</v>
      </c>
      <c r="J215" s="85">
        <v>16490</v>
      </c>
      <c r="K215" s="73"/>
      <c r="L215" s="83">
        <v>1.0965546879999999</v>
      </c>
      <c r="M215" s="84">
        <v>1.1626300582747535E-10</v>
      </c>
      <c r="N215" s="84">
        <f t="shared" si="4"/>
        <v>5.5714936158468035E-3</v>
      </c>
      <c r="O215" s="84">
        <f>L215/'סכום נכסי הקרן'!$C$42</f>
        <v>9.0074478182460992E-4</v>
      </c>
    </row>
    <row r="216" spans="2:15">
      <c r="B216" s="76" t="s">
        <v>1477</v>
      </c>
      <c r="C216" s="73" t="s">
        <v>1478</v>
      </c>
      <c r="D216" s="86" t="s">
        <v>29</v>
      </c>
      <c r="E216" s="86" t="s">
        <v>681</v>
      </c>
      <c r="F216" s="73"/>
      <c r="G216" s="86" t="s">
        <v>742</v>
      </c>
      <c r="H216" s="86" t="s">
        <v>124</v>
      </c>
      <c r="I216" s="83">
        <v>39.71</v>
      </c>
      <c r="J216" s="85">
        <v>132.44999999999999</v>
      </c>
      <c r="K216" s="73"/>
      <c r="L216" s="83">
        <v>0.206817578</v>
      </c>
      <c r="M216" s="84">
        <v>2.5835613777336876E-8</v>
      </c>
      <c r="N216" s="84">
        <f t="shared" si="4"/>
        <v>1.0508211109594003E-3</v>
      </c>
      <c r="O216" s="84">
        <f>L216/'סכום נכסי הקרן'!$C$42</f>
        <v>1.6988651474636189E-4</v>
      </c>
    </row>
    <row r="217" spans="2:15">
      <c r="B217" s="76" t="s">
        <v>1479</v>
      </c>
      <c r="C217" s="73" t="s">
        <v>1480</v>
      </c>
      <c r="D217" s="86" t="s">
        <v>29</v>
      </c>
      <c r="E217" s="86" t="s">
        <v>681</v>
      </c>
      <c r="F217" s="73"/>
      <c r="G217" s="86" t="s">
        <v>709</v>
      </c>
      <c r="H217" s="86" t="s">
        <v>124</v>
      </c>
      <c r="I217" s="83">
        <v>0.45474999999999999</v>
      </c>
      <c r="J217" s="85">
        <v>62520</v>
      </c>
      <c r="K217" s="73"/>
      <c r="L217" s="83">
        <v>1.117962602</v>
      </c>
      <c r="M217" s="84">
        <v>1.128025000893738E-9</v>
      </c>
      <c r="N217" s="84">
        <f t="shared" si="4"/>
        <v>5.6802652598740991E-3</v>
      </c>
      <c r="O217" s="84">
        <f>L217/'סכום נכסי הקרן'!$C$42</f>
        <v>9.1832992102128816E-4</v>
      </c>
    </row>
    <row r="218" spans="2:15">
      <c r="B218" s="76" t="s">
        <v>1481</v>
      </c>
      <c r="C218" s="73" t="s">
        <v>1482</v>
      </c>
      <c r="D218" s="86" t="s">
        <v>1408</v>
      </c>
      <c r="E218" s="86" t="s">
        <v>681</v>
      </c>
      <c r="F218" s="73"/>
      <c r="G218" s="86" t="s">
        <v>747</v>
      </c>
      <c r="H218" s="86" t="s">
        <v>122</v>
      </c>
      <c r="I218" s="83">
        <v>1.5889500000000001</v>
      </c>
      <c r="J218" s="85">
        <v>21243</v>
      </c>
      <c r="K218" s="73"/>
      <c r="L218" s="83">
        <v>1.220209444</v>
      </c>
      <c r="M218" s="84">
        <v>2.6518871914576317E-9</v>
      </c>
      <c r="N218" s="84">
        <f t="shared" si="4"/>
        <v>6.1997720694090715E-3</v>
      </c>
      <c r="O218" s="84">
        <f>L218/'סכום נכסי הקרן'!$C$42</f>
        <v>1.0023187182946125E-3</v>
      </c>
    </row>
    <row r="219" spans="2:15">
      <c r="B219" s="76" t="s">
        <v>1483</v>
      </c>
      <c r="C219" s="73" t="s">
        <v>1484</v>
      </c>
      <c r="D219" s="86" t="s">
        <v>1392</v>
      </c>
      <c r="E219" s="86" t="s">
        <v>681</v>
      </c>
      <c r="F219" s="73"/>
      <c r="G219" s="86" t="s">
        <v>709</v>
      </c>
      <c r="H219" s="86" t="s">
        <v>122</v>
      </c>
      <c r="I219" s="83">
        <v>0.41730000000000006</v>
      </c>
      <c r="J219" s="85">
        <v>64154</v>
      </c>
      <c r="K219" s="73"/>
      <c r="L219" s="83">
        <v>0.96778843099999989</v>
      </c>
      <c r="M219" s="84">
        <v>1.0009026496514721E-9</v>
      </c>
      <c r="N219" s="84">
        <f t="shared" si="4"/>
        <v>4.9172440953596059E-3</v>
      </c>
      <c r="O219" s="84">
        <f>L219/'סכום נכסי הקרן'!$C$42</f>
        <v>7.9497209639714441E-4</v>
      </c>
    </row>
    <row r="220" spans="2:15">
      <c r="B220" s="76" t="s">
        <v>1485</v>
      </c>
      <c r="C220" s="73" t="s">
        <v>1486</v>
      </c>
      <c r="D220" s="86" t="s">
        <v>1392</v>
      </c>
      <c r="E220" s="86" t="s">
        <v>681</v>
      </c>
      <c r="F220" s="73"/>
      <c r="G220" s="86" t="s">
        <v>766</v>
      </c>
      <c r="H220" s="86" t="s">
        <v>122</v>
      </c>
      <c r="I220" s="83">
        <v>5.2249999999999996</v>
      </c>
      <c r="J220" s="85">
        <v>1015</v>
      </c>
      <c r="K220" s="73"/>
      <c r="L220" s="83">
        <v>0.191717006</v>
      </c>
      <c r="M220" s="84">
        <v>1.5644063395313863E-7</v>
      </c>
      <c r="N220" s="84">
        <f t="shared" si="4"/>
        <v>9.740964921015079E-4</v>
      </c>
      <c r="O220" s="84">
        <f>L220/'סכום נכסי הקרן'!$C$42</f>
        <v>1.5748242621305307E-4</v>
      </c>
    </row>
    <row r="221" spans="2:15">
      <c r="B221" s="76" t="s">
        <v>1487</v>
      </c>
      <c r="C221" s="73" t="s">
        <v>1488</v>
      </c>
      <c r="D221" s="86" t="s">
        <v>1392</v>
      </c>
      <c r="E221" s="86" t="s">
        <v>681</v>
      </c>
      <c r="F221" s="73"/>
      <c r="G221" s="86" t="s">
        <v>793</v>
      </c>
      <c r="H221" s="86" t="s">
        <v>122</v>
      </c>
      <c r="I221" s="83">
        <v>0.68656499999999998</v>
      </c>
      <c r="J221" s="85">
        <v>13726</v>
      </c>
      <c r="K221" s="73"/>
      <c r="L221" s="83">
        <v>0.340670052</v>
      </c>
      <c r="M221" s="84">
        <v>3.0796335051099268E-9</v>
      </c>
      <c r="N221" s="84">
        <f t="shared" si="4"/>
        <v>1.7309132326906789E-3</v>
      </c>
      <c r="O221" s="84">
        <f>L221/'סכום נכסי הקרן'!$C$42</f>
        <v>2.7983718005218042E-4</v>
      </c>
    </row>
    <row r="222" spans="2:15">
      <c r="B222" s="76" t="s">
        <v>1489</v>
      </c>
      <c r="C222" s="73" t="s">
        <v>1490</v>
      </c>
      <c r="D222" s="86" t="s">
        <v>1408</v>
      </c>
      <c r="E222" s="86" t="s">
        <v>681</v>
      </c>
      <c r="F222" s="73"/>
      <c r="G222" s="86" t="s">
        <v>747</v>
      </c>
      <c r="H222" s="86" t="s">
        <v>122</v>
      </c>
      <c r="I222" s="83">
        <v>0.48149999999999998</v>
      </c>
      <c r="J222" s="85">
        <v>41288</v>
      </c>
      <c r="K222" s="83">
        <v>2.1757780000000002E-3</v>
      </c>
      <c r="L222" s="83">
        <v>0.72084399599999993</v>
      </c>
      <c r="M222" s="84">
        <v>1.6249200410257381E-9</v>
      </c>
      <c r="N222" s="84">
        <f t="shared" si="4"/>
        <v>3.6625421109279859E-3</v>
      </c>
      <c r="O222" s="84">
        <f>L222/'סכום נכסי הקרן'!$C$42</f>
        <v>5.9212410927798615E-4</v>
      </c>
    </row>
    <row r="223" spans="2:15">
      <c r="B223" s="76" t="s">
        <v>1491</v>
      </c>
      <c r="C223" s="73" t="s">
        <v>1492</v>
      </c>
      <c r="D223" s="86" t="s">
        <v>29</v>
      </c>
      <c r="E223" s="86" t="s">
        <v>681</v>
      </c>
      <c r="F223" s="73"/>
      <c r="G223" s="86" t="s">
        <v>747</v>
      </c>
      <c r="H223" s="86" t="s">
        <v>124</v>
      </c>
      <c r="I223" s="83">
        <v>1.63175</v>
      </c>
      <c r="J223" s="85">
        <v>9974</v>
      </c>
      <c r="K223" s="73"/>
      <c r="L223" s="83">
        <v>0.63996847899999998</v>
      </c>
      <c r="M223" s="84">
        <v>1.6650510204081634E-8</v>
      </c>
      <c r="N223" s="84">
        <f t="shared" si="4"/>
        <v>3.2516210400731875E-3</v>
      </c>
      <c r="O223" s="84">
        <f>L223/'סכום נכסי הקרן'!$C$42</f>
        <v>5.2569039583685818E-4</v>
      </c>
    </row>
    <row r="224" spans="2:15">
      <c r="B224" s="76" t="s">
        <v>1493</v>
      </c>
      <c r="C224" s="73" t="s">
        <v>1494</v>
      </c>
      <c r="D224" s="86" t="s">
        <v>1408</v>
      </c>
      <c r="E224" s="86" t="s">
        <v>681</v>
      </c>
      <c r="F224" s="73"/>
      <c r="G224" s="86" t="s">
        <v>747</v>
      </c>
      <c r="H224" s="86" t="s">
        <v>122</v>
      </c>
      <c r="I224" s="83">
        <v>1.4980000000000002</v>
      </c>
      <c r="J224" s="85">
        <v>8714</v>
      </c>
      <c r="K224" s="73"/>
      <c r="L224" s="83">
        <v>0.47188662799999997</v>
      </c>
      <c r="M224" s="84">
        <v>2.621631081554078E-9</v>
      </c>
      <c r="N224" s="84">
        <f t="shared" si="4"/>
        <v>2.3976125988761227E-3</v>
      </c>
      <c r="O224" s="84">
        <f>L224/'סכום נכסי הקרן'!$C$42</f>
        <v>3.8762263518206847E-4</v>
      </c>
    </row>
    <row r="225" spans="2:15">
      <c r="B225" s="76" t="s">
        <v>1404</v>
      </c>
      <c r="C225" s="73" t="s">
        <v>1405</v>
      </c>
      <c r="D225" s="86" t="s">
        <v>111</v>
      </c>
      <c r="E225" s="86" t="s">
        <v>681</v>
      </c>
      <c r="F225" s="73"/>
      <c r="G225" s="86" t="s">
        <v>117</v>
      </c>
      <c r="H225" s="86" t="s">
        <v>125</v>
      </c>
      <c r="I225" s="83">
        <v>20.734331000000001</v>
      </c>
      <c r="J225" s="85">
        <v>1302</v>
      </c>
      <c r="K225" s="73"/>
      <c r="L225" s="83">
        <v>1.2059697280000001</v>
      </c>
      <c r="M225" s="84">
        <v>1.1587447861368722E-7</v>
      </c>
      <c r="N225" s="84">
        <f t="shared" si="4"/>
        <v>6.1274213807898182E-3</v>
      </c>
      <c r="O225" s="84">
        <f>L225/'סכום נכסי הקרן'!$C$42</f>
        <v>9.9062176416908859E-4</v>
      </c>
    </row>
    <row r="226" spans="2:15">
      <c r="B226" s="76" t="s">
        <v>1495</v>
      </c>
      <c r="C226" s="73" t="s">
        <v>1496</v>
      </c>
      <c r="D226" s="86" t="s">
        <v>1408</v>
      </c>
      <c r="E226" s="86" t="s">
        <v>681</v>
      </c>
      <c r="F226" s="73"/>
      <c r="G226" s="86" t="s">
        <v>1497</v>
      </c>
      <c r="H226" s="86" t="s">
        <v>122</v>
      </c>
      <c r="I226" s="83">
        <v>0.74454899999999991</v>
      </c>
      <c r="J226" s="85">
        <v>24646</v>
      </c>
      <c r="K226" s="73"/>
      <c r="L226" s="83">
        <v>0.66335791300000013</v>
      </c>
      <c r="M226" s="84">
        <v>3.2137210131352512E-9</v>
      </c>
      <c r="N226" s="84">
        <f t="shared" si="4"/>
        <v>3.3704606051540228E-3</v>
      </c>
      <c r="O226" s="84">
        <f>L226/'סכום נכסי הקרן'!$C$42</f>
        <v>5.4490321837629471E-4</v>
      </c>
    </row>
    <row r="227" spans="2:15">
      <c r="B227" s="76" t="s">
        <v>1498</v>
      </c>
      <c r="C227" s="73" t="s">
        <v>1499</v>
      </c>
      <c r="D227" s="86" t="s">
        <v>1392</v>
      </c>
      <c r="E227" s="86" t="s">
        <v>681</v>
      </c>
      <c r="F227" s="73"/>
      <c r="G227" s="86" t="s">
        <v>793</v>
      </c>
      <c r="H227" s="86" t="s">
        <v>122</v>
      </c>
      <c r="I227" s="83">
        <v>1.2030559999999999</v>
      </c>
      <c r="J227" s="85">
        <v>6646</v>
      </c>
      <c r="K227" s="73"/>
      <c r="L227" s="83">
        <v>0.28903775300000001</v>
      </c>
      <c r="M227" s="84">
        <v>1.5343804686901924E-9</v>
      </c>
      <c r="N227" s="84">
        <f t="shared" si="4"/>
        <v>1.4685742655620342E-3</v>
      </c>
      <c r="O227" s="84">
        <f>L227/'סכום נכסי הקרן'!$C$42</f>
        <v>2.3742477289473822E-4</v>
      </c>
    </row>
    <row r="228" spans="2:15">
      <c r="B228" s="76" t="s">
        <v>1430</v>
      </c>
      <c r="C228" s="73" t="s">
        <v>1431</v>
      </c>
      <c r="D228" s="86" t="s">
        <v>1392</v>
      </c>
      <c r="E228" s="86" t="s">
        <v>681</v>
      </c>
      <c r="F228" s="73"/>
      <c r="G228" s="86" t="s">
        <v>747</v>
      </c>
      <c r="H228" s="86" t="s">
        <v>122</v>
      </c>
      <c r="I228" s="83">
        <v>6.8434799999999996</v>
      </c>
      <c r="J228" s="85">
        <v>1297</v>
      </c>
      <c r="K228" s="73"/>
      <c r="L228" s="83">
        <v>0.32086718200000003</v>
      </c>
      <c r="M228" s="84">
        <v>2.6265716873666271E-8</v>
      </c>
      <c r="N228" s="84">
        <f t="shared" si="4"/>
        <v>1.6302966697523751E-3</v>
      </c>
      <c r="O228" s="84">
        <f>L228/'סכום נכסי הקרן'!$C$42</f>
        <v>2.6357047487746225E-4</v>
      </c>
    </row>
    <row r="229" spans="2:15">
      <c r="B229" s="76" t="s">
        <v>1500</v>
      </c>
      <c r="C229" s="73" t="s">
        <v>1501</v>
      </c>
      <c r="D229" s="86" t="s">
        <v>1392</v>
      </c>
      <c r="E229" s="86" t="s">
        <v>681</v>
      </c>
      <c r="F229" s="73"/>
      <c r="G229" s="86" t="s">
        <v>827</v>
      </c>
      <c r="H229" s="86" t="s">
        <v>122</v>
      </c>
      <c r="I229" s="83">
        <v>1.712</v>
      </c>
      <c r="J229" s="85">
        <v>21194</v>
      </c>
      <c r="K229" s="73"/>
      <c r="L229" s="83">
        <v>1.3116712269999999</v>
      </c>
      <c r="M229" s="84">
        <v>7.6917440895746585E-10</v>
      </c>
      <c r="N229" s="84">
        <f t="shared" si="4"/>
        <v>6.664480985120228E-3</v>
      </c>
      <c r="O229" s="84">
        <f>L229/'סכום נכסי הקרן'!$C$42</f>
        <v>1.0774483262158407E-3</v>
      </c>
    </row>
    <row r="230" spans="2:15">
      <c r="B230" s="76" t="s">
        <v>1502</v>
      </c>
      <c r="C230" s="73" t="s">
        <v>1503</v>
      </c>
      <c r="D230" s="86" t="s">
        <v>1408</v>
      </c>
      <c r="E230" s="86" t="s">
        <v>681</v>
      </c>
      <c r="F230" s="73"/>
      <c r="G230" s="86" t="s">
        <v>766</v>
      </c>
      <c r="H230" s="86" t="s">
        <v>122</v>
      </c>
      <c r="I230" s="83">
        <v>2.9380600000000006</v>
      </c>
      <c r="J230" s="85">
        <v>8780</v>
      </c>
      <c r="K230" s="73"/>
      <c r="L230" s="83">
        <v>0.93253127099999999</v>
      </c>
      <c r="M230" s="84">
        <v>1.7468279066088416E-9</v>
      </c>
      <c r="N230" s="84">
        <f t="shared" si="4"/>
        <v>4.7381057049058059E-3</v>
      </c>
      <c r="O230" s="84">
        <f>L230/'סכום נכסי הקרן'!$C$42</f>
        <v>7.6601074751095431E-4</v>
      </c>
    </row>
    <row r="231" spans="2:15">
      <c r="B231" s="76" t="s">
        <v>1504</v>
      </c>
      <c r="C231" s="73" t="s">
        <v>1505</v>
      </c>
      <c r="D231" s="86" t="s">
        <v>1408</v>
      </c>
      <c r="E231" s="86" t="s">
        <v>681</v>
      </c>
      <c r="F231" s="73"/>
      <c r="G231" s="86" t="s">
        <v>880</v>
      </c>
      <c r="H231" s="86" t="s">
        <v>122</v>
      </c>
      <c r="I231" s="83">
        <v>0.627</v>
      </c>
      <c r="J231" s="85">
        <v>7385</v>
      </c>
      <c r="K231" s="83">
        <v>1.2013009999999999E-3</v>
      </c>
      <c r="L231" s="83">
        <v>0.16859008000000003</v>
      </c>
      <c r="M231" s="84">
        <v>1.2558991782727791E-9</v>
      </c>
      <c r="N231" s="84">
        <f t="shared" si="4"/>
        <v>8.565907060488553E-4</v>
      </c>
      <c r="O231" s="84">
        <f>L231/'סכום נכסי הקרן'!$C$42</f>
        <v>1.3848523606639634E-4</v>
      </c>
    </row>
    <row r="232" spans="2:15">
      <c r="B232" s="76" t="s">
        <v>1439</v>
      </c>
      <c r="C232" s="73" t="s">
        <v>1440</v>
      </c>
      <c r="D232" s="86" t="s">
        <v>1408</v>
      </c>
      <c r="E232" s="86" t="s">
        <v>681</v>
      </c>
      <c r="F232" s="73"/>
      <c r="G232" s="86" t="s">
        <v>544</v>
      </c>
      <c r="H232" s="86" t="s">
        <v>122</v>
      </c>
      <c r="I232" s="83">
        <v>5.948798</v>
      </c>
      <c r="J232" s="85">
        <v>8477</v>
      </c>
      <c r="K232" s="73"/>
      <c r="L232" s="83">
        <v>1.8229708849999997</v>
      </c>
      <c r="M232" s="84">
        <v>9.8758318915302326E-8</v>
      </c>
      <c r="N232" s="84">
        <f t="shared" si="4"/>
        <v>9.2623475680695799E-3</v>
      </c>
      <c r="O232" s="84">
        <f>L232/'סכום נכסי הקרן'!$C$42</f>
        <v>1.4974460736443826E-3</v>
      </c>
    </row>
    <row r="233" spans="2:15">
      <c r="B233" s="76" t="s">
        <v>1506</v>
      </c>
      <c r="C233" s="73" t="s">
        <v>1507</v>
      </c>
      <c r="D233" s="86" t="s">
        <v>1408</v>
      </c>
      <c r="E233" s="86" t="s">
        <v>681</v>
      </c>
      <c r="F233" s="73"/>
      <c r="G233" s="86" t="s">
        <v>793</v>
      </c>
      <c r="H233" s="86" t="s">
        <v>122</v>
      </c>
      <c r="I233" s="83">
        <v>1.2116979999999999</v>
      </c>
      <c r="J233" s="85">
        <v>19974</v>
      </c>
      <c r="K233" s="73"/>
      <c r="L233" s="83">
        <v>0.87491906799999997</v>
      </c>
      <c r="M233" s="84">
        <v>4.0041843977776361E-9</v>
      </c>
      <c r="N233" s="84">
        <f t="shared" si="4"/>
        <v>4.4453833950000273E-3</v>
      </c>
      <c r="O233" s="84">
        <f>L233/'סכום נכסי הקרן'!$C$42</f>
        <v>7.1868625764322214E-4</v>
      </c>
    </row>
    <row r="234" spans="2:15">
      <c r="B234" s="76" t="s">
        <v>1508</v>
      </c>
      <c r="C234" s="73" t="s">
        <v>1509</v>
      </c>
      <c r="D234" s="86" t="s">
        <v>1408</v>
      </c>
      <c r="E234" s="86" t="s">
        <v>681</v>
      </c>
      <c r="F234" s="73"/>
      <c r="G234" s="86" t="s">
        <v>835</v>
      </c>
      <c r="H234" s="86" t="s">
        <v>122</v>
      </c>
      <c r="I234" s="83">
        <v>4.5475000000000003</v>
      </c>
      <c r="J234" s="85">
        <v>4080</v>
      </c>
      <c r="K234" s="73"/>
      <c r="L234" s="83">
        <v>0.67071987000000011</v>
      </c>
      <c r="M234" s="84">
        <v>8.0566545478525067E-10</v>
      </c>
      <c r="N234" s="84">
        <f t="shared" si="4"/>
        <v>3.4078660322380558E-3</v>
      </c>
      <c r="O234" s="84">
        <f>L234/'סכום נכסי הקרן'!$C$42</f>
        <v>5.5095056323226522E-4</v>
      </c>
    </row>
    <row r="235" spans="2:15">
      <c r="B235" s="76" t="s">
        <v>1510</v>
      </c>
      <c r="C235" s="73" t="s">
        <v>1511</v>
      </c>
      <c r="D235" s="86" t="s">
        <v>1392</v>
      </c>
      <c r="E235" s="86" t="s">
        <v>681</v>
      </c>
      <c r="F235" s="73"/>
      <c r="G235" s="86" t="s">
        <v>709</v>
      </c>
      <c r="H235" s="86" t="s">
        <v>122</v>
      </c>
      <c r="I235" s="83">
        <v>1.4444999999999999</v>
      </c>
      <c r="J235" s="85">
        <v>12758</v>
      </c>
      <c r="K235" s="73"/>
      <c r="L235" s="83">
        <v>0.66620585600000004</v>
      </c>
      <c r="M235" s="84">
        <v>1.2955156950672645E-9</v>
      </c>
      <c r="N235" s="84">
        <f t="shared" si="4"/>
        <v>3.3849307418616914E-3</v>
      </c>
      <c r="O235" s="84">
        <f>L235/'סכום נכסי הקרן'!$C$42</f>
        <v>5.4724260903711314E-4</v>
      </c>
    </row>
    <row r="236" spans="2:15">
      <c r="B236" s="76" t="s">
        <v>1512</v>
      </c>
      <c r="C236" s="73" t="s">
        <v>1513</v>
      </c>
      <c r="D236" s="86" t="s">
        <v>1408</v>
      </c>
      <c r="E236" s="86" t="s">
        <v>681</v>
      </c>
      <c r="F236" s="73"/>
      <c r="G236" s="86" t="s">
        <v>747</v>
      </c>
      <c r="H236" s="86" t="s">
        <v>122</v>
      </c>
      <c r="I236" s="83">
        <v>1.9259999999999999</v>
      </c>
      <c r="J236" s="85">
        <v>9793</v>
      </c>
      <c r="K236" s="73"/>
      <c r="L236" s="83">
        <v>0.68183664600000005</v>
      </c>
      <c r="M236" s="84">
        <v>1.3162858010900862E-9</v>
      </c>
      <c r="N236" s="84">
        <f t="shared" si="4"/>
        <v>3.4643493496599761E-3</v>
      </c>
      <c r="O236" s="84">
        <f>L236/'סכום נכסי הקרן'!$C$42</f>
        <v>5.6008223544368619E-4</v>
      </c>
    </row>
    <row r="237" spans="2:15">
      <c r="B237" s="76" t="s">
        <v>1514</v>
      </c>
      <c r="C237" s="73" t="s">
        <v>1515</v>
      </c>
      <c r="D237" s="86" t="s">
        <v>29</v>
      </c>
      <c r="E237" s="86" t="s">
        <v>681</v>
      </c>
      <c r="F237" s="73"/>
      <c r="G237" s="86" t="s">
        <v>116</v>
      </c>
      <c r="H237" s="86" t="s">
        <v>124</v>
      </c>
      <c r="I237" s="83">
        <v>1.3321499999999999</v>
      </c>
      <c r="J237" s="85">
        <v>13654</v>
      </c>
      <c r="K237" s="73"/>
      <c r="L237" s="83">
        <v>0.71523478299999999</v>
      </c>
      <c r="M237" s="84">
        <v>3.1178867977887991E-9</v>
      </c>
      <c r="N237" s="84">
        <f t="shared" si="4"/>
        <v>3.6340422150619401E-3</v>
      </c>
      <c r="O237" s="84">
        <f>L237/'סכום נכסי הקרן'!$C$42</f>
        <v>5.8751652390610844E-4</v>
      </c>
    </row>
    <row r="238" spans="2:15">
      <c r="B238" s="76" t="s">
        <v>1516</v>
      </c>
      <c r="C238" s="73" t="s">
        <v>1517</v>
      </c>
      <c r="D238" s="86" t="s">
        <v>29</v>
      </c>
      <c r="E238" s="86" t="s">
        <v>681</v>
      </c>
      <c r="F238" s="73"/>
      <c r="G238" s="86" t="s">
        <v>752</v>
      </c>
      <c r="H238" s="86" t="s">
        <v>122</v>
      </c>
      <c r="I238" s="83">
        <v>0.19580999999999998</v>
      </c>
      <c r="J238" s="85">
        <v>122850</v>
      </c>
      <c r="K238" s="73"/>
      <c r="L238" s="83">
        <v>0.869597595</v>
      </c>
      <c r="M238" s="84">
        <v>8.2000474204877023E-10</v>
      </c>
      <c r="N238" s="84">
        <f t="shared" si="4"/>
        <v>4.4183454796357909E-3</v>
      </c>
      <c r="O238" s="84">
        <f>L238/'סכום נכסי הקרן'!$C$42</f>
        <v>7.1431503102878586E-4</v>
      </c>
    </row>
    <row r="239" spans="2:15">
      <c r="B239" s="76" t="s">
        <v>1446</v>
      </c>
      <c r="C239" s="73" t="s">
        <v>1447</v>
      </c>
      <c r="D239" s="86" t="s">
        <v>1392</v>
      </c>
      <c r="E239" s="86" t="s">
        <v>681</v>
      </c>
      <c r="F239" s="73"/>
      <c r="G239" s="86" t="s">
        <v>147</v>
      </c>
      <c r="H239" s="86" t="s">
        <v>122</v>
      </c>
      <c r="I239" s="83">
        <v>0.63549100000000003</v>
      </c>
      <c r="J239" s="85">
        <v>2172</v>
      </c>
      <c r="K239" s="73"/>
      <c r="L239" s="83">
        <v>4.9897325999999999E-2</v>
      </c>
      <c r="M239" s="84">
        <v>1.1058074138903142E-8</v>
      </c>
      <c r="N239" s="84">
        <f t="shared" si="4"/>
        <v>2.5352372872881901E-4</v>
      </c>
      <c r="O239" s="84">
        <f>L239/'סכום נכסי הקרן'!$C$42</f>
        <v>4.0987245336095304E-5</v>
      </c>
    </row>
    <row r="240" spans="2:15">
      <c r="B240" s="76" t="s">
        <v>1518</v>
      </c>
      <c r="C240" s="73" t="s">
        <v>1519</v>
      </c>
      <c r="D240" s="86" t="s">
        <v>29</v>
      </c>
      <c r="E240" s="86" t="s">
        <v>681</v>
      </c>
      <c r="F240" s="73"/>
      <c r="G240" s="86" t="s">
        <v>747</v>
      </c>
      <c r="H240" s="86" t="s">
        <v>124</v>
      </c>
      <c r="I240" s="83">
        <v>2.02765</v>
      </c>
      <c r="J240" s="85">
        <v>15368</v>
      </c>
      <c r="K240" s="73"/>
      <c r="L240" s="83">
        <v>1.2253099010000001</v>
      </c>
      <c r="M240" s="84">
        <v>3.5504730061257404E-9</v>
      </c>
      <c r="N240" s="84">
        <f t="shared" si="4"/>
        <v>6.2256870227847504E-3</v>
      </c>
      <c r="O240" s="84">
        <f>L240/'סכום נכסי הקרן'!$C$42</f>
        <v>1.0065083953603778E-3</v>
      </c>
    </row>
    <row r="241" spans="2:15">
      <c r="B241" s="76" t="s">
        <v>1520</v>
      </c>
      <c r="C241" s="73" t="s">
        <v>1521</v>
      </c>
      <c r="D241" s="86" t="s">
        <v>1392</v>
      </c>
      <c r="E241" s="86" t="s">
        <v>681</v>
      </c>
      <c r="F241" s="73"/>
      <c r="G241" s="86" t="s">
        <v>793</v>
      </c>
      <c r="H241" s="86" t="s">
        <v>122</v>
      </c>
      <c r="I241" s="83">
        <v>5.7474999999999996</v>
      </c>
      <c r="J241" s="85">
        <v>1636</v>
      </c>
      <c r="K241" s="73"/>
      <c r="L241" s="83">
        <v>0.339915197</v>
      </c>
      <c r="M241" s="84">
        <v>2.4456027422306328E-8</v>
      </c>
      <c r="N241" s="84">
        <f t="shared" si="4"/>
        <v>1.7270778837934337E-3</v>
      </c>
      <c r="O241" s="84">
        <f>L241/'סכום נכסי הקרן'!$C$42</f>
        <v>2.7921711822605818E-4</v>
      </c>
    </row>
    <row r="242" spans="2:15">
      <c r="B242" s="76" t="s">
        <v>1522</v>
      </c>
      <c r="C242" s="73" t="s">
        <v>1523</v>
      </c>
      <c r="D242" s="86" t="s">
        <v>29</v>
      </c>
      <c r="E242" s="86" t="s">
        <v>681</v>
      </c>
      <c r="F242" s="73"/>
      <c r="G242" s="86" t="s">
        <v>747</v>
      </c>
      <c r="H242" s="86" t="s">
        <v>124</v>
      </c>
      <c r="I242" s="83">
        <v>1.6852499999999997</v>
      </c>
      <c r="J242" s="85">
        <v>14912</v>
      </c>
      <c r="K242" s="73"/>
      <c r="L242" s="83">
        <v>0.988179476</v>
      </c>
      <c r="M242" s="84">
        <v>2.1065624999999998E-9</v>
      </c>
      <c r="N242" s="84">
        <f t="shared" si="4"/>
        <v>5.0208491214300847E-3</v>
      </c>
      <c r="O242" s="84">
        <f>L242/'סכום נכסי הקרן'!$C$42</f>
        <v>8.1172194716218067E-4</v>
      </c>
    </row>
    <row r="243" spans="2:15">
      <c r="B243" s="76" t="s">
        <v>1524</v>
      </c>
      <c r="C243" s="73" t="s">
        <v>1525</v>
      </c>
      <c r="D243" s="86" t="s">
        <v>1408</v>
      </c>
      <c r="E243" s="86" t="s">
        <v>681</v>
      </c>
      <c r="F243" s="73"/>
      <c r="G243" s="86" t="s">
        <v>827</v>
      </c>
      <c r="H243" s="86" t="s">
        <v>122</v>
      </c>
      <c r="I243" s="83">
        <v>16.005403000000001</v>
      </c>
      <c r="J243" s="85">
        <v>272</v>
      </c>
      <c r="K243" s="73"/>
      <c r="L243" s="83">
        <v>0.157377925</v>
      </c>
      <c r="M243" s="84">
        <v>5.4131559178752698E-8</v>
      </c>
      <c r="N243" s="84">
        <f t="shared" si="4"/>
        <v>7.9962277669156907E-4</v>
      </c>
      <c r="O243" s="84">
        <f>L243/'סכום נכסי הקרן'!$C$42</f>
        <v>1.2927521652083334E-4</v>
      </c>
    </row>
    <row r="244" spans="2:15">
      <c r="B244" s="76" t="s">
        <v>1526</v>
      </c>
      <c r="C244" s="73" t="s">
        <v>1527</v>
      </c>
      <c r="D244" s="86" t="s">
        <v>1408</v>
      </c>
      <c r="E244" s="86" t="s">
        <v>681</v>
      </c>
      <c r="F244" s="73"/>
      <c r="G244" s="86" t="s">
        <v>709</v>
      </c>
      <c r="H244" s="86" t="s">
        <v>122</v>
      </c>
      <c r="I244" s="83">
        <v>2.0062500000000001</v>
      </c>
      <c r="J244" s="85">
        <v>9302</v>
      </c>
      <c r="K244" s="83">
        <v>3.254884E-3</v>
      </c>
      <c r="L244" s="83">
        <v>0.67789115500000008</v>
      </c>
      <c r="M244" s="84">
        <v>3.8682169826584411E-10</v>
      </c>
      <c r="N244" s="84">
        <f t="shared" si="4"/>
        <v>3.4443026724094556E-3</v>
      </c>
      <c r="O244" s="84">
        <f>L244/'סכום נכסי הקרן'!$C$42</f>
        <v>5.5684128406307805E-4</v>
      </c>
    </row>
    <row r="245" spans="2:15">
      <c r="B245" s="76" t="s">
        <v>1528</v>
      </c>
      <c r="C245" s="73" t="s">
        <v>1529</v>
      </c>
      <c r="D245" s="86" t="s">
        <v>1392</v>
      </c>
      <c r="E245" s="86" t="s">
        <v>681</v>
      </c>
      <c r="F245" s="73"/>
      <c r="G245" s="86" t="s">
        <v>1417</v>
      </c>
      <c r="H245" s="86" t="s">
        <v>122</v>
      </c>
      <c r="I245" s="83">
        <v>10.45</v>
      </c>
      <c r="J245" s="85">
        <v>69.510000000000005</v>
      </c>
      <c r="K245" s="73"/>
      <c r="L245" s="83">
        <v>2.6258619E-2</v>
      </c>
      <c r="M245" s="84">
        <v>6.4428332675578629E-8</v>
      </c>
      <c r="N245" s="84">
        <f t="shared" si="4"/>
        <v>1.3341763043874162E-4</v>
      </c>
      <c r="O245" s="84">
        <f>L245/'סכום נכסי הקרן'!$C$42</f>
        <v>2.1569662052432499E-5</v>
      </c>
    </row>
    <row r="246" spans="2:15">
      <c r="B246" s="76" t="s">
        <v>1530</v>
      </c>
      <c r="C246" s="73" t="s">
        <v>1531</v>
      </c>
      <c r="D246" s="86" t="s">
        <v>29</v>
      </c>
      <c r="E246" s="86" t="s">
        <v>681</v>
      </c>
      <c r="F246" s="73"/>
      <c r="G246" s="86" t="s">
        <v>747</v>
      </c>
      <c r="H246" s="86" t="s">
        <v>124</v>
      </c>
      <c r="I246" s="83">
        <v>1.9183010000000003</v>
      </c>
      <c r="J246" s="85">
        <v>13635</v>
      </c>
      <c r="K246" s="73"/>
      <c r="L246" s="83">
        <v>1.028507762</v>
      </c>
      <c r="M246" s="84">
        <v>9.1256349479620739E-9</v>
      </c>
      <c r="N246" s="84">
        <f t="shared" si="4"/>
        <v>5.2257534371435606E-3</v>
      </c>
      <c r="O246" s="84">
        <f>L246/'סכום נכסי הקרן'!$C$42</f>
        <v>8.4484887970093475E-4</v>
      </c>
    </row>
    <row r="247" spans="2:15">
      <c r="B247" s="76" t="s">
        <v>1532</v>
      </c>
      <c r="C247" s="73" t="s">
        <v>1533</v>
      </c>
      <c r="D247" s="86" t="s">
        <v>29</v>
      </c>
      <c r="E247" s="86" t="s">
        <v>681</v>
      </c>
      <c r="F247" s="73"/>
      <c r="G247" s="86" t="s">
        <v>747</v>
      </c>
      <c r="H247" s="86" t="s">
        <v>124</v>
      </c>
      <c r="I247" s="83">
        <v>3.5845020000000001</v>
      </c>
      <c r="J247" s="85">
        <v>10572</v>
      </c>
      <c r="K247" s="73"/>
      <c r="L247" s="83">
        <v>1.4901210579999999</v>
      </c>
      <c r="M247" s="84">
        <v>6.0700667558627018E-9</v>
      </c>
      <c r="N247" s="84">
        <f t="shared" si="4"/>
        <v>7.571168180064254E-3</v>
      </c>
      <c r="O247" s="84">
        <f>L247/'סכום נכסי הקרן'!$C$42</f>
        <v>1.2240326743106014E-3</v>
      </c>
    </row>
    <row r="248" spans="2:15">
      <c r="B248" s="110"/>
      <c r="C248" s="110"/>
      <c r="D248" s="110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</row>
    <row r="249" spans="2:15">
      <c r="B249" s="110"/>
      <c r="C249" s="110"/>
      <c r="D249" s="110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</row>
    <row r="250" spans="2:15">
      <c r="B250" s="110"/>
      <c r="C250" s="110"/>
      <c r="D250" s="110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</row>
    <row r="251" spans="2:15">
      <c r="B251" s="119" t="s">
        <v>205</v>
      </c>
      <c r="C251" s="110"/>
      <c r="D251" s="110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</row>
    <row r="252" spans="2:15">
      <c r="B252" s="119" t="s">
        <v>102</v>
      </c>
      <c r="C252" s="110"/>
      <c r="D252" s="110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</row>
    <row r="253" spans="2:15">
      <c r="B253" s="119" t="s">
        <v>188</v>
      </c>
      <c r="C253" s="110"/>
      <c r="D253" s="110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</row>
    <row r="254" spans="2:15">
      <c r="B254" s="119" t="s">
        <v>196</v>
      </c>
      <c r="C254" s="110"/>
      <c r="D254" s="110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</row>
    <row r="255" spans="2:15">
      <c r="B255" s="119" t="s">
        <v>202</v>
      </c>
      <c r="C255" s="110"/>
      <c r="D255" s="110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</row>
    <row r="256" spans="2:15">
      <c r="B256" s="110"/>
      <c r="C256" s="110"/>
      <c r="D256" s="110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</row>
    <row r="257" spans="2:15">
      <c r="B257" s="110"/>
      <c r="C257" s="110"/>
      <c r="D257" s="110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</row>
    <row r="258" spans="2:15">
      <c r="B258" s="110"/>
      <c r="C258" s="110"/>
      <c r="D258" s="110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</row>
    <row r="259" spans="2:15">
      <c r="B259" s="110"/>
      <c r="C259" s="110"/>
      <c r="D259" s="110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</row>
    <row r="260" spans="2:15">
      <c r="B260" s="110"/>
      <c r="C260" s="110"/>
      <c r="D260" s="110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</row>
    <row r="261" spans="2:15">
      <c r="B261" s="110"/>
      <c r="C261" s="110"/>
      <c r="D261" s="110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</row>
    <row r="262" spans="2:15">
      <c r="B262" s="110"/>
      <c r="C262" s="110"/>
      <c r="D262" s="110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</row>
    <row r="263" spans="2:15">
      <c r="B263" s="110"/>
      <c r="C263" s="110"/>
      <c r="D263" s="110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</row>
    <row r="264" spans="2:15">
      <c r="B264" s="110"/>
      <c r="C264" s="110"/>
      <c r="D264" s="110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</row>
    <row r="265" spans="2:15">
      <c r="B265" s="110"/>
      <c r="C265" s="110"/>
      <c r="D265" s="110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</row>
    <row r="266" spans="2:15">
      <c r="B266" s="110"/>
      <c r="C266" s="110"/>
      <c r="D266" s="110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</row>
    <row r="267" spans="2:15">
      <c r="B267" s="110"/>
      <c r="C267" s="110"/>
      <c r="D267" s="110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</row>
    <row r="268" spans="2:15">
      <c r="B268" s="110"/>
      <c r="C268" s="110"/>
      <c r="D268" s="110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</row>
    <row r="269" spans="2:15">
      <c r="B269" s="110"/>
      <c r="C269" s="110"/>
      <c r="D269" s="110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</row>
    <row r="270" spans="2:15">
      <c r="B270" s="110"/>
      <c r="C270" s="110"/>
      <c r="D270" s="110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</row>
    <row r="271" spans="2:15">
      <c r="B271" s="110"/>
      <c r="C271" s="110"/>
      <c r="D271" s="110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</row>
    <row r="272" spans="2:15">
      <c r="B272" s="122"/>
      <c r="C272" s="110"/>
      <c r="D272" s="110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</row>
    <row r="273" spans="2:15">
      <c r="B273" s="122"/>
      <c r="C273" s="110"/>
      <c r="D273" s="110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</row>
    <row r="274" spans="2:15">
      <c r="B274" s="123"/>
      <c r="C274" s="110"/>
      <c r="D274" s="110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</row>
    <row r="275" spans="2:15">
      <c r="B275" s="110"/>
      <c r="C275" s="110"/>
      <c r="D275" s="110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</row>
    <row r="276" spans="2:15">
      <c r="B276" s="110"/>
      <c r="C276" s="110"/>
      <c r="D276" s="110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</row>
    <row r="277" spans="2:15">
      <c r="B277" s="110"/>
      <c r="C277" s="110"/>
      <c r="D277" s="110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</row>
    <row r="278" spans="2:15">
      <c r="B278" s="110"/>
      <c r="C278" s="110"/>
      <c r="D278" s="110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</row>
    <row r="279" spans="2:15">
      <c r="B279" s="110"/>
      <c r="C279" s="110"/>
      <c r="D279" s="110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</row>
    <row r="280" spans="2:15">
      <c r="B280" s="110"/>
      <c r="C280" s="110"/>
      <c r="D280" s="110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</row>
    <row r="281" spans="2:15">
      <c r="B281" s="110"/>
      <c r="C281" s="110"/>
      <c r="D281" s="110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</row>
    <row r="282" spans="2:15">
      <c r="B282" s="110"/>
      <c r="C282" s="110"/>
      <c r="D282" s="110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</row>
    <row r="283" spans="2:15">
      <c r="B283" s="110"/>
      <c r="C283" s="110"/>
      <c r="D283" s="110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</row>
    <row r="284" spans="2:15">
      <c r="B284" s="110"/>
      <c r="C284" s="110"/>
      <c r="D284" s="110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</row>
    <row r="285" spans="2:15">
      <c r="B285" s="110"/>
      <c r="C285" s="110"/>
      <c r="D285" s="110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</row>
    <row r="286" spans="2:15">
      <c r="B286" s="110"/>
      <c r="C286" s="110"/>
      <c r="D286" s="110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</row>
    <row r="287" spans="2:15">
      <c r="B287" s="110"/>
      <c r="C287" s="110"/>
      <c r="D287" s="110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</row>
    <row r="288" spans="2:15">
      <c r="B288" s="110"/>
      <c r="C288" s="110"/>
      <c r="D288" s="110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</row>
    <row r="289" spans="2:15">
      <c r="B289" s="110"/>
      <c r="C289" s="110"/>
      <c r="D289" s="110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</row>
    <row r="290" spans="2:15">
      <c r="B290" s="110"/>
      <c r="C290" s="110"/>
      <c r="D290" s="110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</row>
    <row r="291" spans="2:15">
      <c r="B291" s="110"/>
      <c r="C291" s="110"/>
      <c r="D291" s="110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</row>
    <row r="292" spans="2:15">
      <c r="B292" s="110"/>
      <c r="C292" s="110"/>
      <c r="D292" s="110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</row>
    <row r="293" spans="2:15">
      <c r="B293" s="122"/>
      <c r="C293" s="110"/>
      <c r="D293" s="110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</row>
    <row r="294" spans="2:15">
      <c r="B294" s="122"/>
      <c r="C294" s="110"/>
      <c r="D294" s="110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</row>
    <row r="295" spans="2:15">
      <c r="B295" s="123"/>
      <c r="C295" s="110"/>
      <c r="D295" s="110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</row>
    <row r="296" spans="2:15">
      <c r="B296" s="110"/>
      <c r="C296" s="110"/>
      <c r="D296" s="110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</row>
    <row r="297" spans="2:15">
      <c r="B297" s="110"/>
      <c r="C297" s="110"/>
      <c r="D297" s="110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</row>
    <row r="298" spans="2:15">
      <c r="B298" s="110"/>
      <c r="C298" s="110"/>
      <c r="D298" s="110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</row>
    <row r="299" spans="2:15">
      <c r="B299" s="110"/>
      <c r="C299" s="110"/>
      <c r="D299" s="110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</row>
    <row r="300" spans="2:15">
      <c r="B300" s="110"/>
      <c r="C300" s="110"/>
      <c r="D300" s="110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</row>
    <row r="301" spans="2:15">
      <c r="B301" s="110"/>
      <c r="C301" s="110"/>
      <c r="D301" s="110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</row>
    <row r="302" spans="2:15">
      <c r="B302" s="110"/>
      <c r="C302" s="110"/>
      <c r="D302" s="110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</row>
    <row r="303" spans="2:15">
      <c r="B303" s="110"/>
      <c r="C303" s="110"/>
      <c r="D303" s="110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</row>
    <row r="304" spans="2:15">
      <c r="B304" s="110"/>
      <c r="C304" s="110"/>
      <c r="D304" s="110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</row>
    <row r="305" spans="2:15">
      <c r="B305" s="110"/>
      <c r="C305" s="110"/>
      <c r="D305" s="110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</row>
    <row r="306" spans="2:15">
      <c r="B306" s="110"/>
      <c r="C306" s="110"/>
      <c r="D306" s="110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</row>
    <row r="307" spans="2:15">
      <c r="B307" s="110"/>
      <c r="C307" s="110"/>
      <c r="D307" s="110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</row>
    <row r="308" spans="2:15">
      <c r="B308" s="110"/>
      <c r="C308" s="110"/>
      <c r="D308" s="110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</row>
    <row r="309" spans="2:15">
      <c r="B309" s="110"/>
      <c r="C309" s="110"/>
      <c r="D309" s="110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</row>
    <row r="310" spans="2:15">
      <c r="B310" s="110"/>
      <c r="C310" s="110"/>
      <c r="D310" s="110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</row>
    <row r="311" spans="2:15">
      <c r="B311" s="110"/>
      <c r="C311" s="110"/>
      <c r="D311" s="110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</row>
    <row r="312" spans="2:15">
      <c r="B312" s="110"/>
      <c r="C312" s="110"/>
      <c r="D312" s="110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</row>
    <row r="313" spans="2:15">
      <c r="B313" s="110"/>
      <c r="C313" s="110"/>
      <c r="D313" s="110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</row>
    <row r="314" spans="2:15">
      <c r="B314" s="110"/>
      <c r="C314" s="110"/>
      <c r="D314" s="110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</row>
    <row r="315" spans="2:15">
      <c r="B315" s="110"/>
      <c r="C315" s="110"/>
      <c r="D315" s="110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</row>
    <row r="316" spans="2:15">
      <c r="B316" s="110"/>
      <c r="C316" s="110"/>
      <c r="D316" s="110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</row>
    <row r="317" spans="2:15">
      <c r="B317" s="110"/>
      <c r="C317" s="110"/>
      <c r="D317" s="110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</row>
    <row r="318" spans="2:15">
      <c r="B318" s="110"/>
      <c r="C318" s="110"/>
      <c r="D318" s="110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</row>
    <row r="319" spans="2:15">
      <c r="B319" s="110"/>
      <c r="C319" s="110"/>
      <c r="D319" s="110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</row>
    <row r="320" spans="2:15">
      <c r="B320" s="110"/>
      <c r="C320" s="110"/>
      <c r="D320" s="110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</row>
    <row r="321" spans="2:15">
      <c r="B321" s="110"/>
      <c r="C321" s="110"/>
      <c r="D321" s="110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</row>
    <row r="322" spans="2:15">
      <c r="B322" s="110"/>
      <c r="C322" s="110"/>
      <c r="D322" s="110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</row>
    <row r="323" spans="2:15">
      <c r="B323" s="110"/>
      <c r="C323" s="110"/>
      <c r="D323" s="110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</row>
    <row r="324" spans="2:15">
      <c r="B324" s="110"/>
      <c r="C324" s="110"/>
      <c r="D324" s="110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</row>
    <row r="325" spans="2:15">
      <c r="B325" s="110"/>
      <c r="C325" s="110"/>
      <c r="D325" s="110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</row>
    <row r="326" spans="2:15">
      <c r="B326" s="110"/>
      <c r="C326" s="110"/>
      <c r="D326" s="110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</row>
    <row r="327" spans="2:15">
      <c r="B327" s="110"/>
      <c r="C327" s="110"/>
      <c r="D327" s="110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</row>
    <row r="328" spans="2:15">
      <c r="B328" s="110"/>
      <c r="C328" s="110"/>
      <c r="D328" s="110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</row>
    <row r="329" spans="2:15">
      <c r="B329" s="110"/>
      <c r="C329" s="110"/>
      <c r="D329" s="110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</row>
    <row r="330" spans="2:15">
      <c r="B330" s="110"/>
      <c r="C330" s="110"/>
      <c r="D330" s="110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</row>
    <row r="331" spans="2:15">
      <c r="B331" s="110"/>
      <c r="C331" s="110"/>
      <c r="D331" s="110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</row>
    <row r="332" spans="2:15">
      <c r="B332" s="110"/>
      <c r="C332" s="110"/>
      <c r="D332" s="110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</row>
    <row r="333" spans="2:15">
      <c r="B333" s="110"/>
      <c r="C333" s="110"/>
      <c r="D333" s="110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</row>
    <row r="334" spans="2:15">
      <c r="B334" s="110"/>
      <c r="C334" s="110"/>
      <c r="D334" s="110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</row>
    <row r="335" spans="2:15">
      <c r="B335" s="110"/>
      <c r="C335" s="110"/>
      <c r="D335" s="110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</row>
    <row r="336" spans="2:15">
      <c r="B336" s="110"/>
      <c r="C336" s="110"/>
      <c r="D336" s="110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</row>
    <row r="337" spans="2:15">
      <c r="B337" s="110"/>
      <c r="C337" s="110"/>
      <c r="D337" s="110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</row>
    <row r="338" spans="2:15">
      <c r="B338" s="110"/>
      <c r="C338" s="110"/>
      <c r="D338" s="110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</row>
    <row r="339" spans="2:15">
      <c r="B339" s="110"/>
      <c r="C339" s="110"/>
      <c r="D339" s="110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</row>
    <row r="340" spans="2:15">
      <c r="B340" s="110"/>
      <c r="C340" s="110"/>
      <c r="D340" s="110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</row>
    <row r="341" spans="2:15">
      <c r="B341" s="110"/>
      <c r="C341" s="110"/>
      <c r="D341" s="110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</row>
    <row r="342" spans="2:15">
      <c r="B342" s="110"/>
      <c r="C342" s="110"/>
      <c r="D342" s="110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</row>
    <row r="343" spans="2:15">
      <c r="B343" s="110"/>
      <c r="C343" s="110"/>
      <c r="D343" s="110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</row>
    <row r="344" spans="2:15">
      <c r="B344" s="110"/>
      <c r="C344" s="110"/>
      <c r="D344" s="110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</row>
    <row r="345" spans="2:15">
      <c r="B345" s="110"/>
      <c r="C345" s="110"/>
      <c r="D345" s="110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</row>
    <row r="346" spans="2:15">
      <c r="B346" s="110"/>
      <c r="C346" s="110"/>
      <c r="D346" s="110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</row>
    <row r="347" spans="2:15">
      <c r="B347" s="110"/>
      <c r="C347" s="110"/>
      <c r="D347" s="110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</row>
    <row r="348" spans="2:15">
      <c r="B348" s="110"/>
      <c r="C348" s="110"/>
      <c r="D348" s="110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</row>
    <row r="349" spans="2:15">
      <c r="B349" s="110"/>
      <c r="C349" s="110"/>
      <c r="D349" s="110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</row>
    <row r="350" spans="2:15">
      <c r="B350" s="110"/>
      <c r="C350" s="110"/>
      <c r="D350" s="110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</row>
    <row r="351" spans="2:15">
      <c r="B351" s="110"/>
      <c r="C351" s="110"/>
      <c r="D351" s="110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</row>
    <row r="352" spans="2:15">
      <c r="B352" s="110"/>
      <c r="C352" s="110"/>
      <c r="D352" s="110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</row>
    <row r="353" spans="2:15">
      <c r="B353" s="110"/>
      <c r="C353" s="110"/>
      <c r="D353" s="110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</row>
    <row r="354" spans="2:15">
      <c r="B354" s="110"/>
      <c r="C354" s="110"/>
      <c r="D354" s="110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</row>
    <row r="355" spans="2:15">
      <c r="B355" s="110"/>
      <c r="C355" s="110"/>
      <c r="D355" s="110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</row>
    <row r="356" spans="2:15">
      <c r="B356" s="110"/>
      <c r="C356" s="110"/>
      <c r="D356" s="110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</row>
    <row r="357" spans="2:15">
      <c r="B357" s="110"/>
      <c r="C357" s="110"/>
      <c r="D357" s="110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</row>
    <row r="358" spans="2:15">
      <c r="B358" s="110"/>
      <c r="C358" s="110"/>
      <c r="D358" s="110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</row>
    <row r="359" spans="2:15">
      <c r="B359" s="110"/>
      <c r="C359" s="110"/>
      <c r="D359" s="110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</row>
    <row r="360" spans="2:15">
      <c r="B360" s="122"/>
      <c r="C360" s="110"/>
      <c r="D360" s="110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</row>
    <row r="361" spans="2:15">
      <c r="B361" s="122"/>
      <c r="C361" s="110"/>
      <c r="D361" s="110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</row>
    <row r="362" spans="2:15">
      <c r="B362" s="123"/>
      <c r="C362" s="110"/>
      <c r="D362" s="110"/>
      <c r="E362" s="110"/>
      <c r="F362" s="110"/>
      <c r="G362" s="110"/>
      <c r="H362" s="111"/>
      <c r="I362" s="111"/>
      <c r="J362" s="111"/>
      <c r="K362" s="111"/>
      <c r="L362" s="111"/>
      <c r="M362" s="111"/>
      <c r="N362" s="111"/>
      <c r="O362" s="111"/>
    </row>
    <row r="363" spans="2:15">
      <c r="B363" s="110"/>
      <c r="C363" s="110"/>
      <c r="D363" s="110"/>
      <c r="E363" s="110"/>
      <c r="F363" s="110"/>
      <c r="G363" s="110"/>
      <c r="H363" s="111"/>
      <c r="I363" s="111"/>
      <c r="J363" s="111"/>
      <c r="K363" s="111"/>
      <c r="L363" s="111"/>
      <c r="M363" s="111"/>
      <c r="N363" s="111"/>
      <c r="O363" s="111"/>
    </row>
    <row r="364" spans="2:15">
      <c r="B364" s="110"/>
      <c r="C364" s="110"/>
      <c r="D364" s="110"/>
      <c r="E364" s="110"/>
      <c r="F364" s="110"/>
      <c r="G364" s="110"/>
      <c r="H364" s="111"/>
      <c r="I364" s="111"/>
      <c r="J364" s="111"/>
      <c r="K364" s="111"/>
      <c r="L364" s="111"/>
      <c r="M364" s="111"/>
      <c r="N364" s="111"/>
      <c r="O364" s="111"/>
    </row>
    <row r="365" spans="2:15">
      <c r="B365" s="110"/>
      <c r="C365" s="110"/>
      <c r="D365" s="110"/>
      <c r="E365" s="110"/>
      <c r="F365" s="110"/>
      <c r="G365" s="110"/>
      <c r="H365" s="111"/>
      <c r="I365" s="111"/>
      <c r="J365" s="111"/>
      <c r="K365" s="111"/>
      <c r="L365" s="111"/>
      <c r="M365" s="111"/>
      <c r="N365" s="111"/>
      <c r="O365" s="111"/>
    </row>
    <row r="366" spans="2:15">
      <c r="B366" s="110"/>
      <c r="C366" s="110"/>
      <c r="D366" s="110"/>
      <c r="E366" s="110"/>
      <c r="F366" s="110"/>
      <c r="G366" s="110"/>
      <c r="H366" s="111"/>
      <c r="I366" s="111"/>
      <c r="J366" s="111"/>
      <c r="K366" s="111"/>
      <c r="L366" s="111"/>
      <c r="M366" s="111"/>
      <c r="N366" s="111"/>
      <c r="O366" s="111"/>
    </row>
    <row r="367" spans="2:15">
      <c r="B367" s="110"/>
      <c r="C367" s="110"/>
      <c r="D367" s="110"/>
      <c r="E367" s="110"/>
      <c r="F367" s="110"/>
      <c r="G367" s="110"/>
      <c r="H367" s="111"/>
      <c r="I367" s="111"/>
      <c r="J367" s="111"/>
      <c r="K367" s="111"/>
      <c r="L367" s="111"/>
      <c r="M367" s="111"/>
      <c r="N367" s="111"/>
      <c r="O367" s="111"/>
    </row>
    <row r="368" spans="2:15">
      <c r="B368" s="110"/>
      <c r="C368" s="110"/>
      <c r="D368" s="110"/>
      <c r="E368" s="110"/>
      <c r="F368" s="110"/>
      <c r="G368" s="110"/>
      <c r="H368" s="111"/>
      <c r="I368" s="111"/>
      <c r="J368" s="111"/>
      <c r="K368" s="111"/>
      <c r="L368" s="111"/>
      <c r="M368" s="111"/>
      <c r="N368" s="111"/>
      <c r="O368" s="111"/>
    </row>
    <row r="369" spans="2:15">
      <c r="B369" s="110"/>
      <c r="C369" s="110"/>
      <c r="D369" s="110"/>
      <c r="E369" s="110"/>
      <c r="F369" s="110"/>
      <c r="G369" s="110"/>
      <c r="H369" s="111"/>
      <c r="I369" s="111"/>
      <c r="J369" s="111"/>
      <c r="K369" s="111"/>
      <c r="L369" s="111"/>
      <c r="M369" s="111"/>
      <c r="N369" s="111"/>
      <c r="O369" s="111"/>
    </row>
    <row r="370" spans="2:15">
      <c r="B370" s="110"/>
      <c r="C370" s="110"/>
      <c r="D370" s="110"/>
      <c r="E370" s="110"/>
      <c r="F370" s="110"/>
      <c r="G370" s="110"/>
      <c r="H370" s="111"/>
      <c r="I370" s="111"/>
      <c r="J370" s="111"/>
      <c r="K370" s="111"/>
      <c r="L370" s="111"/>
      <c r="M370" s="111"/>
      <c r="N370" s="111"/>
      <c r="O370" s="111"/>
    </row>
    <row r="371" spans="2:15">
      <c r="B371" s="110"/>
      <c r="C371" s="110"/>
      <c r="D371" s="110"/>
      <c r="E371" s="110"/>
      <c r="F371" s="110"/>
      <c r="G371" s="110"/>
      <c r="H371" s="111"/>
      <c r="I371" s="111"/>
      <c r="J371" s="111"/>
      <c r="K371" s="111"/>
      <c r="L371" s="111"/>
      <c r="M371" s="111"/>
      <c r="N371" s="111"/>
      <c r="O371" s="111"/>
    </row>
    <row r="372" spans="2:15">
      <c r="B372" s="110"/>
      <c r="C372" s="110"/>
      <c r="D372" s="110"/>
      <c r="E372" s="110"/>
      <c r="F372" s="110"/>
      <c r="G372" s="110"/>
      <c r="H372" s="111"/>
      <c r="I372" s="111"/>
      <c r="J372" s="111"/>
      <c r="K372" s="111"/>
      <c r="L372" s="111"/>
      <c r="M372" s="111"/>
      <c r="N372" s="111"/>
      <c r="O372" s="111"/>
    </row>
    <row r="373" spans="2:15">
      <c r="B373" s="110"/>
      <c r="C373" s="110"/>
      <c r="D373" s="110"/>
      <c r="E373" s="110"/>
      <c r="F373" s="110"/>
      <c r="G373" s="110"/>
      <c r="H373" s="111"/>
      <c r="I373" s="111"/>
      <c r="J373" s="111"/>
      <c r="K373" s="111"/>
      <c r="L373" s="111"/>
      <c r="M373" s="111"/>
      <c r="N373" s="111"/>
      <c r="O373" s="111"/>
    </row>
    <row r="374" spans="2:15">
      <c r="B374" s="110"/>
      <c r="C374" s="110"/>
      <c r="D374" s="110"/>
      <c r="E374" s="110"/>
      <c r="F374" s="110"/>
      <c r="G374" s="110"/>
      <c r="H374" s="111"/>
      <c r="I374" s="111"/>
      <c r="J374" s="111"/>
      <c r="K374" s="111"/>
      <c r="L374" s="111"/>
      <c r="M374" s="111"/>
      <c r="N374" s="111"/>
      <c r="O374" s="111"/>
    </row>
    <row r="375" spans="2:15">
      <c r="B375" s="110"/>
      <c r="C375" s="110"/>
      <c r="D375" s="110"/>
      <c r="E375" s="110"/>
      <c r="F375" s="110"/>
      <c r="G375" s="110"/>
      <c r="H375" s="111"/>
      <c r="I375" s="111"/>
      <c r="J375" s="111"/>
      <c r="K375" s="111"/>
      <c r="L375" s="111"/>
      <c r="M375" s="111"/>
      <c r="N375" s="111"/>
      <c r="O375" s="111"/>
    </row>
    <row r="376" spans="2:15">
      <c r="B376" s="110"/>
      <c r="C376" s="110"/>
      <c r="D376" s="110"/>
      <c r="E376" s="110"/>
      <c r="F376" s="110"/>
      <c r="G376" s="110"/>
      <c r="H376" s="111"/>
      <c r="I376" s="111"/>
      <c r="J376" s="111"/>
      <c r="K376" s="111"/>
      <c r="L376" s="111"/>
      <c r="M376" s="111"/>
      <c r="N376" s="111"/>
      <c r="O376" s="111"/>
    </row>
    <row r="377" spans="2:15">
      <c r="B377" s="110"/>
      <c r="C377" s="110"/>
      <c r="D377" s="110"/>
      <c r="E377" s="110"/>
      <c r="F377" s="110"/>
      <c r="G377" s="110"/>
      <c r="H377" s="111"/>
      <c r="I377" s="111"/>
      <c r="J377" s="111"/>
      <c r="K377" s="111"/>
      <c r="L377" s="111"/>
      <c r="M377" s="111"/>
      <c r="N377" s="111"/>
      <c r="O377" s="111"/>
    </row>
    <row r="378" spans="2:15">
      <c r="B378" s="110"/>
      <c r="C378" s="110"/>
      <c r="D378" s="110"/>
      <c r="E378" s="110"/>
      <c r="F378" s="110"/>
      <c r="G378" s="110"/>
      <c r="H378" s="111"/>
      <c r="I378" s="111"/>
      <c r="J378" s="111"/>
      <c r="K378" s="111"/>
      <c r="L378" s="111"/>
      <c r="M378" s="111"/>
      <c r="N378" s="111"/>
      <c r="O378" s="111"/>
    </row>
    <row r="379" spans="2:15">
      <c r="B379" s="110"/>
      <c r="C379" s="110"/>
      <c r="D379" s="110"/>
      <c r="E379" s="110"/>
      <c r="F379" s="110"/>
      <c r="G379" s="110"/>
      <c r="H379" s="111"/>
      <c r="I379" s="111"/>
      <c r="J379" s="111"/>
      <c r="K379" s="111"/>
      <c r="L379" s="111"/>
      <c r="M379" s="111"/>
      <c r="N379" s="111"/>
      <c r="O379" s="111"/>
    </row>
    <row r="380" spans="2:15">
      <c r="B380" s="110"/>
      <c r="C380" s="110"/>
      <c r="D380" s="110"/>
      <c r="E380" s="110"/>
      <c r="F380" s="110"/>
      <c r="G380" s="110"/>
      <c r="H380" s="111"/>
      <c r="I380" s="111"/>
      <c r="J380" s="111"/>
      <c r="K380" s="111"/>
      <c r="L380" s="111"/>
      <c r="M380" s="111"/>
      <c r="N380" s="111"/>
      <c r="O380" s="111"/>
    </row>
    <row r="381" spans="2:15">
      <c r="B381" s="110"/>
      <c r="C381" s="110"/>
      <c r="D381" s="110"/>
      <c r="E381" s="110"/>
      <c r="F381" s="110"/>
      <c r="G381" s="110"/>
      <c r="H381" s="111"/>
      <c r="I381" s="111"/>
      <c r="J381" s="111"/>
      <c r="K381" s="111"/>
      <c r="L381" s="111"/>
      <c r="M381" s="111"/>
      <c r="N381" s="111"/>
      <c r="O381" s="111"/>
    </row>
    <row r="382" spans="2:15">
      <c r="B382" s="110"/>
      <c r="C382" s="110"/>
      <c r="D382" s="110"/>
      <c r="E382" s="110"/>
      <c r="F382" s="110"/>
      <c r="G382" s="110"/>
      <c r="H382" s="111"/>
      <c r="I382" s="111"/>
      <c r="J382" s="111"/>
      <c r="K382" s="111"/>
      <c r="L382" s="111"/>
      <c r="M382" s="111"/>
      <c r="N382" s="111"/>
      <c r="O382" s="111"/>
    </row>
    <row r="383" spans="2:15">
      <c r="B383" s="110"/>
      <c r="C383" s="110"/>
      <c r="D383" s="110"/>
      <c r="E383" s="110"/>
      <c r="F383" s="110"/>
      <c r="G383" s="110"/>
      <c r="H383" s="111"/>
      <c r="I383" s="111"/>
      <c r="J383" s="111"/>
      <c r="K383" s="111"/>
      <c r="L383" s="111"/>
      <c r="M383" s="111"/>
      <c r="N383" s="111"/>
      <c r="O383" s="111"/>
    </row>
    <row r="384" spans="2:15">
      <c r="B384" s="110"/>
      <c r="C384" s="110"/>
      <c r="D384" s="110"/>
      <c r="E384" s="110"/>
      <c r="F384" s="110"/>
      <c r="G384" s="110"/>
      <c r="H384" s="111"/>
      <c r="I384" s="111"/>
      <c r="J384" s="111"/>
      <c r="K384" s="111"/>
      <c r="L384" s="111"/>
      <c r="M384" s="111"/>
      <c r="N384" s="111"/>
      <c r="O384" s="111"/>
    </row>
    <row r="385" spans="2:15">
      <c r="B385" s="110"/>
      <c r="C385" s="110"/>
      <c r="D385" s="110"/>
      <c r="E385" s="110"/>
      <c r="F385" s="110"/>
      <c r="G385" s="110"/>
      <c r="H385" s="111"/>
      <c r="I385" s="111"/>
      <c r="J385" s="111"/>
      <c r="K385" s="111"/>
      <c r="L385" s="111"/>
      <c r="M385" s="111"/>
      <c r="N385" s="111"/>
      <c r="O385" s="111"/>
    </row>
    <row r="386" spans="2:15">
      <c r="B386" s="110"/>
      <c r="C386" s="110"/>
      <c r="D386" s="110"/>
      <c r="E386" s="110"/>
      <c r="F386" s="110"/>
      <c r="G386" s="110"/>
      <c r="H386" s="111"/>
      <c r="I386" s="111"/>
      <c r="J386" s="111"/>
      <c r="K386" s="111"/>
      <c r="L386" s="111"/>
      <c r="M386" s="111"/>
      <c r="N386" s="111"/>
      <c r="O386" s="111"/>
    </row>
    <row r="387" spans="2:15">
      <c r="B387" s="110"/>
      <c r="C387" s="110"/>
      <c r="D387" s="110"/>
      <c r="E387" s="110"/>
      <c r="F387" s="110"/>
      <c r="G387" s="110"/>
      <c r="H387" s="111"/>
      <c r="I387" s="111"/>
      <c r="J387" s="111"/>
      <c r="K387" s="111"/>
      <c r="L387" s="111"/>
      <c r="M387" s="111"/>
      <c r="N387" s="111"/>
      <c r="O387" s="111"/>
    </row>
    <row r="388" spans="2:15">
      <c r="B388" s="110"/>
      <c r="C388" s="110"/>
      <c r="D388" s="110"/>
      <c r="E388" s="110"/>
      <c r="F388" s="110"/>
      <c r="G388" s="110"/>
      <c r="H388" s="111"/>
      <c r="I388" s="111"/>
      <c r="J388" s="111"/>
      <c r="K388" s="111"/>
      <c r="L388" s="111"/>
      <c r="M388" s="111"/>
      <c r="N388" s="111"/>
      <c r="O388" s="111"/>
    </row>
    <row r="389" spans="2:15">
      <c r="B389" s="110"/>
      <c r="C389" s="110"/>
      <c r="D389" s="110"/>
      <c r="E389" s="110"/>
      <c r="F389" s="110"/>
      <c r="G389" s="110"/>
      <c r="H389" s="111"/>
      <c r="I389" s="111"/>
      <c r="J389" s="111"/>
      <c r="K389" s="111"/>
      <c r="L389" s="111"/>
      <c r="M389" s="111"/>
      <c r="N389" s="111"/>
      <c r="O389" s="111"/>
    </row>
    <row r="390" spans="2:15">
      <c r="B390" s="110"/>
      <c r="C390" s="110"/>
      <c r="D390" s="110"/>
      <c r="E390" s="110"/>
      <c r="F390" s="110"/>
      <c r="G390" s="110"/>
      <c r="H390" s="111"/>
      <c r="I390" s="111"/>
      <c r="J390" s="111"/>
      <c r="K390" s="111"/>
      <c r="L390" s="111"/>
      <c r="M390" s="111"/>
      <c r="N390" s="111"/>
      <c r="O390" s="111"/>
    </row>
    <row r="391" spans="2:15">
      <c r="B391" s="110"/>
      <c r="C391" s="110"/>
      <c r="D391" s="110"/>
      <c r="E391" s="110"/>
      <c r="F391" s="110"/>
      <c r="G391" s="110"/>
      <c r="H391" s="111"/>
      <c r="I391" s="111"/>
      <c r="J391" s="111"/>
      <c r="K391" s="111"/>
      <c r="L391" s="111"/>
      <c r="M391" s="111"/>
      <c r="N391" s="111"/>
      <c r="O391" s="111"/>
    </row>
    <row r="392" spans="2:15">
      <c r="B392" s="110"/>
      <c r="C392" s="110"/>
      <c r="D392" s="110"/>
      <c r="E392" s="110"/>
      <c r="F392" s="110"/>
      <c r="G392" s="110"/>
      <c r="H392" s="111"/>
      <c r="I392" s="111"/>
      <c r="J392" s="111"/>
      <c r="K392" s="111"/>
      <c r="L392" s="111"/>
      <c r="M392" s="111"/>
      <c r="N392" s="111"/>
      <c r="O392" s="111"/>
    </row>
    <row r="393" spans="2:15">
      <c r="B393" s="110"/>
      <c r="C393" s="110"/>
      <c r="D393" s="110"/>
      <c r="E393" s="110"/>
      <c r="F393" s="110"/>
      <c r="G393" s="110"/>
      <c r="H393" s="111"/>
      <c r="I393" s="111"/>
      <c r="J393" s="111"/>
      <c r="K393" s="111"/>
      <c r="L393" s="111"/>
      <c r="M393" s="111"/>
      <c r="N393" s="111"/>
      <c r="O393" s="111"/>
    </row>
    <row r="394" spans="2:15">
      <c r="B394" s="110"/>
      <c r="C394" s="110"/>
      <c r="D394" s="110"/>
      <c r="E394" s="110"/>
      <c r="F394" s="110"/>
      <c r="G394" s="110"/>
      <c r="H394" s="111"/>
      <c r="I394" s="111"/>
      <c r="J394" s="111"/>
      <c r="K394" s="111"/>
      <c r="L394" s="111"/>
      <c r="M394" s="111"/>
      <c r="N394" s="111"/>
      <c r="O394" s="111"/>
    </row>
    <row r="395" spans="2:15">
      <c r="B395" s="110"/>
      <c r="C395" s="110"/>
      <c r="D395" s="110"/>
      <c r="E395" s="110"/>
      <c r="F395" s="110"/>
      <c r="G395" s="110"/>
      <c r="H395" s="111"/>
      <c r="I395" s="111"/>
      <c r="J395" s="111"/>
      <c r="K395" s="111"/>
      <c r="L395" s="111"/>
      <c r="M395" s="111"/>
      <c r="N395" s="111"/>
      <c r="O395" s="111"/>
    </row>
    <row r="396" spans="2:15">
      <c r="B396" s="110"/>
      <c r="C396" s="110"/>
      <c r="D396" s="110"/>
      <c r="E396" s="110"/>
      <c r="F396" s="110"/>
      <c r="G396" s="110"/>
      <c r="H396" s="111"/>
      <c r="I396" s="111"/>
      <c r="J396" s="111"/>
      <c r="K396" s="111"/>
      <c r="L396" s="111"/>
      <c r="M396" s="111"/>
      <c r="N396" s="111"/>
      <c r="O396" s="111"/>
    </row>
    <row r="397" spans="2:15">
      <c r="B397" s="110"/>
      <c r="C397" s="110"/>
      <c r="D397" s="110"/>
      <c r="E397" s="110"/>
      <c r="F397" s="110"/>
      <c r="G397" s="110"/>
      <c r="H397" s="111"/>
      <c r="I397" s="111"/>
      <c r="J397" s="111"/>
      <c r="K397" s="111"/>
      <c r="L397" s="111"/>
      <c r="M397" s="111"/>
      <c r="N397" s="111"/>
      <c r="O397" s="111"/>
    </row>
    <row r="398" spans="2:15">
      <c r="B398" s="110"/>
      <c r="C398" s="110"/>
      <c r="D398" s="110"/>
      <c r="E398" s="110"/>
      <c r="F398" s="110"/>
      <c r="G398" s="110"/>
      <c r="H398" s="111"/>
      <c r="I398" s="111"/>
      <c r="J398" s="111"/>
      <c r="K398" s="111"/>
      <c r="L398" s="111"/>
      <c r="M398" s="111"/>
      <c r="N398" s="111"/>
      <c r="O398" s="111"/>
    </row>
    <row r="399" spans="2:15">
      <c r="B399" s="110"/>
      <c r="C399" s="110"/>
      <c r="D399" s="110"/>
      <c r="E399" s="110"/>
      <c r="F399" s="110"/>
      <c r="G399" s="110"/>
      <c r="H399" s="111"/>
      <c r="I399" s="111"/>
      <c r="J399" s="111"/>
      <c r="K399" s="111"/>
      <c r="L399" s="111"/>
      <c r="M399" s="111"/>
      <c r="N399" s="111"/>
      <c r="O399" s="111"/>
    </row>
    <row r="400" spans="2:15">
      <c r="B400" s="110"/>
      <c r="C400" s="110"/>
      <c r="D400" s="110"/>
      <c r="E400" s="110"/>
      <c r="F400" s="110"/>
      <c r="G400" s="110"/>
      <c r="H400" s="111"/>
      <c r="I400" s="111"/>
      <c r="J400" s="111"/>
      <c r="K400" s="111"/>
      <c r="L400" s="111"/>
      <c r="M400" s="111"/>
      <c r="N400" s="111"/>
      <c r="O400" s="111"/>
    </row>
    <row r="401" spans="2:15">
      <c r="B401" s="110"/>
      <c r="C401" s="110"/>
      <c r="D401" s="110"/>
      <c r="E401" s="110"/>
      <c r="F401" s="110"/>
      <c r="G401" s="110"/>
      <c r="H401" s="111"/>
      <c r="I401" s="111"/>
      <c r="J401" s="111"/>
      <c r="K401" s="111"/>
      <c r="L401" s="111"/>
      <c r="M401" s="111"/>
      <c r="N401" s="111"/>
      <c r="O401" s="111"/>
    </row>
    <row r="402" spans="2:15">
      <c r="B402" s="110"/>
      <c r="C402" s="110"/>
      <c r="D402" s="110"/>
      <c r="E402" s="110"/>
      <c r="F402" s="110"/>
      <c r="G402" s="110"/>
      <c r="H402" s="111"/>
      <c r="I402" s="111"/>
      <c r="J402" s="111"/>
      <c r="K402" s="111"/>
      <c r="L402" s="111"/>
      <c r="M402" s="111"/>
      <c r="N402" s="111"/>
      <c r="O402" s="111"/>
    </row>
    <row r="403" spans="2:15">
      <c r="B403" s="110"/>
      <c r="C403" s="110"/>
      <c r="D403" s="110"/>
      <c r="E403" s="110"/>
      <c r="F403" s="110"/>
      <c r="G403" s="110"/>
      <c r="H403" s="111"/>
      <c r="I403" s="111"/>
      <c r="J403" s="111"/>
      <c r="K403" s="111"/>
      <c r="L403" s="111"/>
      <c r="M403" s="111"/>
      <c r="N403" s="111"/>
      <c r="O403" s="111"/>
    </row>
    <row r="404" spans="2:15">
      <c r="B404" s="110"/>
      <c r="C404" s="110"/>
      <c r="D404" s="110"/>
      <c r="E404" s="110"/>
      <c r="F404" s="110"/>
      <c r="G404" s="110"/>
      <c r="H404" s="111"/>
      <c r="I404" s="111"/>
      <c r="J404" s="111"/>
      <c r="K404" s="111"/>
      <c r="L404" s="111"/>
      <c r="M404" s="111"/>
      <c r="N404" s="111"/>
      <c r="O404" s="111"/>
    </row>
    <row r="405" spans="2:15">
      <c r="B405" s="110"/>
      <c r="C405" s="110"/>
      <c r="D405" s="110"/>
      <c r="E405" s="110"/>
      <c r="F405" s="110"/>
      <c r="G405" s="110"/>
      <c r="H405" s="111"/>
      <c r="I405" s="111"/>
      <c r="J405" s="111"/>
      <c r="K405" s="111"/>
      <c r="L405" s="111"/>
      <c r="M405" s="111"/>
      <c r="N405" s="111"/>
      <c r="O405" s="111"/>
    </row>
    <row r="406" spans="2:15">
      <c r="B406" s="110"/>
      <c r="C406" s="110"/>
      <c r="D406" s="110"/>
      <c r="E406" s="110"/>
      <c r="F406" s="110"/>
      <c r="G406" s="110"/>
      <c r="H406" s="111"/>
      <c r="I406" s="111"/>
      <c r="J406" s="111"/>
      <c r="K406" s="111"/>
      <c r="L406" s="111"/>
      <c r="M406" s="111"/>
      <c r="N406" s="111"/>
      <c r="O406" s="111"/>
    </row>
    <row r="407" spans="2:15">
      <c r="B407" s="110"/>
      <c r="C407" s="110"/>
      <c r="D407" s="110"/>
      <c r="E407" s="110"/>
      <c r="F407" s="110"/>
      <c r="G407" s="110"/>
      <c r="H407" s="111"/>
      <c r="I407" s="111"/>
      <c r="J407" s="111"/>
      <c r="K407" s="111"/>
      <c r="L407" s="111"/>
      <c r="M407" s="111"/>
      <c r="N407" s="111"/>
      <c r="O407" s="111"/>
    </row>
    <row r="408" spans="2:15">
      <c r="B408" s="110"/>
      <c r="C408" s="110"/>
      <c r="D408" s="110"/>
      <c r="E408" s="110"/>
      <c r="F408" s="110"/>
      <c r="G408" s="110"/>
      <c r="H408" s="111"/>
      <c r="I408" s="111"/>
      <c r="J408" s="111"/>
      <c r="K408" s="111"/>
      <c r="L408" s="111"/>
      <c r="M408" s="111"/>
      <c r="N408" s="111"/>
      <c r="O408" s="111"/>
    </row>
    <row r="409" spans="2:15">
      <c r="B409" s="110"/>
      <c r="C409" s="110"/>
      <c r="D409" s="110"/>
      <c r="E409" s="110"/>
      <c r="F409" s="110"/>
      <c r="G409" s="110"/>
      <c r="H409" s="111"/>
      <c r="I409" s="111"/>
      <c r="J409" s="111"/>
      <c r="K409" s="111"/>
      <c r="L409" s="111"/>
      <c r="M409" s="111"/>
      <c r="N409" s="111"/>
      <c r="O409" s="111"/>
    </row>
    <row r="410" spans="2:15">
      <c r="B410" s="110"/>
      <c r="C410" s="110"/>
      <c r="D410" s="110"/>
      <c r="E410" s="110"/>
      <c r="F410" s="110"/>
      <c r="G410" s="110"/>
      <c r="H410" s="111"/>
      <c r="I410" s="111"/>
      <c r="J410" s="111"/>
      <c r="K410" s="111"/>
      <c r="L410" s="111"/>
      <c r="M410" s="111"/>
      <c r="N410" s="111"/>
      <c r="O410" s="111"/>
    </row>
    <row r="411" spans="2:15">
      <c r="B411" s="110"/>
      <c r="C411" s="110"/>
      <c r="D411" s="110"/>
      <c r="E411" s="110"/>
      <c r="F411" s="110"/>
      <c r="G411" s="110"/>
      <c r="H411" s="111"/>
      <c r="I411" s="111"/>
      <c r="J411" s="111"/>
      <c r="K411" s="111"/>
      <c r="L411" s="111"/>
      <c r="M411" s="111"/>
      <c r="N411" s="111"/>
      <c r="O411" s="111"/>
    </row>
    <row r="412" spans="2:15">
      <c r="B412" s="110"/>
      <c r="C412" s="110"/>
      <c r="D412" s="110"/>
      <c r="E412" s="110"/>
      <c r="F412" s="110"/>
      <c r="G412" s="110"/>
      <c r="H412" s="111"/>
      <c r="I412" s="111"/>
      <c r="J412" s="111"/>
      <c r="K412" s="111"/>
      <c r="L412" s="111"/>
      <c r="M412" s="111"/>
      <c r="N412" s="111"/>
      <c r="O412" s="111"/>
    </row>
    <row r="413" spans="2:15">
      <c r="B413" s="110"/>
      <c r="C413" s="110"/>
      <c r="D413" s="110"/>
      <c r="E413" s="110"/>
      <c r="F413" s="110"/>
      <c r="G413" s="110"/>
      <c r="H413" s="111"/>
      <c r="I413" s="111"/>
      <c r="J413" s="111"/>
      <c r="K413" s="111"/>
      <c r="L413" s="111"/>
      <c r="M413" s="111"/>
      <c r="N413" s="111"/>
      <c r="O413" s="111"/>
    </row>
    <row r="414" spans="2:15">
      <c r="B414" s="110"/>
      <c r="C414" s="110"/>
      <c r="D414" s="110"/>
      <c r="E414" s="110"/>
      <c r="F414" s="110"/>
      <c r="G414" s="110"/>
      <c r="H414" s="111"/>
      <c r="I414" s="111"/>
      <c r="J414" s="111"/>
      <c r="K414" s="111"/>
      <c r="L414" s="111"/>
      <c r="M414" s="111"/>
      <c r="N414" s="111"/>
      <c r="O414" s="111"/>
    </row>
    <row r="415" spans="2:15">
      <c r="B415" s="110"/>
      <c r="C415" s="110"/>
      <c r="D415" s="110"/>
      <c r="E415" s="110"/>
      <c r="F415" s="110"/>
      <c r="G415" s="110"/>
      <c r="H415" s="111"/>
      <c r="I415" s="111"/>
      <c r="J415" s="111"/>
      <c r="K415" s="111"/>
      <c r="L415" s="111"/>
      <c r="M415" s="111"/>
      <c r="N415" s="111"/>
      <c r="O415" s="111"/>
    </row>
    <row r="416" spans="2:15">
      <c r="B416" s="110"/>
      <c r="C416" s="110"/>
      <c r="D416" s="110"/>
      <c r="E416" s="110"/>
      <c r="F416" s="110"/>
      <c r="G416" s="110"/>
      <c r="H416" s="111"/>
      <c r="I416" s="111"/>
      <c r="J416" s="111"/>
      <c r="K416" s="111"/>
      <c r="L416" s="111"/>
      <c r="M416" s="111"/>
      <c r="N416" s="111"/>
      <c r="O416" s="111"/>
    </row>
    <row r="417" spans="2:15">
      <c r="B417" s="110"/>
      <c r="C417" s="110"/>
      <c r="D417" s="110"/>
      <c r="E417" s="110"/>
      <c r="F417" s="110"/>
      <c r="G417" s="110"/>
      <c r="H417" s="111"/>
      <c r="I417" s="111"/>
      <c r="J417" s="111"/>
      <c r="K417" s="111"/>
      <c r="L417" s="111"/>
      <c r="M417" s="111"/>
      <c r="N417" s="111"/>
      <c r="O417" s="111"/>
    </row>
    <row r="418" spans="2:15">
      <c r="B418" s="110"/>
      <c r="C418" s="110"/>
      <c r="D418" s="110"/>
      <c r="E418" s="110"/>
      <c r="F418" s="110"/>
      <c r="G418" s="110"/>
      <c r="H418" s="111"/>
      <c r="I418" s="111"/>
      <c r="J418" s="111"/>
      <c r="K418" s="111"/>
      <c r="L418" s="111"/>
      <c r="M418" s="111"/>
      <c r="N418" s="111"/>
      <c r="O418" s="111"/>
    </row>
    <row r="419" spans="2:15">
      <c r="B419" s="110"/>
      <c r="C419" s="110"/>
      <c r="D419" s="110"/>
      <c r="E419" s="110"/>
      <c r="F419" s="110"/>
      <c r="G419" s="110"/>
      <c r="H419" s="111"/>
      <c r="I419" s="111"/>
      <c r="J419" s="111"/>
      <c r="K419" s="111"/>
      <c r="L419" s="111"/>
      <c r="M419" s="111"/>
      <c r="N419" s="111"/>
      <c r="O419" s="111"/>
    </row>
    <row r="420" spans="2:15">
      <c r="B420" s="110"/>
      <c r="C420" s="110"/>
      <c r="D420" s="110"/>
      <c r="E420" s="110"/>
      <c r="F420" s="110"/>
      <c r="G420" s="110"/>
      <c r="H420" s="111"/>
      <c r="I420" s="111"/>
      <c r="J420" s="111"/>
      <c r="K420" s="111"/>
      <c r="L420" s="111"/>
      <c r="M420" s="111"/>
      <c r="N420" s="111"/>
      <c r="O420" s="111"/>
    </row>
    <row r="421" spans="2:15">
      <c r="B421" s="110"/>
      <c r="C421" s="110"/>
      <c r="D421" s="110"/>
      <c r="E421" s="110"/>
      <c r="F421" s="110"/>
      <c r="G421" s="110"/>
      <c r="H421" s="111"/>
      <c r="I421" s="111"/>
      <c r="J421" s="111"/>
      <c r="K421" s="111"/>
      <c r="L421" s="111"/>
      <c r="M421" s="111"/>
      <c r="N421" s="111"/>
      <c r="O421" s="111"/>
    </row>
    <row r="422" spans="2:15">
      <c r="B422" s="110"/>
      <c r="C422" s="110"/>
      <c r="D422" s="110"/>
      <c r="E422" s="110"/>
      <c r="F422" s="110"/>
      <c r="G422" s="110"/>
      <c r="H422" s="111"/>
      <c r="I422" s="111"/>
      <c r="J422" s="111"/>
      <c r="K422" s="111"/>
      <c r="L422" s="111"/>
      <c r="M422" s="111"/>
      <c r="N422" s="111"/>
      <c r="O422" s="111"/>
    </row>
    <row r="423" spans="2:15">
      <c r="B423" s="110"/>
      <c r="C423" s="110"/>
      <c r="D423" s="110"/>
      <c r="E423" s="110"/>
      <c r="F423" s="110"/>
      <c r="G423" s="110"/>
      <c r="H423" s="111"/>
      <c r="I423" s="111"/>
      <c r="J423" s="111"/>
      <c r="K423" s="111"/>
      <c r="L423" s="111"/>
      <c r="M423" s="111"/>
      <c r="N423" s="111"/>
      <c r="O423" s="111"/>
    </row>
    <row r="424" spans="2:15">
      <c r="B424" s="110"/>
      <c r="C424" s="110"/>
      <c r="D424" s="110"/>
      <c r="E424" s="110"/>
      <c r="F424" s="110"/>
      <c r="G424" s="110"/>
      <c r="H424" s="111"/>
      <c r="I424" s="111"/>
      <c r="J424" s="111"/>
      <c r="K424" s="111"/>
      <c r="L424" s="111"/>
      <c r="M424" s="111"/>
      <c r="N424" s="111"/>
      <c r="O424" s="111"/>
    </row>
    <row r="425" spans="2:15">
      <c r="B425" s="110"/>
      <c r="C425" s="110"/>
      <c r="D425" s="110"/>
      <c r="E425" s="110"/>
      <c r="F425" s="110"/>
      <c r="G425" s="110"/>
      <c r="H425" s="111"/>
      <c r="I425" s="111"/>
      <c r="J425" s="111"/>
      <c r="K425" s="111"/>
      <c r="L425" s="111"/>
      <c r="M425" s="111"/>
      <c r="N425" s="111"/>
      <c r="O425" s="111"/>
    </row>
    <row r="426" spans="2:15">
      <c r="B426" s="110"/>
      <c r="C426" s="110"/>
      <c r="D426" s="110"/>
      <c r="E426" s="110"/>
      <c r="F426" s="110"/>
      <c r="G426" s="110"/>
      <c r="H426" s="111"/>
      <c r="I426" s="111"/>
      <c r="J426" s="111"/>
      <c r="K426" s="111"/>
      <c r="L426" s="111"/>
      <c r="M426" s="111"/>
      <c r="N426" s="111"/>
      <c r="O426" s="111"/>
    </row>
    <row r="427" spans="2:15">
      <c r="B427" s="110"/>
      <c r="C427" s="110"/>
      <c r="D427" s="110"/>
      <c r="E427" s="110"/>
      <c r="F427" s="110"/>
      <c r="G427" s="110"/>
      <c r="H427" s="111"/>
      <c r="I427" s="111"/>
      <c r="J427" s="111"/>
      <c r="K427" s="111"/>
      <c r="L427" s="111"/>
      <c r="M427" s="111"/>
      <c r="N427" s="111"/>
      <c r="O427" s="111"/>
    </row>
    <row r="428" spans="2:15">
      <c r="B428" s="110"/>
      <c r="C428" s="110"/>
      <c r="D428" s="110"/>
      <c r="E428" s="110"/>
      <c r="F428" s="110"/>
      <c r="G428" s="110"/>
      <c r="H428" s="111"/>
      <c r="I428" s="111"/>
      <c r="J428" s="111"/>
      <c r="K428" s="111"/>
      <c r="L428" s="111"/>
      <c r="M428" s="111"/>
      <c r="N428" s="111"/>
      <c r="O428" s="111"/>
    </row>
    <row r="429" spans="2:15">
      <c r="B429" s="110"/>
      <c r="C429" s="110"/>
      <c r="D429" s="110"/>
      <c r="E429" s="110"/>
      <c r="F429" s="110"/>
      <c r="G429" s="110"/>
      <c r="H429" s="111"/>
      <c r="I429" s="111"/>
      <c r="J429" s="111"/>
      <c r="K429" s="111"/>
      <c r="L429" s="111"/>
      <c r="M429" s="111"/>
      <c r="N429" s="111"/>
      <c r="O429" s="111"/>
    </row>
    <row r="430" spans="2:15">
      <c r="B430" s="110"/>
      <c r="C430" s="110"/>
      <c r="D430" s="110"/>
      <c r="E430" s="110"/>
      <c r="F430" s="110"/>
      <c r="G430" s="110"/>
      <c r="H430" s="111"/>
      <c r="I430" s="111"/>
      <c r="J430" s="111"/>
      <c r="K430" s="111"/>
      <c r="L430" s="111"/>
      <c r="M430" s="111"/>
      <c r="N430" s="111"/>
      <c r="O430" s="111"/>
    </row>
    <row r="431" spans="2:15">
      <c r="B431" s="110"/>
      <c r="C431" s="110"/>
      <c r="D431" s="110"/>
      <c r="E431" s="110"/>
      <c r="F431" s="110"/>
      <c r="G431" s="110"/>
      <c r="H431" s="111"/>
      <c r="I431" s="111"/>
      <c r="J431" s="111"/>
      <c r="K431" s="111"/>
      <c r="L431" s="111"/>
      <c r="M431" s="111"/>
      <c r="N431" s="111"/>
      <c r="O431" s="111"/>
    </row>
    <row r="432" spans="2:15">
      <c r="B432" s="110"/>
      <c r="C432" s="110"/>
      <c r="D432" s="110"/>
      <c r="E432" s="110"/>
      <c r="F432" s="110"/>
      <c r="G432" s="110"/>
      <c r="H432" s="111"/>
      <c r="I432" s="111"/>
      <c r="J432" s="111"/>
      <c r="K432" s="111"/>
      <c r="L432" s="111"/>
      <c r="M432" s="111"/>
      <c r="N432" s="111"/>
      <c r="O432" s="111"/>
    </row>
    <row r="433" spans="2:15">
      <c r="B433" s="110"/>
      <c r="C433" s="110"/>
      <c r="D433" s="110"/>
      <c r="E433" s="110"/>
      <c r="F433" s="110"/>
      <c r="G433" s="110"/>
      <c r="H433" s="111"/>
      <c r="I433" s="111"/>
      <c r="J433" s="111"/>
      <c r="K433" s="111"/>
      <c r="L433" s="111"/>
      <c r="M433" s="111"/>
      <c r="N433" s="111"/>
      <c r="O433" s="111"/>
    </row>
    <row r="434" spans="2:15">
      <c r="B434" s="110"/>
      <c r="C434" s="110"/>
      <c r="D434" s="110"/>
      <c r="E434" s="110"/>
      <c r="F434" s="110"/>
      <c r="G434" s="110"/>
      <c r="H434" s="111"/>
      <c r="I434" s="111"/>
      <c r="J434" s="111"/>
      <c r="K434" s="111"/>
      <c r="L434" s="111"/>
      <c r="M434" s="111"/>
      <c r="N434" s="111"/>
      <c r="O434" s="111"/>
    </row>
    <row r="435" spans="2:15">
      <c r="B435" s="110"/>
      <c r="C435" s="110"/>
      <c r="D435" s="110"/>
      <c r="E435" s="110"/>
      <c r="F435" s="110"/>
      <c r="G435" s="110"/>
      <c r="H435" s="111"/>
      <c r="I435" s="111"/>
      <c r="J435" s="111"/>
      <c r="K435" s="111"/>
      <c r="L435" s="111"/>
      <c r="M435" s="111"/>
      <c r="N435" s="111"/>
      <c r="O435" s="111"/>
    </row>
    <row r="436" spans="2:15">
      <c r="B436" s="110"/>
      <c r="C436" s="110"/>
      <c r="D436" s="110"/>
      <c r="E436" s="110"/>
      <c r="F436" s="110"/>
      <c r="G436" s="110"/>
      <c r="H436" s="111"/>
      <c r="I436" s="111"/>
      <c r="J436" s="111"/>
      <c r="K436" s="111"/>
      <c r="L436" s="111"/>
      <c r="M436" s="111"/>
      <c r="N436" s="111"/>
      <c r="O436" s="111"/>
    </row>
    <row r="437" spans="2:15">
      <c r="B437" s="110"/>
      <c r="C437" s="110"/>
      <c r="D437" s="110"/>
      <c r="E437" s="110"/>
      <c r="F437" s="110"/>
      <c r="G437" s="110"/>
      <c r="H437" s="111"/>
      <c r="I437" s="111"/>
      <c r="J437" s="111"/>
      <c r="K437" s="111"/>
      <c r="L437" s="111"/>
      <c r="M437" s="111"/>
      <c r="N437" s="111"/>
      <c r="O437" s="111"/>
    </row>
    <row r="438" spans="2:15">
      <c r="B438" s="110"/>
      <c r="C438" s="110"/>
      <c r="D438" s="110"/>
      <c r="E438" s="110"/>
      <c r="F438" s="110"/>
      <c r="G438" s="110"/>
      <c r="H438" s="111"/>
      <c r="I438" s="111"/>
      <c r="J438" s="111"/>
      <c r="K438" s="111"/>
      <c r="L438" s="111"/>
      <c r="M438" s="111"/>
      <c r="N438" s="111"/>
      <c r="O438" s="111"/>
    </row>
    <row r="439" spans="2:15">
      <c r="B439" s="110"/>
      <c r="C439" s="110"/>
      <c r="D439" s="110"/>
      <c r="E439" s="110"/>
      <c r="F439" s="110"/>
      <c r="G439" s="110"/>
      <c r="H439" s="111"/>
      <c r="I439" s="111"/>
      <c r="J439" s="111"/>
      <c r="K439" s="111"/>
      <c r="L439" s="111"/>
      <c r="M439" s="111"/>
      <c r="N439" s="111"/>
      <c r="O439" s="111"/>
    </row>
    <row r="440" spans="2:15">
      <c r="B440" s="110"/>
      <c r="C440" s="110"/>
      <c r="D440" s="110"/>
      <c r="E440" s="110"/>
      <c r="F440" s="110"/>
      <c r="G440" s="110"/>
      <c r="H440" s="111"/>
      <c r="I440" s="111"/>
      <c r="J440" s="111"/>
      <c r="K440" s="111"/>
      <c r="L440" s="111"/>
      <c r="M440" s="111"/>
      <c r="N440" s="111"/>
      <c r="O440" s="111"/>
    </row>
    <row r="441" spans="2:15">
      <c r="B441" s="110"/>
      <c r="C441" s="110"/>
      <c r="D441" s="110"/>
      <c r="E441" s="110"/>
      <c r="F441" s="110"/>
      <c r="G441" s="110"/>
      <c r="H441" s="111"/>
      <c r="I441" s="111"/>
      <c r="J441" s="111"/>
      <c r="K441" s="111"/>
      <c r="L441" s="111"/>
      <c r="M441" s="111"/>
      <c r="N441" s="111"/>
      <c r="O441" s="111"/>
    </row>
    <row r="442" spans="2:15">
      <c r="B442" s="110"/>
      <c r="C442" s="110"/>
      <c r="D442" s="110"/>
      <c r="E442" s="110"/>
      <c r="F442" s="110"/>
      <c r="G442" s="110"/>
      <c r="H442" s="111"/>
      <c r="I442" s="111"/>
      <c r="J442" s="111"/>
      <c r="K442" s="111"/>
      <c r="L442" s="111"/>
      <c r="M442" s="111"/>
      <c r="N442" s="111"/>
      <c r="O442" s="111"/>
    </row>
    <row r="443" spans="2:15">
      <c r="B443" s="110"/>
      <c r="C443" s="110"/>
      <c r="D443" s="110"/>
      <c r="E443" s="110"/>
      <c r="F443" s="110"/>
      <c r="G443" s="110"/>
      <c r="H443" s="111"/>
      <c r="I443" s="111"/>
      <c r="J443" s="111"/>
      <c r="K443" s="111"/>
      <c r="L443" s="111"/>
      <c r="M443" s="111"/>
      <c r="N443" s="111"/>
      <c r="O443" s="111"/>
    </row>
    <row r="444" spans="2:15">
      <c r="B444" s="110"/>
      <c r="C444" s="110"/>
      <c r="D444" s="110"/>
      <c r="E444" s="110"/>
      <c r="F444" s="110"/>
      <c r="G444" s="110"/>
      <c r="H444" s="111"/>
      <c r="I444" s="111"/>
      <c r="J444" s="111"/>
      <c r="K444" s="111"/>
      <c r="L444" s="111"/>
      <c r="M444" s="111"/>
      <c r="N444" s="111"/>
      <c r="O444" s="111"/>
    </row>
    <row r="445" spans="2:15">
      <c r="B445" s="110"/>
      <c r="C445" s="110"/>
      <c r="D445" s="110"/>
      <c r="E445" s="110"/>
      <c r="F445" s="110"/>
      <c r="G445" s="110"/>
      <c r="H445" s="111"/>
      <c r="I445" s="111"/>
      <c r="J445" s="111"/>
      <c r="K445" s="111"/>
      <c r="L445" s="111"/>
      <c r="M445" s="111"/>
      <c r="N445" s="111"/>
      <c r="O445" s="111"/>
    </row>
    <row r="446" spans="2:15">
      <c r="B446" s="110"/>
      <c r="C446" s="110"/>
      <c r="D446" s="110"/>
      <c r="E446" s="110"/>
      <c r="F446" s="110"/>
      <c r="G446" s="110"/>
      <c r="H446" s="111"/>
      <c r="I446" s="111"/>
      <c r="J446" s="111"/>
      <c r="K446" s="111"/>
      <c r="L446" s="111"/>
      <c r="M446" s="111"/>
      <c r="N446" s="111"/>
      <c r="O446" s="111"/>
    </row>
    <row r="447" spans="2:15">
      <c r="B447" s="110"/>
      <c r="C447" s="110"/>
      <c r="D447" s="110"/>
      <c r="E447" s="110"/>
      <c r="F447" s="110"/>
      <c r="G447" s="110"/>
      <c r="H447" s="111"/>
      <c r="I447" s="111"/>
      <c r="J447" s="111"/>
      <c r="K447" s="111"/>
      <c r="L447" s="111"/>
      <c r="M447" s="111"/>
      <c r="N447" s="111"/>
      <c r="O447" s="111"/>
    </row>
    <row r="448" spans="2:15">
      <c r="B448" s="110"/>
      <c r="C448" s="110"/>
      <c r="D448" s="110"/>
      <c r="E448" s="110"/>
      <c r="F448" s="110"/>
      <c r="G448" s="110"/>
      <c r="H448" s="111"/>
      <c r="I448" s="111"/>
      <c r="J448" s="111"/>
      <c r="K448" s="111"/>
      <c r="L448" s="111"/>
      <c r="M448" s="111"/>
      <c r="N448" s="111"/>
      <c r="O448" s="111"/>
    </row>
    <row r="449" spans="2:15">
      <c r="B449" s="110"/>
      <c r="C449" s="110"/>
      <c r="D449" s="110"/>
      <c r="E449" s="110"/>
      <c r="F449" s="110"/>
      <c r="G449" s="110"/>
      <c r="H449" s="111"/>
      <c r="I449" s="111"/>
      <c r="J449" s="111"/>
      <c r="K449" s="111"/>
      <c r="L449" s="111"/>
      <c r="M449" s="111"/>
      <c r="N449" s="111"/>
      <c r="O449" s="111"/>
    </row>
    <row r="450" spans="2:15">
      <c r="B450" s="110"/>
      <c r="C450" s="110"/>
      <c r="D450" s="110"/>
      <c r="E450" s="110"/>
      <c r="F450" s="110"/>
      <c r="G450" s="110"/>
      <c r="H450" s="111"/>
      <c r="I450" s="111"/>
      <c r="J450" s="111"/>
      <c r="K450" s="111"/>
      <c r="L450" s="111"/>
      <c r="M450" s="111"/>
      <c r="N450" s="111"/>
      <c r="O450" s="111"/>
    </row>
    <row r="451" spans="2:15">
      <c r="B451" s="110"/>
      <c r="C451" s="110"/>
      <c r="D451" s="110"/>
      <c r="E451" s="110"/>
      <c r="F451" s="110"/>
      <c r="G451" s="110"/>
      <c r="H451" s="111"/>
      <c r="I451" s="111"/>
      <c r="J451" s="111"/>
      <c r="K451" s="111"/>
      <c r="L451" s="111"/>
      <c r="M451" s="111"/>
      <c r="N451" s="111"/>
      <c r="O451" s="111"/>
    </row>
    <row r="452" spans="2:15">
      <c r="B452" s="110"/>
      <c r="C452" s="110"/>
      <c r="D452" s="110"/>
      <c r="E452" s="110"/>
      <c r="F452" s="110"/>
      <c r="G452" s="110"/>
      <c r="H452" s="111"/>
      <c r="I452" s="111"/>
      <c r="J452" s="111"/>
      <c r="K452" s="111"/>
      <c r="L452" s="111"/>
      <c r="M452" s="111"/>
      <c r="N452" s="111"/>
      <c r="O452" s="111"/>
    </row>
    <row r="453" spans="2:15">
      <c r="B453" s="110"/>
      <c r="C453" s="110"/>
      <c r="D453" s="110"/>
      <c r="E453" s="110"/>
      <c r="F453" s="110"/>
      <c r="G453" s="110"/>
      <c r="H453" s="111"/>
      <c r="I453" s="111"/>
      <c r="J453" s="111"/>
      <c r="K453" s="111"/>
      <c r="L453" s="111"/>
      <c r="M453" s="111"/>
      <c r="N453" s="111"/>
      <c r="O453" s="111"/>
    </row>
    <row r="454" spans="2:15">
      <c r="B454" s="110"/>
      <c r="C454" s="110"/>
      <c r="D454" s="110"/>
      <c r="E454" s="110"/>
      <c r="F454" s="110"/>
      <c r="G454" s="110"/>
      <c r="H454" s="111"/>
      <c r="I454" s="111"/>
      <c r="J454" s="111"/>
      <c r="K454" s="111"/>
      <c r="L454" s="111"/>
      <c r="M454" s="111"/>
      <c r="N454" s="111"/>
      <c r="O454" s="111"/>
    </row>
    <row r="455" spans="2:15">
      <c r="B455" s="110"/>
      <c r="C455" s="110"/>
      <c r="D455" s="110"/>
      <c r="E455" s="110"/>
      <c r="F455" s="110"/>
      <c r="G455" s="110"/>
      <c r="H455" s="111"/>
      <c r="I455" s="111"/>
      <c r="J455" s="111"/>
      <c r="K455" s="111"/>
      <c r="L455" s="111"/>
      <c r="M455" s="111"/>
      <c r="N455" s="111"/>
      <c r="O455" s="111"/>
    </row>
    <row r="456" spans="2:15">
      <c r="B456" s="110"/>
      <c r="C456" s="110"/>
      <c r="D456" s="110"/>
      <c r="E456" s="110"/>
      <c r="F456" s="110"/>
      <c r="G456" s="110"/>
      <c r="H456" s="111"/>
      <c r="I456" s="111"/>
      <c r="J456" s="111"/>
      <c r="K456" s="111"/>
      <c r="L456" s="111"/>
      <c r="M456" s="111"/>
      <c r="N456" s="111"/>
      <c r="O456" s="111"/>
    </row>
    <row r="457" spans="2:15">
      <c r="B457" s="110"/>
      <c r="C457" s="110"/>
      <c r="D457" s="110"/>
      <c r="E457" s="110"/>
      <c r="F457" s="110"/>
      <c r="G457" s="110"/>
      <c r="H457" s="111"/>
      <c r="I457" s="111"/>
      <c r="J457" s="111"/>
      <c r="K457" s="111"/>
      <c r="L457" s="111"/>
      <c r="M457" s="111"/>
      <c r="N457" s="111"/>
      <c r="O457" s="111"/>
    </row>
    <row r="458" spans="2:15">
      <c r="B458" s="110"/>
      <c r="C458" s="110"/>
      <c r="D458" s="110"/>
      <c r="E458" s="110"/>
      <c r="F458" s="110"/>
      <c r="G458" s="110"/>
      <c r="H458" s="111"/>
      <c r="I458" s="111"/>
      <c r="J458" s="111"/>
      <c r="K458" s="111"/>
      <c r="L458" s="111"/>
      <c r="M458" s="111"/>
      <c r="N458" s="111"/>
      <c r="O458" s="111"/>
    </row>
    <row r="459" spans="2:15">
      <c r="B459" s="110"/>
      <c r="C459" s="110"/>
      <c r="D459" s="110"/>
      <c r="E459" s="110"/>
      <c r="F459" s="110"/>
      <c r="G459" s="110"/>
      <c r="H459" s="111"/>
      <c r="I459" s="111"/>
      <c r="J459" s="111"/>
      <c r="K459" s="111"/>
      <c r="L459" s="111"/>
      <c r="M459" s="111"/>
      <c r="N459" s="111"/>
      <c r="O459" s="111"/>
    </row>
    <row r="460" spans="2:15">
      <c r="B460" s="110"/>
      <c r="C460" s="110"/>
      <c r="D460" s="110"/>
      <c r="E460" s="110"/>
      <c r="F460" s="110"/>
      <c r="G460" s="110"/>
      <c r="H460" s="111"/>
      <c r="I460" s="111"/>
      <c r="J460" s="111"/>
      <c r="K460" s="111"/>
      <c r="L460" s="111"/>
      <c r="M460" s="111"/>
      <c r="N460" s="111"/>
      <c r="O460" s="111"/>
    </row>
    <row r="461" spans="2:15">
      <c r="B461" s="110"/>
      <c r="C461" s="110"/>
      <c r="D461" s="110"/>
      <c r="E461" s="110"/>
      <c r="F461" s="110"/>
      <c r="G461" s="110"/>
      <c r="H461" s="111"/>
      <c r="I461" s="111"/>
      <c r="J461" s="111"/>
      <c r="K461" s="111"/>
      <c r="L461" s="111"/>
      <c r="M461" s="111"/>
      <c r="N461" s="111"/>
      <c r="O461" s="111"/>
    </row>
    <row r="462" spans="2:15">
      <c r="B462" s="110"/>
      <c r="C462" s="110"/>
      <c r="D462" s="110"/>
      <c r="E462" s="110"/>
      <c r="F462" s="110"/>
      <c r="G462" s="110"/>
      <c r="H462" s="111"/>
      <c r="I462" s="111"/>
      <c r="J462" s="111"/>
      <c r="K462" s="111"/>
      <c r="L462" s="111"/>
      <c r="M462" s="111"/>
      <c r="N462" s="111"/>
      <c r="O462" s="111"/>
    </row>
    <row r="463" spans="2:15">
      <c r="B463" s="110"/>
      <c r="C463" s="110"/>
      <c r="D463" s="110"/>
      <c r="E463" s="110"/>
      <c r="F463" s="110"/>
      <c r="G463" s="110"/>
      <c r="H463" s="111"/>
      <c r="I463" s="111"/>
      <c r="J463" s="111"/>
      <c r="K463" s="111"/>
      <c r="L463" s="111"/>
      <c r="M463" s="111"/>
      <c r="N463" s="111"/>
      <c r="O463" s="111"/>
    </row>
    <row r="464" spans="2:15">
      <c r="B464" s="110"/>
      <c r="C464" s="110"/>
      <c r="D464" s="110"/>
      <c r="E464" s="110"/>
      <c r="F464" s="110"/>
      <c r="G464" s="110"/>
      <c r="H464" s="111"/>
      <c r="I464" s="111"/>
      <c r="J464" s="111"/>
      <c r="K464" s="111"/>
      <c r="L464" s="111"/>
      <c r="M464" s="111"/>
      <c r="N464" s="111"/>
      <c r="O464" s="111"/>
    </row>
    <row r="465" spans="2:15">
      <c r="B465" s="110"/>
      <c r="C465" s="110"/>
      <c r="D465" s="110"/>
      <c r="E465" s="110"/>
      <c r="F465" s="110"/>
      <c r="G465" s="110"/>
      <c r="H465" s="111"/>
      <c r="I465" s="111"/>
      <c r="J465" s="111"/>
      <c r="K465" s="111"/>
      <c r="L465" s="111"/>
      <c r="M465" s="111"/>
      <c r="N465" s="111"/>
      <c r="O465" s="111"/>
    </row>
    <row r="466" spans="2:15">
      <c r="B466" s="110"/>
      <c r="C466" s="110"/>
      <c r="D466" s="110"/>
      <c r="E466" s="110"/>
      <c r="F466" s="110"/>
      <c r="G466" s="110"/>
      <c r="H466" s="111"/>
      <c r="I466" s="111"/>
      <c r="J466" s="111"/>
      <c r="K466" s="111"/>
      <c r="L466" s="111"/>
      <c r="M466" s="111"/>
      <c r="N466" s="111"/>
      <c r="O466" s="111"/>
    </row>
    <row r="467" spans="2:15">
      <c r="B467" s="110"/>
      <c r="C467" s="110"/>
      <c r="D467" s="110"/>
      <c r="E467" s="110"/>
      <c r="F467" s="110"/>
      <c r="G467" s="110"/>
      <c r="H467" s="111"/>
      <c r="I467" s="111"/>
      <c r="J467" s="111"/>
      <c r="K467" s="111"/>
      <c r="L467" s="111"/>
      <c r="M467" s="111"/>
      <c r="N467" s="111"/>
      <c r="O467" s="111"/>
    </row>
    <row r="468" spans="2:15">
      <c r="B468" s="110"/>
      <c r="C468" s="110"/>
      <c r="D468" s="110"/>
      <c r="E468" s="110"/>
      <c r="F468" s="110"/>
      <c r="G468" s="110"/>
      <c r="H468" s="111"/>
      <c r="I468" s="111"/>
      <c r="J468" s="111"/>
      <c r="K468" s="111"/>
      <c r="L468" s="111"/>
      <c r="M468" s="111"/>
      <c r="N468" s="111"/>
      <c r="O468" s="111"/>
    </row>
    <row r="469" spans="2:15">
      <c r="B469" s="110"/>
      <c r="C469" s="110"/>
      <c r="D469" s="110"/>
      <c r="E469" s="110"/>
      <c r="F469" s="110"/>
      <c r="G469" s="110"/>
      <c r="H469" s="111"/>
      <c r="I469" s="111"/>
      <c r="J469" s="111"/>
      <c r="K469" s="111"/>
      <c r="L469" s="111"/>
      <c r="M469" s="111"/>
      <c r="N469" s="111"/>
      <c r="O469" s="111"/>
    </row>
    <row r="470" spans="2:15">
      <c r="B470" s="110"/>
      <c r="C470" s="110"/>
      <c r="D470" s="110"/>
      <c r="E470" s="110"/>
      <c r="F470" s="110"/>
      <c r="G470" s="110"/>
      <c r="H470" s="111"/>
      <c r="I470" s="111"/>
      <c r="J470" s="111"/>
      <c r="K470" s="111"/>
      <c r="L470" s="111"/>
      <c r="M470" s="111"/>
      <c r="N470" s="111"/>
      <c r="O470" s="111"/>
    </row>
    <row r="471" spans="2:15">
      <c r="B471" s="110"/>
      <c r="C471" s="110"/>
      <c r="D471" s="110"/>
      <c r="E471" s="110"/>
      <c r="F471" s="110"/>
      <c r="G471" s="110"/>
      <c r="H471" s="111"/>
      <c r="I471" s="111"/>
      <c r="J471" s="111"/>
      <c r="K471" s="111"/>
      <c r="L471" s="111"/>
      <c r="M471" s="111"/>
      <c r="N471" s="111"/>
      <c r="O471" s="111"/>
    </row>
    <row r="472" spans="2:15">
      <c r="B472" s="110"/>
      <c r="C472" s="110"/>
      <c r="D472" s="110"/>
      <c r="E472" s="110"/>
      <c r="F472" s="110"/>
      <c r="G472" s="110"/>
      <c r="H472" s="111"/>
      <c r="I472" s="111"/>
      <c r="J472" s="111"/>
      <c r="K472" s="111"/>
      <c r="L472" s="111"/>
      <c r="M472" s="111"/>
      <c r="N472" s="111"/>
      <c r="O472" s="111"/>
    </row>
    <row r="473" spans="2:15">
      <c r="B473" s="110"/>
      <c r="C473" s="110"/>
      <c r="D473" s="110"/>
      <c r="E473" s="110"/>
      <c r="F473" s="110"/>
      <c r="G473" s="110"/>
      <c r="H473" s="111"/>
      <c r="I473" s="111"/>
      <c r="J473" s="111"/>
      <c r="K473" s="111"/>
      <c r="L473" s="111"/>
      <c r="M473" s="111"/>
      <c r="N473" s="111"/>
      <c r="O473" s="111"/>
    </row>
    <row r="474" spans="2:15">
      <c r="B474" s="110"/>
      <c r="C474" s="110"/>
      <c r="D474" s="110"/>
      <c r="E474" s="110"/>
      <c r="F474" s="110"/>
      <c r="G474" s="110"/>
      <c r="H474" s="111"/>
      <c r="I474" s="111"/>
      <c r="J474" s="111"/>
      <c r="K474" s="111"/>
      <c r="L474" s="111"/>
      <c r="M474" s="111"/>
      <c r="N474" s="111"/>
      <c r="O474" s="111"/>
    </row>
    <row r="475" spans="2:15">
      <c r="B475" s="110"/>
      <c r="C475" s="110"/>
      <c r="D475" s="110"/>
      <c r="E475" s="110"/>
      <c r="F475" s="110"/>
      <c r="G475" s="110"/>
      <c r="H475" s="111"/>
      <c r="I475" s="111"/>
      <c r="J475" s="111"/>
      <c r="K475" s="111"/>
      <c r="L475" s="111"/>
      <c r="M475" s="111"/>
      <c r="N475" s="111"/>
      <c r="O475" s="111"/>
    </row>
    <row r="476" spans="2:15">
      <c r="B476" s="110"/>
      <c r="C476" s="110"/>
      <c r="D476" s="110"/>
      <c r="E476" s="110"/>
      <c r="F476" s="110"/>
      <c r="G476" s="110"/>
      <c r="H476" s="111"/>
      <c r="I476" s="111"/>
      <c r="J476" s="111"/>
      <c r="K476" s="111"/>
      <c r="L476" s="111"/>
      <c r="M476" s="111"/>
      <c r="N476" s="111"/>
      <c r="O476" s="111"/>
    </row>
    <row r="477" spans="2:15">
      <c r="B477" s="110"/>
      <c r="C477" s="110"/>
      <c r="D477" s="110"/>
      <c r="E477" s="110"/>
      <c r="F477" s="110"/>
      <c r="G477" s="110"/>
      <c r="H477" s="111"/>
      <c r="I477" s="111"/>
      <c r="J477" s="111"/>
      <c r="K477" s="111"/>
      <c r="L477" s="111"/>
      <c r="M477" s="111"/>
      <c r="N477" s="111"/>
      <c r="O477" s="111"/>
    </row>
    <row r="478" spans="2:15">
      <c r="B478" s="110"/>
      <c r="C478" s="110"/>
      <c r="D478" s="110"/>
      <c r="E478" s="110"/>
      <c r="F478" s="110"/>
      <c r="G478" s="110"/>
      <c r="H478" s="111"/>
      <c r="I478" s="111"/>
      <c r="J478" s="111"/>
      <c r="K478" s="111"/>
      <c r="L478" s="111"/>
      <c r="M478" s="111"/>
      <c r="N478" s="111"/>
      <c r="O478" s="111"/>
    </row>
    <row r="479" spans="2:15">
      <c r="B479" s="110"/>
      <c r="C479" s="110"/>
      <c r="D479" s="110"/>
      <c r="E479" s="110"/>
      <c r="F479" s="110"/>
      <c r="G479" s="110"/>
      <c r="H479" s="111"/>
      <c r="I479" s="111"/>
      <c r="J479" s="111"/>
      <c r="K479" s="111"/>
      <c r="L479" s="111"/>
      <c r="M479" s="111"/>
      <c r="N479" s="111"/>
      <c r="O479" s="111"/>
    </row>
    <row r="480" spans="2:15">
      <c r="B480" s="110"/>
      <c r="C480" s="110"/>
      <c r="D480" s="110"/>
      <c r="E480" s="110"/>
      <c r="F480" s="110"/>
      <c r="G480" s="110"/>
      <c r="H480" s="111"/>
      <c r="I480" s="111"/>
      <c r="J480" s="111"/>
      <c r="K480" s="111"/>
      <c r="L480" s="111"/>
      <c r="M480" s="111"/>
      <c r="N480" s="111"/>
      <c r="O480" s="111"/>
    </row>
    <row r="481" spans="2:15">
      <c r="B481" s="110"/>
      <c r="C481" s="110"/>
      <c r="D481" s="110"/>
      <c r="E481" s="110"/>
      <c r="F481" s="110"/>
      <c r="G481" s="110"/>
      <c r="H481" s="111"/>
      <c r="I481" s="111"/>
      <c r="J481" s="111"/>
      <c r="K481" s="111"/>
      <c r="L481" s="111"/>
      <c r="M481" s="111"/>
      <c r="N481" s="111"/>
      <c r="O481" s="111"/>
    </row>
    <row r="482" spans="2:15">
      <c r="B482" s="110"/>
      <c r="C482" s="110"/>
      <c r="D482" s="110"/>
      <c r="E482" s="110"/>
      <c r="F482" s="110"/>
      <c r="G482" s="110"/>
      <c r="H482" s="111"/>
      <c r="I482" s="111"/>
      <c r="J482" s="111"/>
      <c r="K482" s="111"/>
      <c r="L482" s="111"/>
      <c r="M482" s="111"/>
      <c r="N482" s="111"/>
      <c r="O482" s="111"/>
    </row>
    <row r="483" spans="2:15">
      <c r="B483" s="110"/>
      <c r="C483" s="110"/>
      <c r="D483" s="110"/>
      <c r="E483" s="110"/>
      <c r="F483" s="110"/>
      <c r="G483" s="110"/>
      <c r="H483" s="111"/>
      <c r="I483" s="111"/>
      <c r="J483" s="111"/>
      <c r="K483" s="111"/>
      <c r="L483" s="111"/>
      <c r="M483" s="111"/>
      <c r="N483" s="111"/>
      <c r="O483" s="111"/>
    </row>
    <row r="484" spans="2:15">
      <c r="B484" s="110"/>
      <c r="C484" s="110"/>
      <c r="D484" s="110"/>
      <c r="E484" s="110"/>
      <c r="F484" s="110"/>
      <c r="G484" s="110"/>
      <c r="H484" s="111"/>
      <c r="I484" s="111"/>
      <c r="J484" s="111"/>
      <c r="K484" s="111"/>
      <c r="L484" s="111"/>
      <c r="M484" s="111"/>
      <c r="N484" s="111"/>
      <c r="O484" s="111"/>
    </row>
    <row r="485" spans="2:15">
      <c r="B485" s="110"/>
      <c r="C485" s="110"/>
      <c r="D485" s="110"/>
      <c r="E485" s="110"/>
      <c r="F485" s="110"/>
      <c r="G485" s="110"/>
      <c r="H485" s="111"/>
      <c r="I485" s="111"/>
      <c r="J485" s="111"/>
      <c r="K485" s="111"/>
      <c r="L485" s="111"/>
      <c r="M485" s="111"/>
      <c r="N485" s="111"/>
      <c r="O485" s="111"/>
    </row>
    <row r="486" spans="2:15">
      <c r="B486" s="110"/>
      <c r="C486" s="110"/>
      <c r="D486" s="110"/>
      <c r="E486" s="110"/>
      <c r="F486" s="110"/>
      <c r="G486" s="110"/>
      <c r="H486" s="111"/>
      <c r="I486" s="111"/>
      <c r="J486" s="111"/>
      <c r="K486" s="111"/>
      <c r="L486" s="111"/>
      <c r="M486" s="111"/>
      <c r="N486" s="111"/>
      <c r="O486" s="111"/>
    </row>
    <row r="487" spans="2:15">
      <c r="B487" s="110"/>
      <c r="C487" s="110"/>
      <c r="D487" s="110"/>
      <c r="E487" s="110"/>
      <c r="F487" s="110"/>
      <c r="G487" s="110"/>
      <c r="H487" s="111"/>
      <c r="I487" s="111"/>
      <c r="J487" s="111"/>
      <c r="K487" s="111"/>
      <c r="L487" s="111"/>
      <c r="M487" s="111"/>
      <c r="N487" s="111"/>
      <c r="O487" s="111"/>
    </row>
    <row r="488" spans="2:15">
      <c r="B488" s="110"/>
      <c r="C488" s="110"/>
      <c r="D488" s="110"/>
      <c r="E488" s="110"/>
      <c r="F488" s="110"/>
      <c r="G488" s="110"/>
      <c r="H488" s="111"/>
      <c r="I488" s="111"/>
      <c r="J488" s="111"/>
      <c r="K488" s="111"/>
      <c r="L488" s="111"/>
      <c r="M488" s="111"/>
      <c r="N488" s="111"/>
      <c r="O488" s="111"/>
    </row>
    <row r="489" spans="2:15">
      <c r="B489" s="110"/>
      <c r="C489" s="110"/>
      <c r="D489" s="110"/>
      <c r="E489" s="110"/>
      <c r="F489" s="110"/>
      <c r="G489" s="110"/>
      <c r="H489" s="111"/>
      <c r="I489" s="111"/>
      <c r="J489" s="111"/>
      <c r="K489" s="111"/>
      <c r="L489" s="111"/>
      <c r="M489" s="111"/>
      <c r="N489" s="111"/>
      <c r="O489" s="111"/>
    </row>
    <row r="490" spans="2:15">
      <c r="B490" s="110"/>
      <c r="C490" s="110"/>
      <c r="D490" s="110"/>
      <c r="E490" s="110"/>
      <c r="F490" s="110"/>
      <c r="G490" s="110"/>
      <c r="H490" s="111"/>
      <c r="I490" s="111"/>
      <c r="J490" s="111"/>
      <c r="K490" s="111"/>
      <c r="L490" s="111"/>
      <c r="M490" s="111"/>
      <c r="N490" s="111"/>
      <c r="O490" s="111"/>
    </row>
    <row r="491" spans="2:15">
      <c r="B491" s="110"/>
      <c r="C491" s="110"/>
      <c r="D491" s="110"/>
      <c r="E491" s="110"/>
      <c r="F491" s="110"/>
      <c r="G491" s="110"/>
      <c r="H491" s="111"/>
      <c r="I491" s="111"/>
      <c r="J491" s="111"/>
      <c r="K491" s="111"/>
      <c r="L491" s="111"/>
      <c r="M491" s="111"/>
      <c r="N491" s="111"/>
      <c r="O491" s="111"/>
    </row>
    <row r="492" spans="2:15">
      <c r="B492" s="110"/>
      <c r="C492" s="110"/>
      <c r="D492" s="110"/>
      <c r="E492" s="110"/>
      <c r="F492" s="110"/>
      <c r="G492" s="110"/>
      <c r="H492" s="111"/>
      <c r="I492" s="111"/>
      <c r="J492" s="111"/>
      <c r="K492" s="111"/>
      <c r="L492" s="111"/>
      <c r="M492" s="111"/>
      <c r="N492" s="111"/>
      <c r="O492" s="111"/>
    </row>
    <row r="493" spans="2:15">
      <c r="B493" s="110"/>
      <c r="C493" s="110"/>
      <c r="D493" s="110"/>
      <c r="E493" s="110"/>
      <c r="F493" s="110"/>
      <c r="G493" s="110"/>
      <c r="H493" s="111"/>
      <c r="I493" s="111"/>
      <c r="J493" s="111"/>
      <c r="K493" s="111"/>
      <c r="L493" s="111"/>
      <c r="M493" s="111"/>
      <c r="N493" s="111"/>
      <c r="O493" s="111"/>
    </row>
    <row r="494" spans="2:15">
      <c r="B494" s="110"/>
      <c r="C494" s="110"/>
      <c r="D494" s="110"/>
      <c r="E494" s="110"/>
      <c r="F494" s="110"/>
      <c r="G494" s="110"/>
      <c r="H494" s="111"/>
      <c r="I494" s="111"/>
      <c r="J494" s="111"/>
      <c r="K494" s="111"/>
      <c r="L494" s="111"/>
      <c r="M494" s="111"/>
      <c r="N494" s="111"/>
      <c r="O494" s="111"/>
    </row>
    <row r="495" spans="2:15">
      <c r="B495" s="110"/>
      <c r="C495" s="110"/>
      <c r="D495" s="110"/>
      <c r="E495" s="110"/>
      <c r="F495" s="110"/>
      <c r="G495" s="110"/>
      <c r="H495" s="111"/>
      <c r="I495" s="111"/>
      <c r="J495" s="111"/>
      <c r="K495" s="111"/>
      <c r="L495" s="111"/>
      <c r="M495" s="111"/>
      <c r="N495" s="111"/>
      <c r="O495" s="111"/>
    </row>
    <row r="496" spans="2:15">
      <c r="B496" s="110"/>
      <c r="C496" s="110"/>
      <c r="D496" s="110"/>
      <c r="E496" s="110"/>
      <c r="F496" s="110"/>
      <c r="G496" s="110"/>
      <c r="H496" s="111"/>
      <c r="I496" s="111"/>
      <c r="J496" s="111"/>
      <c r="K496" s="111"/>
      <c r="L496" s="111"/>
      <c r="M496" s="111"/>
      <c r="N496" s="111"/>
      <c r="O496" s="111"/>
    </row>
    <row r="497" spans="2:15">
      <c r="B497" s="110"/>
      <c r="C497" s="110"/>
      <c r="D497" s="110"/>
      <c r="E497" s="110"/>
      <c r="F497" s="110"/>
      <c r="G497" s="110"/>
      <c r="H497" s="111"/>
      <c r="I497" s="111"/>
      <c r="J497" s="111"/>
      <c r="K497" s="111"/>
      <c r="L497" s="111"/>
      <c r="M497" s="111"/>
      <c r="N497" s="111"/>
      <c r="O497" s="111"/>
    </row>
    <row r="498" spans="2:15">
      <c r="B498" s="110"/>
      <c r="C498" s="110"/>
      <c r="D498" s="110"/>
      <c r="E498" s="110"/>
      <c r="F498" s="110"/>
      <c r="G498" s="110"/>
      <c r="H498" s="111"/>
      <c r="I498" s="111"/>
      <c r="J498" s="111"/>
      <c r="K498" s="111"/>
      <c r="L498" s="111"/>
      <c r="M498" s="111"/>
      <c r="N498" s="111"/>
      <c r="O498" s="111"/>
    </row>
    <row r="499" spans="2:15">
      <c r="B499" s="110"/>
      <c r="C499" s="110"/>
      <c r="D499" s="110"/>
      <c r="E499" s="110"/>
      <c r="F499" s="110"/>
      <c r="G499" s="110"/>
      <c r="H499" s="111"/>
      <c r="I499" s="111"/>
      <c r="J499" s="111"/>
      <c r="K499" s="111"/>
      <c r="L499" s="111"/>
      <c r="M499" s="111"/>
      <c r="N499" s="111"/>
      <c r="O499" s="111"/>
    </row>
    <row r="500" spans="2:15">
      <c r="B500" s="110"/>
      <c r="C500" s="110"/>
      <c r="D500" s="110"/>
      <c r="E500" s="110"/>
      <c r="F500" s="110"/>
      <c r="G500" s="110"/>
      <c r="H500" s="111"/>
      <c r="I500" s="111"/>
      <c r="J500" s="111"/>
      <c r="K500" s="111"/>
      <c r="L500" s="111"/>
      <c r="M500" s="111"/>
      <c r="N500" s="111"/>
      <c r="O500" s="111"/>
    </row>
  </sheetData>
  <sheetProtection sheet="1" objects="1" scenarios="1"/>
  <sortState xmlns:xlrd2="http://schemas.microsoft.com/office/spreadsheetml/2017/richdata2" ref="B212:O247">
    <sortCondition ref="B212:B247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53 B255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zoomScale="55" zoomScaleNormal="5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48.42578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7.28515625" style="1" bestFit="1" customWidth="1"/>
    <col min="9" max="9" width="10.710937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136</v>
      </c>
      <c r="C1" s="67" t="s" vm="1">
        <v>214</v>
      </c>
    </row>
    <row r="2" spans="2:14">
      <c r="B2" s="46" t="s">
        <v>135</v>
      </c>
      <c r="C2" s="67" t="s">
        <v>215</v>
      </c>
    </row>
    <row r="3" spans="2:14">
      <c r="B3" s="46" t="s">
        <v>137</v>
      </c>
      <c r="C3" s="67" t="s">
        <v>2659</v>
      </c>
    </row>
    <row r="4" spans="2:14">
      <c r="B4" s="46" t="s">
        <v>138</v>
      </c>
      <c r="C4" s="67">
        <v>14242</v>
      </c>
    </row>
    <row r="6" spans="2:14" ht="26.25" customHeight="1">
      <c r="B6" s="135" t="s">
        <v>163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7"/>
    </row>
    <row r="7" spans="2:14" ht="26.25" customHeight="1">
      <c r="B7" s="135" t="s">
        <v>212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</row>
    <row r="8" spans="2:14" s="3" customFormat="1" ht="74.25" customHeight="1">
      <c r="B8" s="21" t="s">
        <v>105</v>
      </c>
      <c r="C8" s="29" t="s">
        <v>41</v>
      </c>
      <c r="D8" s="29" t="s">
        <v>109</v>
      </c>
      <c r="E8" s="29" t="s">
        <v>107</v>
      </c>
      <c r="F8" s="29" t="s">
        <v>59</v>
      </c>
      <c r="G8" s="29" t="s">
        <v>93</v>
      </c>
      <c r="H8" s="29" t="s">
        <v>190</v>
      </c>
      <c r="I8" s="29" t="s">
        <v>189</v>
      </c>
      <c r="J8" s="29" t="s">
        <v>204</v>
      </c>
      <c r="K8" s="29" t="s">
        <v>55</v>
      </c>
      <c r="L8" s="29" t="s">
        <v>54</v>
      </c>
      <c r="M8" s="29" t="s">
        <v>139</v>
      </c>
      <c r="N8" s="13" t="s">
        <v>141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197</v>
      </c>
      <c r="I9" s="31"/>
      <c r="J9" s="15" t="s">
        <v>193</v>
      </c>
      <c r="K9" s="15" t="s">
        <v>193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207</v>
      </c>
      <c r="C11" s="69"/>
      <c r="D11" s="69"/>
      <c r="E11" s="69"/>
      <c r="F11" s="69"/>
      <c r="G11" s="69"/>
      <c r="H11" s="77"/>
      <c r="I11" s="79"/>
      <c r="J11" s="77">
        <v>1.036665E-3</v>
      </c>
      <c r="K11" s="77">
        <v>154.72620077400003</v>
      </c>
      <c r="L11" s="69"/>
      <c r="M11" s="78">
        <f>IFERROR(K11/$K$11,0)</f>
        <v>1</v>
      </c>
      <c r="N11" s="78">
        <f>K11/'סכום נכסי הקרן'!$C$42</f>
        <v>0.12709700618117048</v>
      </c>
    </row>
    <row r="12" spans="2:14">
      <c r="B12" s="70" t="s">
        <v>185</v>
      </c>
      <c r="C12" s="71"/>
      <c r="D12" s="71"/>
      <c r="E12" s="71"/>
      <c r="F12" s="71"/>
      <c r="G12" s="71"/>
      <c r="H12" s="80"/>
      <c r="I12" s="82"/>
      <c r="J12" s="71"/>
      <c r="K12" s="80">
        <v>15.430117269999998</v>
      </c>
      <c r="L12" s="71"/>
      <c r="M12" s="81">
        <f t="shared" ref="M12:M75" si="0">IFERROR(K12/$K$11,0)</f>
        <v>9.9725303101947896E-2</v>
      </c>
      <c r="N12" s="81">
        <f>K12/'סכום נכסי הקרן'!$C$42</f>
        <v>1.2674787464767372E-2</v>
      </c>
    </row>
    <row r="13" spans="2:14">
      <c r="B13" s="89" t="s">
        <v>208</v>
      </c>
      <c r="C13" s="71"/>
      <c r="D13" s="71"/>
      <c r="E13" s="71"/>
      <c r="F13" s="71"/>
      <c r="G13" s="71"/>
      <c r="H13" s="80"/>
      <c r="I13" s="82"/>
      <c r="J13" s="71"/>
      <c r="K13" s="80">
        <v>15.113149836999998</v>
      </c>
      <c r="L13" s="71"/>
      <c r="M13" s="81">
        <f t="shared" si="0"/>
        <v>9.7676733231981422E-2</v>
      </c>
      <c r="N13" s="81">
        <f>K13/'סכום נכסי הקרן'!$C$42</f>
        <v>1.2414420367341682E-2</v>
      </c>
    </row>
    <row r="14" spans="2:14">
      <c r="B14" s="76" t="s">
        <v>1534</v>
      </c>
      <c r="C14" s="73" t="s">
        <v>1535</v>
      </c>
      <c r="D14" s="86" t="s">
        <v>110</v>
      </c>
      <c r="E14" s="73" t="s">
        <v>1536</v>
      </c>
      <c r="F14" s="86" t="s">
        <v>1537</v>
      </c>
      <c r="G14" s="86" t="s">
        <v>123</v>
      </c>
      <c r="H14" s="83">
        <v>53.07555</v>
      </c>
      <c r="I14" s="85">
        <v>1701</v>
      </c>
      <c r="J14" s="73"/>
      <c r="K14" s="83">
        <v>0.90281510600000014</v>
      </c>
      <c r="L14" s="84">
        <v>1.1256456993123654E-6</v>
      </c>
      <c r="M14" s="84">
        <f t="shared" si="0"/>
        <v>5.8349206629760919E-3</v>
      </c>
      <c r="N14" s="84">
        <f>K14/'סכום נכסי הקרן'!$C$42</f>
        <v>7.4160094756891171E-4</v>
      </c>
    </row>
    <row r="15" spans="2:14">
      <c r="B15" s="76" t="s">
        <v>1538</v>
      </c>
      <c r="C15" s="73" t="s">
        <v>1539</v>
      </c>
      <c r="D15" s="86" t="s">
        <v>110</v>
      </c>
      <c r="E15" s="73" t="s">
        <v>1536</v>
      </c>
      <c r="F15" s="86" t="s">
        <v>1537</v>
      </c>
      <c r="G15" s="86" t="s">
        <v>123</v>
      </c>
      <c r="H15" s="83">
        <v>89.445605</v>
      </c>
      <c r="I15" s="85">
        <v>2939</v>
      </c>
      <c r="J15" s="73"/>
      <c r="K15" s="83">
        <v>2.6288063189999997</v>
      </c>
      <c r="L15" s="84">
        <v>1.3503561907407753E-6</v>
      </c>
      <c r="M15" s="84">
        <f t="shared" si="0"/>
        <v>1.6990052789053814E-2</v>
      </c>
      <c r="N15" s="84">
        <f>K15/'סכום נכסי הקרן'!$C$42</f>
        <v>2.1593848443487852E-3</v>
      </c>
    </row>
    <row r="16" spans="2:14">
      <c r="B16" s="76" t="s">
        <v>1540</v>
      </c>
      <c r="C16" s="73" t="s">
        <v>1541</v>
      </c>
      <c r="D16" s="86" t="s">
        <v>110</v>
      </c>
      <c r="E16" s="73" t="s">
        <v>1542</v>
      </c>
      <c r="F16" s="86" t="s">
        <v>1537</v>
      </c>
      <c r="G16" s="86" t="s">
        <v>123</v>
      </c>
      <c r="H16" s="83">
        <v>41.197254000000001</v>
      </c>
      <c r="I16" s="85">
        <v>2914</v>
      </c>
      <c r="J16" s="73"/>
      <c r="K16" s="83">
        <v>1.200487995</v>
      </c>
      <c r="L16" s="84">
        <v>5.0264233629382155E-7</v>
      </c>
      <c r="M16" s="84">
        <f t="shared" si="0"/>
        <v>7.7587893258846711E-3</v>
      </c>
      <c r="N16" s="84">
        <f>K16/'סכום נכסי הקרן'!$C$42</f>
        <v>9.8611889491036372E-4</v>
      </c>
    </row>
    <row r="17" spans="2:14">
      <c r="B17" s="76" t="s">
        <v>1543</v>
      </c>
      <c r="C17" s="73" t="s">
        <v>1544</v>
      </c>
      <c r="D17" s="86" t="s">
        <v>110</v>
      </c>
      <c r="E17" s="73" t="s">
        <v>1545</v>
      </c>
      <c r="F17" s="86" t="s">
        <v>1537</v>
      </c>
      <c r="G17" s="86" t="s">
        <v>123</v>
      </c>
      <c r="H17" s="83">
        <v>4.6361429999999997</v>
      </c>
      <c r="I17" s="85">
        <v>17100</v>
      </c>
      <c r="J17" s="73"/>
      <c r="K17" s="83">
        <v>0.79278036800000007</v>
      </c>
      <c r="L17" s="84">
        <v>5.900808383267829E-7</v>
      </c>
      <c r="M17" s="84">
        <f t="shared" si="0"/>
        <v>5.1237629052753022E-3</v>
      </c>
      <c r="N17" s="84">
        <f>K17/'סכום נכסי הקרן'!$C$42</f>
        <v>6.51214925642627E-4</v>
      </c>
    </row>
    <row r="18" spans="2:14">
      <c r="B18" s="76" t="s">
        <v>1546</v>
      </c>
      <c r="C18" s="73" t="s">
        <v>1547</v>
      </c>
      <c r="D18" s="86" t="s">
        <v>110</v>
      </c>
      <c r="E18" s="73" t="s">
        <v>1545</v>
      </c>
      <c r="F18" s="86" t="s">
        <v>1537</v>
      </c>
      <c r="G18" s="86" t="s">
        <v>123</v>
      </c>
      <c r="H18" s="83">
        <v>6.0313739999999996</v>
      </c>
      <c r="I18" s="85">
        <v>28460</v>
      </c>
      <c r="J18" s="73"/>
      <c r="K18" s="83">
        <v>1.7165291119999999</v>
      </c>
      <c r="L18" s="84">
        <v>7.8856024443720998E-7</v>
      </c>
      <c r="M18" s="84">
        <f t="shared" si="0"/>
        <v>1.1093978288184292E-2</v>
      </c>
      <c r="N18" s="84">
        <f>K18/'סכום נכסי הקרן'!$C$42</f>
        <v>1.41001142706713E-3</v>
      </c>
    </row>
    <row r="19" spans="2:14">
      <c r="B19" s="76" t="s">
        <v>1548</v>
      </c>
      <c r="C19" s="73" t="s">
        <v>1549</v>
      </c>
      <c r="D19" s="86" t="s">
        <v>110</v>
      </c>
      <c r="E19" s="73" t="s">
        <v>1545</v>
      </c>
      <c r="F19" s="86" t="s">
        <v>1537</v>
      </c>
      <c r="G19" s="86" t="s">
        <v>123</v>
      </c>
      <c r="H19" s="83">
        <v>6.0531629999999996</v>
      </c>
      <c r="I19" s="85">
        <v>16970</v>
      </c>
      <c r="J19" s="73"/>
      <c r="K19" s="83">
        <v>1.0272216759999999</v>
      </c>
      <c r="L19" s="84">
        <v>2.464923832321118E-7</v>
      </c>
      <c r="M19" s="84">
        <f t="shared" si="0"/>
        <v>6.6389639948595753E-3</v>
      </c>
      <c r="N19" s="84">
        <f>K19/'סכום נכסי הקרן'!$C$42</f>
        <v>8.4379244789123571E-4</v>
      </c>
    </row>
    <row r="20" spans="2:14">
      <c r="B20" s="76" t="s">
        <v>1550</v>
      </c>
      <c r="C20" s="73" t="s">
        <v>1551</v>
      </c>
      <c r="D20" s="86" t="s">
        <v>110</v>
      </c>
      <c r="E20" s="73" t="s">
        <v>1552</v>
      </c>
      <c r="F20" s="86" t="s">
        <v>1537</v>
      </c>
      <c r="G20" s="86" t="s">
        <v>123</v>
      </c>
      <c r="H20" s="83">
        <v>53.289774999999999</v>
      </c>
      <c r="I20" s="85">
        <v>1700</v>
      </c>
      <c r="J20" s="73"/>
      <c r="K20" s="83">
        <v>0.90592617499999994</v>
      </c>
      <c r="L20" s="84">
        <v>3.598189950890273E-7</v>
      </c>
      <c r="M20" s="84">
        <f t="shared" si="0"/>
        <v>5.8550275936991173E-3</v>
      </c>
      <c r="N20" s="84">
        <f>K20/'סכום נכסי הקרן'!$C$42</f>
        <v>7.4415647826730049E-4</v>
      </c>
    </row>
    <row r="21" spans="2:14">
      <c r="B21" s="76" t="s">
        <v>1553</v>
      </c>
      <c r="C21" s="73" t="s">
        <v>1554</v>
      </c>
      <c r="D21" s="86" t="s">
        <v>110</v>
      </c>
      <c r="E21" s="73" t="s">
        <v>1552</v>
      </c>
      <c r="F21" s="86" t="s">
        <v>1537</v>
      </c>
      <c r="G21" s="86" t="s">
        <v>123</v>
      </c>
      <c r="H21" s="83">
        <v>43.197699999999998</v>
      </c>
      <c r="I21" s="85">
        <v>1717</v>
      </c>
      <c r="J21" s="73"/>
      <c r="K21" s="83">
        <v>0.74170450600000015</v>
      </c>
      <c r="L21" s="84">
        <v>4.5038603839876773E-7</v>
      </c>
      <c r="M21" s="84">
        <f t="shared" si="0"/>
        <v>4.79365810243972E-3</v>
      </c>
      <c r="N21" s="84">
        <f>K21/'סכום נכסי הקרן'!$C$42</f>
        <v>6.0925959347619908E-4</v>
      </c>
    </row>
    <row r="22" spans="2:14">
      <c r="B22" s="76" t="s">
        <v>1555</v>
      </c>
      <c r="C22" s="73" t="s">
        <v>1556</v>
      </c>
      <c r="D22" s="86" t="s">
        <v>110</v>
      </c>
      <c r="E22" s="73" t="s">
        <v>1552</v>
      </c>
      <c r="F22" s="86" t="s">
        <v>1537</v>
      </c>
      <c r="G22" s="86" t="s">
        <v>123</v>
      </c>
      <c r="H22" s="83">
        <v>179.26452499999999</v>
      </c>
      <c r="I22" s="85">
        <v>2899</v>
      </c>
      <c r="J22" s="73"/>
      <c r="K22" s="83">
        <v>5.1968785799999999</v>
      </c>
      <c r="L22" s="84">
        <v>1.2222716311015237E-6</v>
      </c>
      <c r="M22" s="84">
        <f t="shared" si="0"/>
        <v>3.3587579569608846E-2</v>
      </c>
      <c r="N22" s="84">
        <f>K22/'סכום נכסי הקרן'!$C$42</f>
        <v>4.2688808081691306E-3</v>
      </c>
    </row>
    <row r="23" spans="2:14">
      <c r="B23" s="72"/>
      <c r="C23" s="73"/>
      <c r="D23" s="73"/>
      <c r="E23" s="73"/>
      <c r="F23" s="73"/>
      <c r="G23" s="73"/>
      <c r="H23" s="83"/>
      <c r="I23" s="85"/>
      <c r="J23" s="73"/>
      <c r="K23" s="73"/>
      <c r="L23" s="73"/>
      <c r="M23" s="84"/>
      <c r="N23" s="73"/>
    </row>
    <row r="24" spans="2:14">
      <c r="B24" s="89" t="s">
        <v>209</v>
      </c>
      <c r="C24" s="71"/>
      <c r="D24" s="71"/>
      <c r="E24" s="71"/>
      <c r="F24" s="71"/>
      <c r="G24" s="71"/>
      <c r="H24" s="80"/>
      <c r="I24" s="82"/>
      <c r="J24" s="71"/>
      <c r="K24" s="80">
        <v>0.31696743300000002</v>
      </c>
      <c r="L24" s="71"/>
      <c r="M24" s="81">
        <f t="shared" si="0"/>
        <v>2.0485698699664752E-3</v>
      </c>
      <c r="N24" s="81">
        <f>K24/'סכום נכסי הקרן'!$C$42</f>
        <v>2.6036709742568873E-4</v>
      </c>
    </row>
    <row r="25" spans="2:14">
      <c r="B25" s="76" t="s">
        <v>1557</v>
      </c>
      <c r="C25" s="73" t="s">
        <v>1558</v>
      </c>
      <c r="D25" s="86" t="s">
        <v>110</v>
      </c>
      <c r="E25" s="73" t="s">
        <v>1536</v>
      </c>
      <c r="F25" s="86" t="s">
        <v>1559</v>
      </c>
      <c r="G25" s="86" t="s">
        <v>123</v>
      </c>
      <c r="H25" s="83">
        <v>19.161999999999999</v>
      </c>
      <c r="I25" s="85">
        <v>340.49</v>
      </c>
      <c r="J25" s="73"/>
      <c r="K25" s="83">
        <v>6.5244693999999992E-2</v>
      </c>
      <c r="L25" s="84">
        <v>3.3913247746008779E-7</v>
      </c>
      <c r="M25" s="84">
        <f t="shared" si="0"/>
        <v>4.2167838202981076E-4</v>
      </c>
      <c r="N25" s="84">
        <f>K25/'סכום נכסי הקרן'!$C$42</f>
        <v>5.3594059927308831E-5</v>
      </c>
    </row>
    <row r="26" spans="2:14">
      <c r="B26" s="76" t="s">
        <v>1560</v>
      </c>
      <c r="C26" s="73" t="s">
        <v>1561</v>
      </c>
      <c r="D26" s="86" t="s">
        <v>110</v>
      </c>
      <c r="E26" s="73" t="s">
        <v>1536</v>
      </c>
      <c r="F26" s="86" t="s">
        <v>1559</v>
      </c>
      <c r="G26" s="86" t="s">
        <v>123</v>
      </c>
      <c r="H26" s="83">
        <v>0.25703199999999998</v>
      </c>
      <c r="I26" s="85">
        <v>336.91</v>
      </c>
      <c r="J26" s="73"/>
      <c r="K26" s="83">
        <v>8.6596699999999993E-4</v>
      </c>
      <c r="L26" s="84">
        <v>1.4835851181391633E-9</v>
      </c>
      <c r="M26" s="84">
        <f t="shared" si="0"/>
        <v>5.596770266884985E-6</v>
      </c>
      <c r="N26" s="84">
        <f>K26/'סכום נכסי הקרן'!$C$42</f>
        <v>7.1133274520487213E-7</v>
      </c>
    </row>
    <row r="27" spans="2:14">
      <c r="B27" s="76" t="s">
        <v>1562</v>
      </c>
      <c r="C27" s="73" t="s">
        <v>1563</v>
      </c>
      <c r="D27" s="86" t="s">
        <v>110</v>
      </c>
      <c r="E27" s="73" t="s">
        <v>1542</v>
      </c>
      <c r="F27" s="86" t="s">
        <v>1559</v>
      </c>
      <c r="G27" s="86" t="s">
        <v>123</v>
      </c>
      <c r="H27" s="83">
        <v>3.0000000000000001E-6</v>
      </c>
      <c r="I27" s="85">
        <v>338.17</v>
      </c>
      <c r="J27" s="73"/>
      <c r="K27" s="83">
        <v>1.1000000000000001E-8</v>
      </c>
      <c r="L27" s="84">
        <v>9.37680620729568E-15</v>
      </c>
      <c r="M27" s="84">
        <f t="shared" si="0"/>
        <v>7.1093324498202407E-11</v>
      </c>
      <c r="N27" s="84">
        <f>K27/'סכום נכסי הקרן'!$C$42</f>
        <v>9.0357487031879898E-12</v>
      </c>
    </row>
    <row r="28" spans="2:14">
      <c r="B28" s="76" t="s">
        <v>1564</v>
      </c>
      <c r="C28" s="73" t="s">
        <v>1565</v>
      </c>
      <c r="D28" s="86" t="s">
        <v>110</v>
      </c>
      <c r="E28" s="73" t="s">
        <v>1542</v>
      </c>
      <c r="F28" s="86" t="s">
        <v>1559</v>
      </c>
      <c r="G28" s="86" t="s">
        <v>123</v>
      </c>
      <c r="H28" s="83">
        <v>7.9999999999999996E-6</v>
      </c>
      <c r="I28" s="85">
        <v>357.78</v>
      </c>
      <c r="J28" s="73"/>
      <c r="K28" s="83">
        <v>2.8999999999999998E-8</v>
      </c>
      <c r="L28" s="84">
        <v>4.3070203230684096E-14</v>
      </c>
      <c r="M28" s="84">
        <f t="shared" si="0"/>
        <v>1.8742785549526087E-10</v>
      </c>
      <c r="N28" s="84">
        <f>K28/'סכום נכסי הקרן'!$C$42</f>
        <v>2.3821519308404698E-11</v>
      </c>
    </row>
    <row r="29" spans="2:14">
      <c r="B29" s="76" t="s">
        <v>1566</v>
      </c>
      <c r="C29" s="73" t="s">
        <v>1567</v>
      </c>
      <c r="D29" s="86" t="s">
        <v>110</v>
      </c>
      <c r="E29" s="73" t="s">
        <v>1552</v>
      </c>
      <c r="F29" s="86" t="s">
        <v>1559</v>
      </c>
      <c r="G29" s="86" t="s">
        <v>123</v>
      </c>
      <c r="H29" s="83">
        <v>7.3163999999999998</v>
      </c>
      <c r="I29" s="85">
        <v>3428.69</v>
      </c>
      <c r="J29" s="73"/>
      <c r="K29" s="83">
        <v>0.25085667499999997</v>
      </c>
      <c r="L29" s="84">
        <v>8.3571883596533436E-7</v>
      </c>
      <c r="M29" s="84">
        <f t="shared" si="0"/>
        <v>1.6212940907559179E-3</v>
      </c>
      <c r="N29" s="84">
        <f>K29/'סכום נכסי הקרן'!$C$42</f>
        <v>2.0606162507430005E-4</v>
      </c>
    </row>
    <row r="30" spans="2:14">
      <c r="B30" s="76" t="s">
        <v>1568</v>
      </c>
      <c r="C30" s="73" t="s">
        <v>1569</v>
      </c>
      <c r="D30" s="86" t="s">
        <v>110</v>
      </c>
      <c r="E30" s="73" t="s">
        <v>1552</v>
      </c>
      <c r="F30" s="86" t="s">
        <v>1559</v>
      </c>
      <c r="G30" s="86" t="s">
        <v>123</v>
      </c>
      <c r="H30" s="83">
        <v>3.9999999999999998E-6</v>
      </c>
      <c r="I30" s="85">
        <v>337.56</v>
      </c>
      <c r="J30" s="73"/>
      <c r="K30" s="83">
        <v>1.4E-8</v>
      </c>
      <c r="L30" s="84">
        <v>8.8275190154745721E-15</v>
      </c>
      <c r="M30" s="84">
        <f t="shared" si="0"/>
        <v>9.0482412997712145E-11</v>
      </c>
      <c r="N30" s="84">
        <f>K30/'סכום נכסי הקרן'!$C$42</f>
        <v>1.1500043804057441E-11</v>
      </c>
    </row>
    <row r="31" spans="2:14">
      <c r="B31" s="76" t="s">
        <v>1570</v>
      </c>
      <c r="C31" s="73" t="s">
        <v>1571</v>
      </c>
      <c r="D31" s="86" t="s">
        <v>110</v>
      </c>
      <c r="E31" s="73" t="s">
        <v>1552</v>
      </c>
      <c r="F31" s="86" t="s">
        <v>1559</v>
      </c>
      <c r="G31" s="86" t="s">
        <v>123</v>
      </c>
      <c r="H31" s="83">
        <v>1.2E-5</v>
      </c>
      <c r="I31" s="85">
        <v>361.37</v>
      </c>
      <c r="J31" s="73"/>
      <c r="K31" s="83">
        <v>4.3000000000000001E-8</v>
      </c>
      <c r="L31" s="84">
        <v>5.3282711915269194E-14</v>
      </c>
      <c r="M31" s="84">
        <f t="shared" si="0"/>
        <v>2.7791026849297302E-10</v>
      </c>
      <c r="N31" s="84">
        <f>K31/'סכום נכסי הקרן'!$C$42</f>
        <v>3.5321563112462143E-11</v>
      </c>
    </row>
    <row r="32" spans="2:14">
      <c r="B32" s="72"/>
      <c r="C32" s="73"/>
      <c r="D32" s="73"/>
      <c r="E32" s="73"/>
      <c r="F32" s="73"/>
      <c r="G32" s="73"/>
      <c r="H32" s="83"/>
      <c r="I32" s="85"/>
      <c r="J32" s="73"/>
      <c r="K32" s="73"/>
      <c r="L32" s="73"/>
      <c r="M32" s="84"/>
      <c r="N32" s="73"/>
    </row>
    <row r="33" spans="2:14">
      <c r="B33" s="70" t="s">
        <v>184</v>
      </c>
      <c r="C33" s="71"/>
      <c r="D33" s="71"/>
      <c r="E33" s="71"/>
      <c r="F33" s="71"/>
      <c r="G33" s="71"/>
      <c r="H33" s="80"/>
      <c r="I33" s="82"/>
      <c r="J33" s="80">
        <v>1.036665E-3</v>
      </c>
      <c r="K33" s="80">
        <v>139.29608350400005</v>
      </c>
      <c r="L33" s="71"/>
      <c r="M33" s="81">
        <f t="shared" si="0"/>
        <v>0.90027469689805217</v>
      </c>
      <c r="N33" s="81">
        <f>K33/'סכום נכסי הקרן'!$C$42</f>
        <v>0.11442221871640312</v>
      </c>
    </row>
    <row r="34" spans="2:14">
      <c r="B34" s="89" t="s">
        <v>210</v>
      </c>
      <c r="C34" s="71"/>
      <c r="D34" s="71"/>
      <c r="E34" s="71"/>
      <c r="F34" s="71"/>
      <c r="G34" s="71"/>
      <c r="H34" s="80"/>
      <c r="I34" s="82"/>
      <c r="J34" s="80">
        <v>1.036665E-3</v>
      </c>
      <c r="K34" s="80">
        <v>137.20429059500003</v>
      </c>
      <c r="L34" s="71"/>
      <c r="M34" s="81">
        <f t="shared" si="0"/>
        <v>0.88675537761963608</v>
      </c>
      <c r="N34" s="81">
        <f>K34/'סכום נכסי הקרן'!$C$42</f>
        <v>0.11270395371050905</v>
      </c>
    </row>
    <row r="35" spans="2:14">
      <c r="B35" s="76" t="s">
        <v>1572</v>
      </c>
      <c r="C35" s="73" t="s">
        <v>1573</v>
      </c>
      <c r="D35" s="86" t="s">
        <v>29</v>
      </c>
      <c r="E35" s="73"/>
      <c r="F35" s="86" t="s">
        <v>1537</v>
      </c>
      <c r="G35" s="86" t="s">
        <v>122</v>
      </c>
      <c r="H35" s="83">
        <v>36.422055999999998</v>
      </c>
      <c r="I35" s="85">
        <v>6292.2</v>
      </c>
      <c r="J35" s="73"/>
      <c r="K35" s="83">
        <v>8.2846712950000025</v>
      </c>
      <c r="L35" s="84">
        <v>8.1856389117103943E-7</v>
      </c>
      <c r="M35" s="84">
        <f t="shared" si="0"/>
        <v>5.3544074976034355E-2</v>
      </c>
      <c r="N35" s="84">
        <f>K35/'סכום נכסי הקרן'!$C$42</f>
        <v>6.8052916281940937E-3</v>
      </c>
    </row>
    <row r="36" spans="2:14">
      <c r="B36" s="76" t="s">
        <v>1574</v>
      </c>
      <c r="C36" s="73" t="s">
        <v>1575</v>
      </c>
      <c r="D36" s="86" t="s">
        <v>1408</v>
      </c>
      <c r="E36" s="73"/>
      <c r="F36" s="86" t="s">
        <v>1537</v>
      </c>
      <c r="G36" s="86" t="s">
        <v>122</v>
      </c>
      <c r="H36" s="83">
        <v>22.400841</v>
      </c>
      <c r="I36" s="85">
        <v>5797</v>
      </c>
      <c r="J36" s="73"/>
      <c r="K36" s="83">
        <v>4.6943548670000004</v>
      </c>
      <c r="L36" s="84">
        <v>1.3251015084294588E-7</v>
      </c>
      <c r="M36" s="84">
        <f t="shared" si="0"/>
        <v>3.0339753988122435E-2</v>
      </c>
      <c r="N36" s="84">
        <f>K36/'סכום נכסי הקרן'!$C$42</f>
        <v>3.8560919001635889E-3</v>
      </c>
    </row>
    <row r="37" spans="2:14">
      <c r="B37" s="76" t="s">
        <v>1576</v>
      </c>
      <c r="C37" s="73" t="s">
        <v>1577</v>
      </c>
      <c r="D37" s="86" t="s">
        <v>1408</v>
      </c>
      <c r="E37" s="73"/>
      <c r="F37" s="86" t="s">
        <v>1537</v>
      </c>
      <c r="G37" s="86" t="s">
        <v>122</v>
      </c>
      <c r="H37" s="83">
        <v>4.54704</v>
      </c>
      <c r="I37" s="85">
        <v>14954</v>
      </c>
      <c r="J37" s="73"/>
      <c r="K37" s="83">
        <v>2.4580711129999999</v>
      </c>
      <c r="L37" s="84">
        <v>4.7437514170098266E-8</v>
      </c>
      <c r="M37" s="84">
        <f t="shared" si="0"/>
        <v>1.588658611601514E-2</v>
      </c>
      <c r="N37" s="84">
        <f>K37/'סכום נכסי הקרן'!$C$42</f>
        <v>2.0191375337848733E-3</v>
      </c>
    </row>
    <row r="38" spans="2:14">
      <c r="B38" s="76" t="s">
        <v>1578</v>
      </c>
      <c r="C38" s="73" t="s">
        <v>1579</v>
      </c>
      <c r="D38" s="86" t="s">
        <v>1408</v>
      </c>
      <c r="E38" s="73"/>
      <c r="F38" s="86" t="s">
        <v>1537</v>
      </c>
      <c r="G38" s="86" t="s">
        <v>122</v>
      </c>
      <c r="H38" s="83">
        <v>16.769907</v>
      </c>
      <c r="I38" s="85">
        <v>7471</v>
      </c>
      <c r="J38" s="73"/>
      <c r="K38" s="83">
        <v>4.5291602220000007</v>
      </c>
      <c r="L38" s="84">
        <v>7.3869145320747575E-8</v>
      </c>
      <c r="M38" s="84">
        <f t="shared" si="0"/>
        <v>2.9272096124272406E-2</v>
      </c>
      <c r="N38" s="84">
        <f>K38/'סכום נכסי הקרן'!$C$42</f>
        <v>3.7203957820424664E-3</v>
      </c>
    </row>
    <row r="39" spans="2:14">
      <c r="B39" s="76" t="s">
        <v>1580</v>
      </c>
      <c r="C39" s="73" t="s">
        <v>1581</v>
      </c>
      <c r="D39" s="86" t="s">
        <v>1408</v>
      </c>
      <c r="E39" s="73"/>
      <c r="F39" s="86" t="s">
        <v>1537</v>
      </c>
      <c r="G39" s="86" t="s">
        <v>122</v>
      </c>
      <c r="H39" s="83">
        <v>4.0999939999999997</v>
      </c>
      <c r="I39" s="85">
        <v>8283</v>
      </c>
      <c r="J39" s="73"/>
      <c r="K39" s="83">
        <v>1.2276630179999999</v>
      </c>
      <c r="L39" s="84">
        <v>8.9242012066408333E-9</v>
      </c>
      <c r="M39" s="84">
        <f t="shared" si="0"/>
        <v>7.9344223011924078E-3</v>
      </c>
      <c r="N39" s="84">
        <f>K39/'סכום נכסי הקרן'!$C$42</f>
        <v>1.0084413202586684E-3</v>
      </c>
    </row>
    <row r="40" spans="2:14">
      <c r="B40" s="76" t="s">
        <v>1582</v>
      </c>
      <c r="C40" s="73" t="s">
        <v>1583</v>
      </c>
      <c r="D40" s="86" t="s">
        <v>1408</v>
      </c>
      <c r="E40" s="73"/>
      <c r="F40" s="86" t="s">
        <v>1537</v>
      </c>
      <c r="G40" s="86" t="s">
        <v>122</v>
      </c>
      <c r="H40" s="83">
        <v>29.732914000000001</v>
      </c>
      <c r="I40" s="85">
        <v>3215</v>
      </c>
      <c r="J40" s="73"/>
      <c r="K40" s="83">
        <v>3.4556261530000003</v>
      </c>
      <c r="L40" s="84">
        <v>3.2300990453481094E-8</v>
      </c>
      <c r="M40" s="84">
        <f t="shared" si="0"/>
        <v>2.2333813767245803E-2</v>
      </c>
      <c r="N40" s="84">
        <f>K40/'סכום נכסי הקרן'!$C$42</f>
        <v>2.8385608664247505E-3</v>
      </c>
    </row>
    <row r="41" spans="2:14">
      <c r="B41" s="76" t="s">
        <v>1584</v>
      </c>
      <c r="C41" s="73" t="s">
        <v>1585</v>
      </c>
      <c r="D41" s="86" t="s">
        <v>1408</v>
      </c>
      <c r="E41" s="73"/>
      <c r="F41" s="86" t="s">
        <v>1537</v>
      </c>
      <c r="G41" s="86" t="s">
        <v>122</v>
      </c>
      <c r="H41" s="83">
        <v>2.7017500000000001</v>
      </c>
      <c r="I41" s="85">
        <v>12946</v>
      </c>
      <c r="J41" s="73"/>
      <c r="K41" s="83">
        <v>1.2644133260000001</v>
      </c>
      <c r="L41" s="84">
        <v>9.0718971868620165E-9</v>
      </c>
      <c r="M41" s="84">
        <f t="shared" si="0"/>
        <v>8.1719406259244901E-3</v>
      </c>
      <c r="N41" s="84">
        <f>K41/'סכום נכסי הקרן'!$C$42</f>
        <v>1.038629188245283E-3</v>
      </c>
    </row>
    <row r="42" spans="2:14">
      <c r="B42" s="76" t="s">
        <v>1586</v>
      </c>
      <c r="C42" s="73" t="s">
        <v>1587</v>
      </c>
      <c r="D42" s="86" t="s">
        <v>29</v>
      </c>
      <c r="E42" s="73"/>
      <c r="F42" s="86" t="s">
        <v>1537</v>
      </c>
      <c r="G42" s="86" t="s">
        <v>130</v>
      </c>
      <c r="H42" s="83">
        <v>33.777197999999999</v>
      </c>
      <c r="I42" s="85">
        <v>4961</v>
      </c>
      <c r="J42" s="73"/>
      <c r="K42" s="83">
        <v>4.4685540030000004</v>
      </c>
      <c r="L42" s="84">
        <v>4.5865772797417701E-7</v>
      </c>
      <c r="M42" s="84">
        <f t="shared" si="0"/>
        <v>2.8880396343001848E-2</v>
      </c>
      <c r="N42" s="84">
        <f>K42/'סכום נכסי הקרן'!$C$42</f>
        <v>3.6706119125211592E-3</v>
      </c>
    </row>
    <row r="43" spans="2:14">
      <c r="B43" s="76" t="s">
        <v>1588</v>
      </c>
      <c r="C43" s="73" t="s">
        <v>1589</v>
      </c>
      <c r="D43" s="86" t="s">
        <v>111</v>
      </c>
      <c r="E43" s="73"/>
      <c r="F43" s="86" t="s">
        <v>1537</v>
      </c>
      <c r="G43" s="86" t="s">
        <v>122</v>
      </c>
      <c r="H43" s="83">
        <v>50.022652999999991</v>
      </c>
      <c r="I43" s="85">
        <v>1002.5</v>
      </c>
      <c r="J43" s="73"/>
      <c r="K43" s="83">
        <v>1.8128395960000001</v>
      </c>
      <c r="L43" s="84">
        <v>2.3307723501525654E-7</v>
      </c>
      <c r="M43" s="84">
        <f t="shared" si="0"/>
        <v>1.1716435787419831E-2</v>
      </c>
      <c r="N43" s="84">
        <f>K43/'סכום נכסי הקרן'!$C$42</f>
        <v>1.4891239116949853E-3</v>
      </c>
    </row>
    <row r="44" spans="2:14">
      <c r="B44" s="76" t="s">
        <v>1590</v>
      </c>
      <c r="C44" s="73" t="s">
        <v>1591</v>
      </c>
      <c r="D44" s="86" t="s">
        <v>111</v>
      </c>
      <c r="E44" s="73"/>
      <c r="F44" s="86" t="s">
        <v>1537</v>
      </c>
      <c r="G44" s="86" t="s">
        <v>122</v>
      </c>
      <c r="H44" s="83">
        <v>37.450000000000003</v>
      </c>
      <c r="I44" s="85">
        <v>498.4</v>
      </c>
      <c r="J44" s="73"/>
      <c r="K44" s="83">
        <v>0.674742642</v>
      </c>
      <c r="L44" s="84">
        <v>6.0773171509637168E-8</v>
      </c>
      <c r="M44" s="84">
        <f t="shared" si="0"/>
        <v>4.3608816000436741E-3</v>
      </c>
      <c r="N44" s="84">
        <f>K44/'סכום נכסי הקרן'!$C$42</f>
        <v>5.5425499567610342E-4</v>
      </c>
    </row>
    <row r="45" spans="2:14">
      <c r="B45" s="76" t="s">
        <v>1592</v>
      </c>
      <c r="C45" s="73" t="s">
        <v>1593</v>
      </c>
      <c r="D45" s="86" t="s">
        <v>1408</v>
      </c>
      <c r="E45" s="73"/>
      <c r="F45" s="86" t="s">
        <v>1537</v>
      </c>
      <c r="G45" s="86" t="s">
        <v>122</v>
      </c>
      <c r="H45" s="83">
        <v>8.2925000000000004</v>
      </c>
      <c r="I45" s="85">
        <v>10118</v>
      </c>
      <c r="J45" s="73"/>
      <c r="K45" s="83">
        <v>3.0331120670000002</v>
      </c>
      <c r="L45" s="84">
        <v>6.0672685767801233E-8</v>
      </c>
      <c r="M45" s="84">
        <f t="shared" si="0"/>
        <v>1.9603092765331311E-2</v>
      </c>
      <c r="N45" s="84">
        <f>K45/'סכום נכסי הקרן'!$C$42</f>
        <v>2.4914944023653723E-3</v>
      </c>
    </row>
    <row r="46" spans="2:14">
      <c r="B46" s="76" t="s">
        <v>1594</v>
      </c>
      <c r="C46" s="73" t="s">
        <v>1595</v>
      </c>
      <c r="D46" s="86" t="s">
        <v>29</v>
      </c>
      <c r="E46" s="73"/>
      <c r="F46" s="86" t="s">
        <v>1537</v>
      </c>
      <c r="G46" s="86" t="s">
        <v>122</v>
      </c>
      <c r="H46" s="83">
        <v>7.0887500000000001</v>
      </c>
      <c r="I46" s="85">
        <v>4594</v>
      </c>
      <c r="J46" s="73"/>
      <c r="K46" s="83">
        <v>1.1772506900000002</v>
      </c>
      <c r="L46" s="84">
        <v>7.2726617988351226E-7</v>
      </c>
      <c r="M46" s="84">
        <f t="shared" si="0"/>
        <v>7.6086059381729717E-3</v>
      </c>
      <c r="N46" s="84">
        <f>K46/'סכום נכסי הקרן'!$C$42</f>
        <v>9.6703103595406062E-4</v>
      </c>
    </row>
    <row r="47" spans="2:14">
      <c r="B47" s="76" t="s">
        <v>1596</v>
      </c>
      <c r="C47" s="73" t="s">
        <v>1597</v>
      </c>
      <c r="D47" s="86" t="s">
        <v>1408</v>
      </c>
      <c r="E47" s="73"/>
      <c r="F47" s="86" t="s">
        <v>1537</v>
      </c>
      <c r="G47" s="86" t="s">
        <v>122</v>
      </c>
      <c r="H47" s="83">
        <v>20.0304</v>
      </c>
      <c r="I47" s="85">
        <v>5463</v>
      </c>
      <c r="J47" s="73"/>
      <c r="K47" s="83">
        <v>3.955752618</v>
      </c>
      <c r="L47" s="84">
        <v>5.523708687903262E-7</v>
      </c>
      <c r="M47" s="84">
        <f t="shared" si="0"/>
        <v>2.5566145864189791E-2</v>
      </c>
      <c r="N47" s="84">
        <f>K47/'סכום נכסי הקרן'!$C$42</f>
        <v>3.249380598929636E-3</v>
      </c>
    </row>
    <row r="48" spans="2:14">
      <c r="B48" s="76" t="s">
        <v>1598</v>
      </c>
      <c r="C48" s="73" t="s">
        <v>1599</v>
      </c>
      <c r="D48" s="86" t="s">
        <v>111</v>
      </c>
      <c r="E48" s="73"/>
      <c r="F48" s="86" t="s">
        <v>1537</v>
      </c>
      <c r="G48" s="86" t="s">
        <v>122</v>
      </c>
      <c r="H48" s="83">
        <v>274.11179800000002</v>
      </c>
      <c r="I48" s="85">
        <v>731.7</v>
      </c>
      <c r="J48" s="73"/>
      <c r="K48" s="83">
        <v>7.250518821</v>
      </c>
      <c r="L48" s="84">
        <v>3.4587353971719766E-7</v>
      </c>
      <c r="M48" s="84">
        <f t="shared" si="0"/>
        <v>4.6860317029243356E-2</v>
      </c>
      <c r="N48" s="84">
        <f>K48/'סכום נכסי הקרן'!$C$42</f>
        <v>5.9558060031173511E-3</v>
      </c>
    </row>
    <row r="49" spans="2:14">
      <c r="B49" s="76" t="s">
        <v>1600</v>
      </c>
      <c r="C49" s="73" t="s">
        <v>1601</v>
      </c>
      <c r="D49" s="86" t="s">
        <v>1602</v>
      </c>
      <c r="E49" s="73"/>
      <c r="F49" s="86" t="s">
        <v>1537</v>
      </c>
      <c r="G49" s="86" t="s">
        <v>127</v>
      </c>
      <c r="H49" s="83">
        <v>331.28942499999999</v>
      </c>
      <c r="I49" s="85">
        <v>2140</v>
      </c>
      <c r="J49" s="73"/>
      <c r="K49" s="83">
        <v>3.2648996879999994</v>
      </c>
      <c r="L49" s="84">
        <v>1.0773685419722703E-6</v>
      </c>
      <c r="M49" s="84">
        <f t="shared" si="0"/>
        <v>2.110114299755125E-2</v>
      </c>
      <c r="N49" s="84">
        <f>K49/'סכום נכסי הקרן'!$C$42</f>
        <v>2.6818921019895331E-3</v>
      </c>
    </row>
    <row r="50" spans="2:14">
      <c r="B50" s="76" t="s">
        <v>1603</v>
      </c>
      <c r="C50" s="73" t="s">
        <v>1604</v>
      </c>
      <c r="D50" s="86" t="s">
        <v>29</v>
      </c>
      <c r="E50" s="73"/>
      <c r="F50" s="86" t="s">
        <v>1537</v>
      </c>
      <c r="G50" s="86" t="s">
        <v>124</v>
      </c>
      <c r="H50" s="83">
        <v>110.91319599999999</v>
      </c>
      <c r="I50" s="85">
        <v>2868.5</v>
      </c>
      <c r="J50" s="73"/>
      <c r="K50" s="83">
        <v>12.510471654000002</v>
      </c>
      <c r="L50" s="84">
        <v>4.7853306277385039E-7</v>
      </c>
      <c r="M50" s="84">
        <f t="shared" si="0"/>
        <v>8.0855547356671373E-2</v>
      </c>
      <c r="N50" s="84">
        <f>K50/'סכום נכסי הקרן'!$C$42</f>
        <v>1.0276498002172783E-2</v>
      </c>
    </row>
    <row r="51" spans="2:14">
      <c r="B51" s="76" t="s">
        <v>1605</v>
      </c>
      <c r="C51" s="73" t="s">
        <v>1606</v>
      </c>
      <c r="D51" s="86" t="s">
        <v>1408</v>
      </c>
      <c r="E51" s="73"/>
      <c r="F51" s="86" t="s">
        <v>1537</v>
      </c>
      <c r="G51" s="86" t="s">
        <v>122</v>
      </c>
      <c r="H51" s="83">
        <v>5.5144320000000002</v>
      </c>
      <c r="I51" s="85">
        <v>7029</v>
      </c>
      <c r="J51" s="73"/>
      <c r="K51" s="83">
        <v>1.4012081359999999</v>
      </c>
      <c r="L51" s="84">
        <v>2.3975791304347828E-7</v>
      </c>
      <c r="M51" s="84">
        <f t="shared" si="0"/>
        <v>9.056049518379029E-3</v>
      </c>
      <c r="N51" s="84">
        <f>K51/'סכום נכסי הקרן'!$C$42</f>
        <v>1.1509967816144054E-3</v>
      </c>
    </row>
    <row r="52" spans="2:14">
      <c r="B52" s="76" t="s">
        <v>1607</v>
      </c>
      <c r="C52" s="73" t="s">
        <v>1608</v>
      </c>
      <c r="D52" s="86" t="s">
        <v>29</v>
      </c>
      <c r="E52" s="73"/>
      <c r="F52" s="86" t="s">
        <v>1537</v>
      </c>
      <c r="G52" s="86" t="s">
        <v>122</v>
      </c>
      <c r="H52" s="83">
        <v>9.158023</v>
      </c>
      <c r="I52" s="85">
        <v>3158</v>
      </c>
      <c r="J52" s="73"/>
      <c r="K52" s="83">
        <v>1.045495474</v>
      </c>
      <c r="L52" s="84">
        <v>1.7544105363984675E-7</v>
      </c>
      <c r="M52" s="84">
        <f t="shared" si="0"/>
        <v>6.7570680904076299E-3</v>
      </c>
      <c r="N52" s="84">
        <f>K52/'סכום נכסי הקרן'!$C$42</f>
        <v>8.5880312485312838E-4</v>
      </c>
    </row>
    <row r="53" spans="2:14">
      <c r="B53" s="76" t="s">
        <v>1609</v>
      </c>
      <c r="C53" s="73" t="s">
        <v>1610</v>
      </c>
      <c r="D53" s="86" t="s">
        <v>1392</v>
      </c>
      <c r="E53" s="73"/>
      <c r="F53" s="86" t="s">
        <v>1537</v>
      </c>
      <c r="G53" s="86" t="s">
        <v>122</v>
      </c>
      <c r="H53" s="83">
        <v>6.1792499999999997</v>
      </c>
      <c r="I53" s="85">
        <v>4989</v>
      </c>
      <c r="J53" s="73"/>
      <c r="K53" s="83">
        <v>1.1144422589999998</v>
      </c>
      <c r="L53" s="84">
        <v>3.5594758064516128E-8</v>
      </c>
      <c r="M53" s="84">
        <f t="shared" si="0"/>
        <v>7.2026731957815192E-3</v>
      </c>
      <c r="N53" s="84">
        <f>K53/'סכום נכסי הקרן'!$C$42</f>
        <v>9.1543819968519468E-4</v>
      </c>
    </row>
    <row r="54" spans="2:14">
      <c r="B54" s="76" t="s">
        <v>1611</v>
      </c>
      <c r="C54" s="73" t="s">
        <v>1612</v>
      </c>
      <c r="D54" s="86" t="s">
        <v>111</v>
      </c>
      <c r="E54" s="73"/>
      <c r="F54" s="86" t="s">
        <v>1537</v>
      </c>
      <c r="G54" s="86" t="s">
        <v>122</v>
      </c>
      <c r="H54" s="83">
        <v>87.286777000000001</v>
      </c>
      <c r="I54" s="85">
        <v>483.9</v>
      </c>
      <c r="J54" s="73"/>
      <c r="K54" s="83">
        <v>1.5269062430000004</v>
      </c>
      <c r="L54" s="84">
        <v>9.1732017940036031E-7</v>
      </c>
      <c r="M54" s="84">
        <f t="shared" si="0"/>
        <v>9.868440091993648E-3</v>
      </c>
      <c r="N54" s="84">
        <f>K54/'סכום נכסי הקרן'!$C$42</f>
        <v>1.2542491913706273E-3</v>
      </c>
    </row>
    <row r="55" spans="2:14">
      <c r="B55" s="76" t="s">
        <v>1613</v>
      </c>
      <c r="C55" s="73" t="s">
        <v>1614</v>
      </c>
      <c r="D55" s="86" t="s">
        <v>111</v>
      </c>
      <c r="E55" s="73"/>
      <c r="F55" s="86" t="s">
        <v>1537</v>
      </c>
      <c r="G55" s="86" t="s">
        <v>122</v>
      </c>
      <c r="H55" s="83">
        <v>11.588099999999999</v>
      </c>
      <c r="I55" s="85">
        <v>3861.5</v>
      </c>
      <c r="J55" s="73"/>
      <c r="K55" s="83">
        <v>1.6176202509999995</v>
      </c>
      <c r="L55" s="84">
        <v>1.1727073086864659E-7</v>
      </c>
      <c r="M55" s="84">
        <f t="shared" si="0"/>
        <v>1.0454727401746054E-2</v>
      </c>
      <c r="N55" s="84">
        <f>K55/'סכום נכסי הקרן'!$C$42</f>
        <v>1.3287645532021706E-3</v>
      </c>
    </row>
    <row r="56" spans="2:14">
      <c r="B56" s="76" t="s">
        <v>1615</v>
      </c>
      <c r="C56" s="73" t="s">
        <v>1616</v>
      </c>
      <c r="D56" s="86" t="s">
        <v>29</v>
      </c>
      <c r="E56" s="73"/>
      <c r="F56" s="86" t="s">
        <v>1537</v>
      </c>
      <c r="G56" s="86" t="s">
        <v>124</v>
      </c>
      <c r="H56" s="83">
        <v>77.575003000000009</v>
      </c>
      <c r="I56" s="85">
        <v>644.1</v>
      </c>
      <c r="J56" s="73"/>
      <c r="K56" s="83">
        <v>1.9647653129999996</v>
      </c>
      <c r="L56" s="84">
        <v>4.3517500923446106E-7</v>
      </c>
      <c r="M56" s="84">
        <f t="shared" si="0"/>
        <v>1.2698336178174653E-2</v>
      </c>
      <c r="N56" s="84">
        <f>K56/'סכום נכסי הקרן'!$C$42</f>
        <v>1.6139205117280445E-3</v>
      </c>
    </row>
    <row r="57" spans="2:14">
      <c r="B57" s="76" t="s">
        <v>1617</v>
      </c>
      <c r="C57" s="73" t="s">
        <v>1618</v>
      </c>
      <c r="D57" s="86" t="s">
        <v>111</v>
      </c>
      <c r="E57" s="73"/>
      <c r="F57" s="86" t="s">
        <v>1537</v>
      </c>
      <c r="G57" s="86" t="s">
        <v>122</v>
      </c>
      <c r="H57" s="83">
        <v>129.61446599999999</v>
      </c>
      <c r="I57" s="85">
        <v>994.25</v>
      </c>
      <c r="J57" s="73"/>
      <c r="K57" s="83">
        <v>4.6586209609999996</v>
      </c>
      <c r="L57" s="84">
        <v>5.523862470340201E-7</v>
      </c>
      <c r="M57" s="84">
        <f t="shared" si="0"/>
        <v>3.0108804699500044E-2</v>
      </c>
      <c r="N57" s="84">
        <f>K57/'סכום נכסי הקרן'!$C$42</f>
        <v>3.826738937000012E-3</v>
      </c>
    </row>
    <row r="58" spans="2:14">
      <c r="B58" s="76" t="s">
        <v>1619</v>
      </c>
      <c r="C58" s="73" t="s">
        <v>1620</v>
      </c>
      <c r="D58" s="86" t="s">
        <v>1408</v>
      </c>
      <c r="E58" s="73"/>
      <c r="F58" s="86" t="s">
        <v>1537</v>
      </c>
      <c r="G58" s="86" t="s">
        <v>122</v>
      </c>
      <c r="H58" s="83">
        <v>5.0813709999999999</v>
      </c>
      <c r="I58" s="85">
        <v>30470</v>
      </c>
      <c r="J58" s="73"/>
      <c r="K58" s="83">
        <v>5.5970820490000008</v>
      </c>
      <c r="L58" s="84">
        <v>2.8871426136363637E-7</v>
      </c>
      <c r="M58" s="84">
        <f t="shared" si="0"/>
        <v>3.6174106395692789E-2</v>
      </c>
      <c r="N58" s="84">
        <f>K58/'סכום נכסי הקרן'!$C$42</f>
        <v>4.597620624171685E-3</v>
      </c>
    </row>
    <row r="59" spans="2:14">
      <c r="B59" s="76" t="s">
        <v>1621</v>
      </c>
      <c r="C59" s="73" t="s">
        <v>1622</v>
      </c>
      <c r="D59" s="86" t="s">
        <v>29</v>
      </c>
      <c r="E59" s="73"/>
      <c r="F59" s="86" t="s">
        <v>1537</v>
      </c>
      <c r="G59" s="86" t="s">
        <v>122</v>
      </c>
      <c r="H59" s="83">
        <v>51.321437000000003</v>
      </c>
      <c r="I59" s="85">
        <v>653.42999999999995</v>
      </c>
      <c r="J59" s="73"/>
      <c r="K59" s="83">
        <v>1.2122890470000001</v>
      </c>
      <c r="L59" s="84">
        <v>1.4336129606692817E-7</v>
      </c>
      <c r="M59" s="84">
        <f t="shared" si="0"/>
        <v>7.8350598730897777E-3</v>
      </c>
      <c r="N59" s="84">
        <f>K59/'סכום נכסי הקרן'!$C$42</f>
        <v>9.9581265311993227E-4</v>
      </c>
    </row>
    <row r="60" spans="2:14">
      <c r="B60" s="76" t="s">
        <v>1623</v>
      </c>
      <c r="C60" s="73" t="s">
        <v>1624</v>
      </c>
      <c r="D60" s="86" t="s">
        <v>1408</v>
      </c>
      <c r="E60" s="73"/>
      <c r="F60" s="86" t="s">
        <v>1537</v>
      </c>
      <c r="G60" s="86" t="s">
        <v>122</v>
      </c>
      <c r="H60" s="83">
        <v>3.2367499999999993</v>
      </c>
      <c r="I60" s="85">
        <v>11508</v>
      </c>
      <c r="J60" s="73"/>
      <c r="K60" s="83">
        <v>1.3465339620000001</v>
      </c>
      <c r="L60" s="84">
        <v>6.3904244817374128E-8</v>
      </c>
      <c r="M60" s="84">
        <f t="shared" si="0"/>
        <v>8.7026887189378312E-3</v>
      </c>
      <c r="N60" s="84">
        <f>K60/'סכום נכסי הקרן'!$C$42</f>
        <v>1.1060856819036442E-3</v>
      </c>
    </row>
    <row r="61" spans="2:14">
      <c r="B61" s="76" t="s">
        <v>1625</v>
      </c>
      <c r="C61" s="73" t="s">
        <v>1626</v>
      </c>
      <c r="D61" s="86" t="s">
        <v>29</v>
      </c>
      <c r="E61" s="73"/>
      <c r="F61" s="86" t="s">
        <v>1537</v>
      </c>
      <c r="G61" s="86" t="s">
        <v>124</v>
      </c>
      <c r="H61" s="83">
        <v>24.644341000000001</v>
      </c>
      <c r="I61" s="85">
        <v>20348</v>
      </c>
      <c r="J61" s="73"/>
      <c r="K61" s="83">
        <v>19.718530600000005</v>
      </c>
      <c r="L61" s="84">
        <v>9.0819781648592084E-7</v>
      </c>
      <c r="M61" s="84">
        <f t="shared" si="0"/>
        <v>0.12744144496123036</v>
      </c>
      <c r="N61" s="84">
        <f>K61/'סכום נכסי הקרן'!$C$42</f>
        <v>1.6197426117974794E-2</v>
      </c>
    </row>
    <row r="62" spans="2:14">
      <c r="B62" s="76" t="s">
        <v>1627</v>
      </c>
      <c r="C62" s="73" t="s">
        <v>1628</v>
      </c>
      <c r="D62" s="86" t="s">
        <v>29</v>
      </c>
      <c r="E62" s="73"/>
      <c r="F62" s="86" t="s">
        <v>1537</v>
      </c>
      <c r="G62" s="86" t="s">
        <v>124</v>
      </c>
      <c r="H62" s="83">
        <v>6.6894169999999988</v>
      </c>
      <c r="I62" s="85">
        <v>5431.8</v>
      </c>
      <c r="J62" s="73"/>
      <c r="K62" s="83">
        <v>1.4287871289999998</v>
      </c>
      <c r="L62" s="84">
        <v>1.0448602764169632E-6</v>
      </c>
      <c r="M62" s="84">
        <f t="shared" si="0"/>
        <v>9.2342933637138153E-3</v>
      </c>
      <c r="N62" s="84">
        <f>K62/'סכום נכסי הקרן'!$C$42</f>
        <v>1.1736510407266763E-3</v>
      </c>
    </row>
    <row r="63" spans="2:14">
      <c r="B63" s="76" t="s">
        <v>1629</v>
      </c>
      <c r="C63" s="73" t="s">
        <v>1630</v>
      </c>
      <c r="D63" s="86" t="s">
        <v>29</v>
      </c>
      <c r="E63" s="73"/>
      <c r="F63" s="86" t="s">
        <v>1537</v>
      </c>
      <c r="G63" s="86" t="s">
        <v>124</v>
      </c>
      <c r="H63" s="83">
        <v>8.5867499999999986</v>
      </c>
      <c r="I63" s="85">
        <v>8980</v>
      </c>
      <c r="J63" s="73"/>
      <c r="K63" s="83">
        <v>3.0320806880000002</v>
      </c>
      <c r="L63" s="84">
        <v>1.5310030456917955E-6</v>
      </c>
      <c r="M63" s="84">
        <f t="shared" si="0"/>
        <v>1.9596426932428801E-2</v>
      </c>
      <c r="N63" s="84">
        <f>K63/'סכום נכסי הקרן'!$C$42</f>
        <v>2.4906471949597588E-3</v>
      </c>
    </row>
    <row r="64" spans="2:14">
      <c r="B64" s="76" t="s">
        <v>1631</v>
      </c>
      <c r="C64" s="73" t="s">
        <v>1632</v>
      </c>
      <c r="D64" s="86" t="s">
        <v>29</v>
      </c>
      <c r="E64" s="73"/>
      <c r="F64" s="86" t="s">
        <v>1537</v>
      </c>
      <c r="G64" s="86" t="s">
        <v>124</v>
      </c>
      <c r="H64" s="83">
        <v>9.1838049999999996</v>
      </c>
      <c r="I64" s="85">
        <v>2119.9</v>
      </c>
      <c r="J64" s="73"/>
      <c r="K64" s="83">
        <v>0.76555008699999993</v>
      </c>
      <c r="L64" s="84">
        <v>2.5631442342640772E-7</v>
      </c>
      <c r="M64" s="84">
        <f t="shared" si="0"/>
        <v>4.9477727958834612E-3</v>
      </c>
      <c r="N64" s="84">
        <f>K64/'סכום נכסי הקרן'!$C$42</f>
        <v>6.2884710962142747E-4</v>
      </c>
    </row>
    <row r="65" spans="2:14">
      <c r="B65" s="76" t="s">
        <v>1633</v>
      </c>
      <c r="C65" s="73" t="s">
        <v>1634</v>
      </c>
      <c r="D65" s="86" t="s">
        <v>112</v>
      </c>
      <c r="E65" s="73"/>
      <c r="F65" s="86" t="s">
        <v>1537</v>
      </c>
      <c r="G65" s="86" t="s">
        <v>131</v>
      </c>
      <c r="H65" s="83">
        <v>37.588346000000001</v>
      </c>
      <c r="I65" s="85">
        <v>211900</v>
      </c>
      <c r="J65" s="73"/>
      <c r="K65" s="83">
        <v>2.1559582000000002</v>
      </c>
      <c r="L65" s="84">
        <v>4.6901194150446428E-9</v>
      </c>
      <c r="M65" s="84">
        <f t="shared" si="0"/>
        <v>1.3934021447014578E-2</v>
      </c>
      <c r="N65" s="84">
        <f>K65/'סכום נכסי הקרן'!$C$42</f>
        <v>1.7709724099797739E-3</v>
      </c>
    </row>
    <row r="66" spans="2:14">
      <c r="B66" s="76" t="s">
        <v>1635</v>
      </c>
      <c r="C66" s="73" t="s">
        <v>1636</v>
      </c>
      <c r="D66" s="86" t="s">
        <v>112</v>
      </c>
      <c r="E66" s="73"/>
      <c r="F66" s="86" t="s">
        <v>1537</v>
      </c>
      <c r="G66" s="86" t="s">
        <v>131</v>
      </c>
      <c r="H66" s="83">
        <v>246.1</v>
      </c>
      <c r="I66" s="85">
        <v>20000</v>
      </c>
      <c r="J66" s="73"/>
      <c r="K66" s="83">
        <v>1.3322869599999998</v>
      </c>
      <c r="L66" s="84">
        <v>6.539199658824366E-7</v>
      </c>
      <c r="M66" s="84">
        <f t="shared" si="0"/>
        <v>8.6106099247275983E-3</v>
      </c>
      <c r="N66" s="84">
        <f>K66/'סכום נכסי הקרן'!$C$42</f>
        <v>1.0943827428267516E-3</v>
      </c>
    </row>
    <row r="67" spans="2:14">
      <c r="B67" s="76" t="s">
        <v>1637</v>
      </c>
      <c r="C67" s="73" t="s">
        <v>1638</v>
      </c>
      <c r="D67" s="86" t="s">
        <v>1392</v>
      </c>
      <c r="E67" s="73"/>
      <c r="F67" s="86" t="s">
        <v>1537</v>
      </c>
      <c r="G67" s="86" t="s">
        <v>122</v>
      </c>
      <c r="H67" s="83">
        <v>0.60726199999999997</v>
      </c>
      <c r="I67" s="85">
        <v>32093</v>
      </c>
      <c r="J67" s="83">
        <v>1.036665E-3</v>
      </c>
      <c r="K67" s="83">
        <v>0.705559453</v>
      </c>
      <c r="L67" s="84">
        <v>1.129474565237608E-9</v>
      </c>
      <c r="M67" s="84">
        <f t="shared" si="0"/>
        <v>4.5600515586275625E-3</v>
      </c>
      <c r="N67" s="84">
        <f>K67/'סכום נכסי הקרן'!$C$42</f>
        <v>5.7956890113334343E-4</v>
      </c>
    </row>
    <row r="68" spans="2:14">
      <c r="B68" s="76" t="s">
        <v>1639</v>
      </c>
      <c r="C68" s="73" t="s">
        <v>1640</v>
      </c>
      <c r="D68" s="86" t="s">
        <v>111</v>
      </c>
      <c r="E68" s="73"/>
      <c r="F68" s="86" t="s">
        <v>1537</v>
      </c>
      <c r="G68" s="86" t="s">
        <v>122</v>
      </c>
      <c r="H68" s="83">
        <v>0.31385800000000003</v>
      </c>
      <c r="I68" s="85">
        <v>78531</v>
      </c>
      <c r="J68" s="73"/>
      <c r="K68" s="83">
        <v>0.89100940100000003</v>
      </c>
      <c r="L68" s="84">
        <v>2.0195815592869943E-8</v>
      </c>
      <c r="M68" s="84">
        <f t="shared" si="0"/>
        <v>5.7586200432947227E-3</v>
      </c>
      <c r="N68" s="84">
        <f>K68/'סכום נכסי הקרן'!$C$42</f>
        <v>7.3190336723764156E-4</v>
      </c>
    </row>
    <row r="69" spans="2:14">
      <c r="B69" s="76" t="s">
        <v>1641</v>
      </c>
      <c r="C69" s="73" t="s">
        <v>1642</v>
      </c>
      <c r="D69" s="86" t="s">
        <v>1408</v>
      </c>
      <c r="E69" s="73"/>
      <c r="F69" s="86" t="s">
        <v>1537</v>
      </c>
      <c r="G69" s="86" t="s">
        <v>122</v>
      </c>
      <c r="H69" s="83">
        <v>9.0414999999999992</v>
      </c>
      <c r="I69" s="85">
        <v>5316</v>
      </c>
      <c r="J69" s="73"/>
      <c r="K69" s="83">
        <v>1.737535796</v>
      </c>
      <c r="L69" s="84">
        <v>2.1527263064987976E-7</v>
      </c>
      <c r="M69" s="84">
        <f t="shared" si="0"/>
        <v>1.1229745106570037E-2</v>
      </c>
      <c r="N69" s="84">
        <f>K69/'סכום נכסי הקרן'!$C$42</f>
        <v>1.4272669832227009E-3</v>
      </c>
    </row>
    <row r="70" spans="2:14">
      <c r="B70" s="76" t="s">
        <v>1643</v>
      </c>
      <c r="C70" s="73" t="s">
        <v>1644</v>
      </c>
      <c r="D70" s="86" t="s">
        <v>29</v>
      </c>
      <c r="E70" s="73"/>
      <c r="F70" s="86" t="s">
        <v>1537</v>
      </c>
      <c r="G70" s="86" t="s">
        <v>124</v>
      </c>
      <c r="H70" s="83">
        <v>1.6696280000000001</v>
      </c>
      <c r="I70" s="85">
        <v>22870</v>
      </c>
      <c r="J70" s="73"/>
      <c r="K70" s="83">
        <v>1.5014866770000002</v>
      </c>
      <c r="L70" s="84">
        <v>9.894091851851853E-7</v>
      </c>
      <c r="M70" s="84">
        <f t="shared" si="0"/>
        <v>9.7041526870626019E-3</v>
      </c>
      <c r="N70" s="84">
        <f>K70/'סכום נכסי הקרן'!$C$42</f>
        <v>1.2333687540506176E-3</v>
      </c>
    </row>
    <row r="71" spans="2:14">
      <c r="B71" s="76" t="s">
        <v>1645</v>
      </c>
      <c r="C71" s="73" t="s">
        <v>1646</v>
      </c>
      <c r="D71" s="86" t="s">
        <v>29</v>
      </c>
      <c r="E71" s="73"/>
      <c r="F71" s="86" t="s">
        <v>1537</v>
      </c>
      <c r="G71" s="86" t="s">
        <v>124</v>
      </c>
      <c r="H71" s="83">
        <v>5.6228500000000006</v>
      </c>
      <c r="I71" s="85">
        <v>19450</v>
      </c>
      <c r="J71" s="73"/>
      <c r="K71" s="83">
        <v>4.3004282160000002</v>
      </c>
      <c r="L71" s="84">
        <v>1.6842444211472219E-6</v>
      </c>
      <c r="M71" s="84">
        <f t="shared" si="0"/>
        <v>2.7793794421937607E-2</v>
      </c>
      <c r="N71" s="84">
        <f>K71/'סכום נכסי הקרן'!$C$42</f>
        <v>3.5325080614431854E-3</v>
      </c>
    </row>
    <row r="72" spans="2:14">
      <c r="B72" s="76" t="s">
        <v>1647</v>
      </c>
      <c r="C72" s="73" t="s">
        <v>1648</v>
      </c>
      <c r="D72" s="86" t="s">
        <v>1408</v>
      </c>
      <c r="E72" s="73"/>
      <c r="F72" s="86" t="s">
        <v>1537</v>
      </c>
      <c r="G72" s="86" t="s">
        <v>122</v>
      </c>
      <c r="H72" s="83">
        <v>6.1824070000000004</v>
      </c>
      <c r="I72" s="85">
        <v>7621</v>
      </c>
      <c r="J72" s="73"/>
      <c r="K72" s="83">
        <v>1.7032477360000002</v>
      </c>
      <c r="L72" s="84">
        <v>7.2777010005885821E-8</v>
      </c>
      <c r="M72" s="84">
        <f t="shared" si="0"/>
        <v>1.1008140363297872E-2</v>
      </c>
      <c r="N72" s="84">
        <f>K72/'סכום נכסי הקרן'!$C$42</f>
        <v>1.3991016837972619E-3</v>
      </c>
    </row>
    <row r="73" spans="2:14">
      <c r="B73" s="76" t="s">
        <v>1649</v>
      </c>
      <c r="C73" s="73" t="s">
        <v>1650</v>
      </c>
      <c r="D73" s="86" t="s">
        <v>111</v>
      </c>
      <c r="E73" s="73"/>
      <c r="F73" s="86" t="s">
        <v>1537</v>
      </c>
      <c r="G73" s="86" t="s">
        <v>122</v>
      </c>
      <c r="H73" s="83">
        <v>14.98</v>
      </c>
      <c r="I73" s="85">
        <v>3037.125</v>
      </c>
      <c r="J73" s="73"/>
      <c r="K73" s="83">
        <v>1.6446851899999999</v>
      </c>
      <c r="L73" s="84">
        <v>7.8842105263157897E-7</v>
      </c>
      <c r="M73" s="84">
        <f t="shared" si="0"/>
        <v>1.0629648900914333E-2</v>
      </c>
      <c r="N73" s="84">
        <f>K73/'סכום נכסי הקרן'!$C$42</f>
        <v>1.3509965520631809E-3</v>
      </c>
    </row>
    <row r="74" spans="2:14">
      <c r="B74" s="76" t="s">
        <v>1651</v>
      </c>
      <c r="C74" s="73" t="s">
        <v>1652</v>
      </c>
      <c r="D74" s="86" t="s">
        <v>1408</v>
      </c>
      <c r="E74" s="73"/>
      <c r="F74" s="86" t="s">
        <v>1537</v>
      </c>
      <c r="G74" s="86" t="s">
        <v>122</v>
      </c>
      <c r="H74" s="83">
        <v>8.3617930000000005</v>
      </c>
      <c r="I74" s="85">
        <v>15101</v>
      </c>
      <c r="J74" s="73"/>
      <c r="K74" s="83">
        <v>4.5647125239999999</v>
      </c>
      <c r="L74" s="84">
        <v>2.8937955884665681E-8</v>
      </c>
      <c r="M74" s="84">
        <f t="shared" si="0"/>
        <v>2.9501871700885501E-2</v>
      </c>
      <c r="N74" s="84">
        <f>K74/'סכום נכסי הקרן'!$C$42</f>
        <v>3.749599569923543E-3</v>
      </c>
    </row>
    <row r="75" spans="2:14">
      <c r="B75" s="76" t="s">
        <v>1653</v>
      </c>
      <c r="C75" s="73" t="s">
        <v>1654</v>
      </c>
      <c r="D75" s="86" t="s">
        <v>1408</v>
      </c>
      <c r="E75" s="73"/>
      <c r="F75" s="86" t="s">
        <v>1537</v>
      </c>
      <c r="G75" s="86" t="s">
        <v>122</v>
      </c>
      <c r="H75" s="83">
        <v>3.4239999999999999</v>
      </c>
      <c r="I75" s="85">
        <v>6769</v>
      </c>
      <c r="J75" s="73"/>
      <c r="K75" s="83">
        <v>0.83785057400000007</v>
      </c>
      <c r="L75" s="84">
        <v>1.4963454907908324E-8</v>
      </c>
      <c r="M75" s="84">
        <f t="shared" si="0"/>
        <v>5.4150529762170135E-3</v>
      </c>
      <c r="N75" s="84">
        <f>K75/'סכום נכסי הקרן'!$C$42</f>
        <v>6.8823702158961938E-4</v>
      </c>
    </row>
    <row r="76" spans="2:14">
      <c r="B76" s="76" t="s">
        <v>1655</v>
      </c>
      <c r="C76" s="73" t="s">
        <v>1656</v>
      </c>
      <c r="D76" s="86" t="s">
        <v>113</v>
      </c>
      <c r="E76" s="73"/>
      <c r="F76" s="86" t="s">
        <v>1537</v>
      </c>
      <c r="G76" s="86" t="s">
        <v>126</v>
      </c>
      <c r="H76" s="83">
        <v>19.486668999999999</v>
      </c>
      <c r="I76" s="85">
        <v>8978</v>
      </c>
      <c r="J76" s="73"/>
      <c r="K76" s="83">
        <v>4.2266487580000005</v>
      </c>
      <c r="L76" s="84">
        <v>1.4485361638172592E-7</v>
      </c>
      <c r="M76" s="84">
        <f t="shared" ref="M76:M80" si="1">IFERROR(K76/$K$11,0)</f>
        <v>2.7316955608401652E-2</v>
      </c>
      <c r="N76" s="84">
        <f>K76/'סכום נכסי הקרן'!$C$42</f>
        <v>3.4719032758117846E-3</v>
      </c>
    </row>
    <row r="77" spans="2:14">
      <c r="B77" s="76" t="s">
        <v>1657</v>
      </c>
      <c r="C77" s="73" t="s">
        <v>1658</v>
      </c>
      <c r="D77" s="86" t="s">
        <v>1408</v>
      </c>
      <c r="E77" s="73"/>
      <c r="F77" s="86" t="s">
        <v>1537</v>
      </c>
      <c r="G77" s="86" t="s">
        <v>122</v>
      </c>
      <c r="H77" s="83">
        <v>11.037855</v>
      </c>
      <c r="I77" s="85">
        <v>2784</v>
      </c>
      <c r="J77" s="73"/>
      <c r="K77" s="83">
        <v>1.1108671379999999</v>
      </c>
      <c r="L77" s="84">
        <v>1.4132976952624841E-7</v>
      </c>
      <c r="M77" s="84">
        <f t="shared" si="1"/>
        <v>7.1795670832930343E-3</v>
      </c>
      <c r="N77" s="84">
        <f>K77/'סכום נכסי הקרן'!$C$42</f>
        <v>9.1250148196342297E-4</v>
      </c>
    </row>
    <row r="78" spans="2:14">
      <c r="B78" s="72"/>
      <c r="C78" s="73"/>
      <c r="D78" s="73"/>
      <c r="E78" s="73"/>
      <c r="F78" s="73"/>
      <c r="G78" s="73"/>
      <c r="H78" s="83"/>
      <c r="I78" s="85"/>
      <c r="J78" s="73"/>
      <c r="K78" s="73"/>
      <c r="L78" s="73"/>
      <c r="M78" s="84"/>
      <c r="N78" s="73"/>
    </row>
    <row r="79" spans="2:14">
      <c r="B79" s="89" t="s">
        <v>211</v>
      </c>
      <c r="C79" s="71"/>
      <c r="D79" s="71"/>
      <c r="E79" s="71"/>
      <c r="F79" s="71"/>
      <c r="G79" s="71"/>
      <c r="H79" s="80"/>
      <c r="I79" s="82"/>
      <c r="J79" s="71"/>
      <c r="K79" s="80">
        <v>2.0917929089999996</v>
      </c>
      <c r="L79" s="71"/>
      <c r="M79" s="81">
        <f t="shared" si="1"/>
        <v>1.3519319278415976E-2</v>
      </c>
      <c r="N79" s="81">
        <f>K79/'סכום נכסי הקרן'!$C$42</f>
        <v>1.7182650058940525E-3</v>
      </c>
    </row>
    <row r="80" spans="2:14">
      <c r="B80" s="76" t="s">
        <v>1659</v>
      </c>
      <c r="C80" s="73" t="s">
        <v>1660</v>
      </c>
      <c r="D80" s="86" t="s">
        <v>111</v>
      </c>
      <c r="E80" s="73"/>
      <c r="F80" s="86" t="s">
        <v>1559</v>
      </c>
      <c r="G80" s="86" t="s">
        <v>122</v>
      </c>
      <c r="H80" s="83">
        <v>6.2998649999999996</v>
      </c>
      <c r="I80" s="85">
        <v>9185</v>
      </c>
      <c r="J80" s="73"/>
      <c r="K80" s="83">
        <v>2.0917929089999996</v>
      </c>
      <c r="L80" s="84">
        <v>1.9824053662786375E-7</v>
      </c>
      <c r="M80" s="84">
        <f t="shared" si="1"/>
        <v>1.3519319278415976E-2</v>
      </c>
      <c r="N80" s="84">
        <f>K80/'סכום נכסי הקרן'!$C$42</f>
        <v>1.7182650058940525E-3</v>
      </c>
    </row>
    <row r="81" spans="2:14">
      <c r="B81" s="110"/>
      <c r="C81" s="110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</row>
    <row r="82" spans="2:14">
      <c r="B82" s="110"/>
      <c r="C82" s="110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</row>
    <row r="83" spans="2:14">
      <c r="B83" s="110"/>
      <c r="C83" s="110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</row>
    <row r="84" spans="2:14">
      <c r="B84" s="119" t="s">
        <v>205</v>
      </c>
      <c r="C84" s="110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</row>
    <row r="85" spans="2:14">
      <c r="B85" s="119" t="s">
        <v>102</v>
      </c>
      <c r="C85" s="110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</row>
    <row r="86" spans="2:14">
      <c r="B86" s="119" t="s">
        <v>188</v>
      </c>
      <c r="C86" s="110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</row>
    <row r="87" spans="2:14">
      <c r="B87" s="119" t="s">
        <v>196</v>
      </c>
      <c r="C87" s="110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</row>
    <row r="88" spans="2:14">
      <c r="B88" s="119" t="s">
        <v>203</v>
      </c>
      <c r="C88" s="110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</row>
    <row r="89" spans="2:14">
      <c r="B89" s="110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</row>
    <row r="90" spans="2:14">
      <c r="B90" s="110"/>
      <c r="C90" s="110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</row>
    <row r="91" spans="2:14">
      <c r="B91" s="110"/>
      <c r="C91" s="110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</row>
    <row r="92" spans="2:14">
      <c r="B92" s="110"/>
      <c r="C92" s="110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</row>
    <row r="93" spans="2:14">
      <c r="B93" s="110"/>
      <c r="C93" s="110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</row>
    <row r="94" spans="2:14">
      <c r="B94" s="110"/>
      <c r="C94" s="110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</row>
    <row r="95" spans="2:14">
      <c r="B95" s="110"/>
      <c r="C95" s="110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</row>
    <row r="96" spans="2:14">
      <c r="B96" s="110"/>
      <c r="C96" s="110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</row>
    <row r="97" spans="2:14">
      <c r="B97" s="110"/>
      <c r="C97" s="110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</row>
    <row r="98" spans="2:14">
      <c r="B98" s="110"/>
      <c r="C98" s="110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</row>
    <row r="99" spans="2:14">
      <c r="B99" s="110"/>
      <c r="C99" s="110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</row>
    <row r="100" spans="2:14">
      <c r="B100" s="110"/>
      <c r="C100" s="110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</row>
    <row r="101" spans="2:14">
      <c r="B101" s="110"/>
      <c r="C101" s="110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</row>
    <row r="102" spans="2:14">
      <c r="B102" s="110"/>
      <c r="C102" s="110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</row>
    <row r="103" spans="2:14">
      <c r="B103" s="110"/>
      <c r="C103" s="110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</row>
    <row r="104" spans="2:14">
      <c r="B104" s="110"/>
      <c r="C104" s="110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</row>
    <row r="105" spans="2:14">
      <c r="B105" s="110"/>
      <c r="C105" s="110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</row>
    <row r="106" spans="2:14">
      <c r="B106" s="110"/>
      <c r="C106" s="110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</row>
    <row r="107" spans="2:14">
      <c r="B107" s="110"/>
      <c r="C107" s="110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</row>
    <row r="108" spans="2:14">
      <c r="B108" s="110"/>
      <c r="C108" s="110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</row>
    <row r="109" spans="2:14">
      <c r="B109" s="110"/>
      <c r="C109" s="110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</row>
    <row r="110" spans="2:14">
      <c r="B110" s="110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</row>
    <row r="111" spans="2:14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</row>
    <row r="112" spans="2:14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</row>
    <row r="113" spans="2:14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</row>
    <row r="114" spans="2:14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</row>
    <row r="115" spans="2:14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</row>
    <row r="116" spans="2:14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</row>
    <row r="117" spans="2:14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</row>
    <row r="118" spans="2:14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</row>
    <row r="119" spans="2:14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</row>
    <row r="120" spans="2:14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</row>
    <row r="121" spans="2:14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</row>
    <row r="122" spans="2:14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</row>
    <row r="123" spans="2:14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</row>
    <row r="124" spans="2:14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</row>
    <row r="125" spans="2:14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</row>
    <row r="126" spans="2:14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</row>
    <row r="127" spans="2:14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</row>
    <row r="128" spans="2:14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</row>
    <row r="129" spans="2:14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</row>
    <row r="130" spans="2:14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</row>
    <row r="131" spans="2:14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</row>
    <row r="132" spans="2:14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</row>
    <row r="133" spans="2:14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</row>
    <row r="134" spans="2:14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</row>
    <row r="135" spans="2:14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</row>
    <row r="136" spans="2:14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</row>
    <row r="137" spans="2:14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</row>
    <row r="138" spans="2:14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</row>
    <row r="139" spans="2:14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</row>
    <row r="140" spans="2:14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</row>
    <row r="141" spans="2:14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</row>
    <row r="142" spans="2:14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</row>
    <row r="143" spans="2:14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</row>
    <row r="144" spans="2:14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</row>
    <row r="145" spans="2:14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</row>
    <row r="146" spans="2:14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</row>
    <row r="147" spans="2:14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</row>
    <row r="148" spans="2:14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</row>
    <row r="149" spans="2:14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</row>
    <row r="150" spans="2:14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</row>
    <row r="151" spans="2:14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</row>
    <row r="152" spans="2:14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</row>
    <row r="153" spans="2:14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</row>
    <row r="154" spans="2:14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</row>
    <row r="155" spans="2:14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</row>
    <row r="156" spans="2:14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</row>
    <row r="157" spans="2:14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</row>
    <row r="158" spans="2:14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</row>
    <row r="159" spans="2:14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</row>
    <row r="160" spans="2:14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</row>
    <row r="161" spans="2:14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</row>
    <row r="162" spans="2:14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</row>
    <row r="163" spans="2:14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</row>
    <row r="164" spans="2:14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</row>
    <row r="165" spans="2:14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</row>
    <row r="166" spans="2:14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</row>
    <row r="167" spans="2:14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</row>
    <row r="168" spans="2:14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</row>
    <row r="169" spans="2:14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</row>
    <row r="170" spans="2:14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</row>
    <row r="171" spans="2:14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</row>
    <row r="172" spans="2:14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</row>
    <row r="173" spans="2:14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</row>
    <row r="174" spans="2:14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</row>
    <row r="175" spans="2:14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</row>
    <row r="176" spans="2:14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</row>
    <row r="177" spans="2:14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</row>
    <row r="178" spans="2:14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</row>
    <row r="179" spans="2:14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</row>
    <row r="180" spans="2:14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</row>
    <row r="181" spans="2:14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</row>
    <row r="182" spans="2:14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</row>
    <row r="183" spans="2:14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</row>
    <row r="184" spans="2:14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</row>
    <row r="185" spans="2:14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</row>
    <row r="186" spans="2:14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</row>
    <row r="187" spans="2:14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</row>
    <row r="188" spans="2:14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</row>
    <row r="189" spans="2:14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</row>
    <row r="190" spans="2:14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</row>
    <row r="191" spans="2:14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</row>
    <row r="192" spans="2:14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</row>
    <row r="193" spans="2:14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</row>
    <row r="194" spans="2:14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</row>
    <row r="195" spans="2:14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</row>
    <row r="196" spans="2:14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</row>
    <row r="197" spans="2:14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</row>
    <row r="198" spans="2:14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</row>
    <row r="199" spans="2:14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</row>
    <row r="200" spans="2:14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</row>
    <row r="201" spans="2:14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</row>
    <row r="202" spans="2:14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</row>
    <row r="203" spans="2:14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</row>
    <row r="204" spans="2:14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</row>
    <row r="205" spans="2:14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</row>
    <row r="206" spans="2:14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</row>
    <row r="207" spans="2:14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</row>
    <row r="208" spans="2:14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</row>
    <row r="209" spans="2:14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</row>
    <row r="210" spans="2:14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</row>
    <row r="211" spans="2:14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</row>
    <row r="212" spans="2:14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</row>
    <row r="213" spans="2:14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</row>
    <row r="214" spans="2:14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</row>
    <row r="215" spans="2:14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</row>
    <row r="216" spans="2:14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</row>
    <row r="217" spans="2:14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</row>
    <row r="218" spans="2:14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</row>
    <row r="219" spans="2:14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</row>
    <row r="220" spans="2:14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</row>
    <row r="221" spans="2:14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</row>
    <row r="222" spans="2:14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</row>
    <row r="223" spans="2:14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</row>
    <row r="224" spans="2:14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</row>
    <row r="225" spans="2:14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</row>
    <row r="226" spans="2:14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</row>
    <row r="227" spans="2:14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</row>
    <row r="228" spans="2:14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</row>
    <row r="229" spans="2:14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</row>
    <row r="230" spans="2:14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</row>
    <row r="231" spans="2:14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</row>
    <row r="232" spans="2:14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</row>
    <row r="233" spans="2:14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</row>
    <row r="234" spans="2:14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</row>
    <row r="235" spans="2:14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</row>
    <row r="236" spans="2:14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</row>
    <row r="237" spans="2:14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</row>
    <row r="238" spans="2:14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</row>
    <row r="239" spans="2:14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</row>
    <row r="240" spans="2:14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</row>
    <row r="241" spans="2:14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</row>
    <row r="242" spans="2:14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</row>
    <row r="243" spans="2:14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</row>
    <row r="244" spans="2:14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</row>
    <row r="245" spans="2:14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</row>
    <row r="246" spans="2:14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</row>
    <row r="247" spans="2:14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</row>
    <row r="248" spans="2:14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</row>
    <row r="249" spans="2:14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</row>
    <row r="250" spans="2:14">
      <c r="B250" s="122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</row>
    <row r="251" spans="2:14">
      <c r="B251" s="122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</row>
    <row r="252" spans="2:14">
      <c r="B252" s="123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</row>
    <row r="253" spans="2:14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</row>
    <row r="254" spans="2:14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</row>
    <row r="255" spans="2:14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</row>
    <row r="256" spans="2:14">
      <c r="B256" s="110"/>
      <c r="C256" s="110"/>
      <c r="D256" s="110"/>
      <c r="E256" s="110"/>
      <c r="F256" s="110"/>
      <c r="G256" s="110"/>
      <c r="H256" s="111"/>
      <c r="I256" s="111"/>
      <c r="J256" s="111"/>
      <c r="K256" s="111"/>
      <c r="L256" s="111"/>
      <c r="M256" s="111"/>
      <c r="N256" s="111"/>
    </row>
    <row r="257" spans="2:14">
      <c r="B257" s="110"/>
      <c r="C257" s="110"/>
      <c r="D257" s="110"/>
      <c r="E257" s="110"/>
      <c r="F257" s="110"/>
      <c r="G257" s="110"/>
      <c r="H257" s="111"/>
      <c r="I257" s="111"/>
      <c r="J257" s="111"/>
      <c r="K257" s="111"/>
      <c r="L257" s="111"/>
      <c r="M257" s="111"/>
      <c r="N257" s="111"/>
    </row>
    <row r="258" spans="2:14">
      <c r="B258" s="110"/>
      <c r="C258" s="110"/>
      <c r="D258" s="110"/>
      <c r="E258" s="110"/>
      <c r="F258" s="110"/>
      <c r="G258" s="110"/>
      <c r="H258" s="111"/>
      <c r="I258" s="111"/>
      <c r="J258" s="111"/>
      <c r="K258" s="111"/>
      <c r="L258" s="111"/>
      <c r="M258" s="111"/>
      <c r="N258" s="111"/>
    </row>
    <row r="259" spans="2:14">
      <c r="B259" s="110"/>
      <c r="C259" s="110"/>
      <c r="D259" s="110"/>
      <c r="E259" s="110"/>
      <c r="F259" s="110"/>
      <c r="G259" s="110"/>
      <c r="H259" s="111"/>
      <c r="I259" s="111"/>
      <c r="J259" s="111"/>
      <c r="K259" s="111"/>
      <c r="L259" s="111"/>
      <c r="M259" s="111"/>
      <c r="N259" s="111"/>
    </row>
    <row r="260" spans="2:14">
      <c r="B260" s="110"/>
      <c r="C260" s="110"/>
      <c r="D260" s="110"/>
      <c r="E260" s="110"/>
      <c r="F260" s="110"/>
      <c r="G260" s="110"/>
      <c r="H260" s="111"/>
      <c r="I260" s="111"/>
      <c r="J260" s="111"/>
      <c r="K260" s="111"/>
      <c r="L260" s="111"/>
      <c r="M260" s="111"/>
      <c r="N260" s="111"/>
    </row>
    <row r="261" spans="2:14">
      <c r="B261" s="110"/>
      <c r="C261" s="110"/>
      <c r="D261" s="110"/>
      <c r="E261" s="110"/>
      <c r="F261" s="110"/>
      <c r="G261" s="110"/>
      <c r="H261" s="111"/>
      <c r="I261" s="111"/>
      <c r="J261" s="111"/>
      <c r="K261" s="111"/>
      <c r="L261" s="111"/>
      <c r="M261" s="111"/>
      <c r="N261" s="111"/>
    </row>
    <row r="262" spans="2:14">
      <c r="B262" s="110"/>
      <c r="C262" s="110"/>
      <c r="D262" s="110"/>
      <c r="E262" s="110"/>
      <c r="F262" s="110"/>
      <c r="G262" s="110"/>
      <c r="H262" s="111"/>
      <c r="I262" s="111"/>
      <c r="J262" s="111"/>
      <c r="K262" s="111"/>
      <c r="L262" s="111"/>
      <c r="M262" s="111"/>
      <c r="N262" s="111"/>
    </row>
    <row r="263" spans="2:14">
      <c r="B263" s="110"/>
      <c r="C263" s="110"/>
      <c r="D263" s="110"/>
      <c r="E263" s="110"/>
      <c r="F263" s="110"/>
      <c r="G263" s="110"/>
      <c r="H263" s="111"/>
      <c r="I263" s="111"/>
      <c r="J263" s="111"/>
      <c r="K263" s="111"/>
      <c r="L263" s="111"/>
      <c r="M263" s="111"/>
      <c r="N263" s="111"/>
    </row>
    <row r="264" spans="2:14">
      <c r="B264" s="110"/>
      <c r="C264" s="110"/>
      <c r="D264" s="110"/>
      <c r="E264" s="110"/>
      <c r="F264" s="110"/>
      <c r="G264" s="110"/>
      <c r="H264" s="111"/>
      <c r="I264" s="111"/>
      <c r="J264" s="111"/>
      <c r="K264" s="111"/>
      <c r="L264" s="111"/>
      <c r="M264" s="111"/>
      <c r="N264" s="111"/>
    </row>
    <row r="265" spans="2:14">
      <c r="B265" s="110"/>
      <c r="C265" s="110"/>
      <c r="D265" s="110"/>
      <c r="E265" s="110"/>
      <c r="F265" s="110"/>
      <c r="G265" s="110"/>
      <c r="H265" s="111"/>
      <c r="I265" s="111"/>
      <c r="J265" s="111"/>
      <c r="K265" s="111"/>
      <c r="L265" s="111"/>
      <c r="M265" s="111"/>
      <c r="N265" s="111"/>
    </row>
    <row r="266" spans="2:14">
      <c r="B266" s="110"/>
      <c r="C266" s="110"/>
      <c r="D266" s="110"/>
      <c r="E266" s="110"/>
      <c r="F266" s="110"/>
      <c r="G266" s="110"/>
      <c r="H266" s="111"/>
      <c r="I266" s="111"/>
      <c r="J266" s="111"/>
      <c r="K266" s="111"/>
      <c r="L266" s="111"/>
      <c r="M266" s="111"/>
      <c r="N266" s="111"/>
    </row>
    <row r="267" spans="2:14">
      <c r="B267" s="110"/>
      <c r="C267" s="110"/>
      <c r="D267" s="110"/>
      <c r="E267" s="110"/>
      <c r="F267" s="110"/>
      <c r="G267" s="110"/>
      <c r="H267" s="111"/>
      <c r="I267" s="111"/>
      <c r="J267" s="111"/>
      <c r="K267" s="111"/>
      <c r="L267" s="111"/>
      <c r="M267" s="111"/>
      <c r="N267" s="111"/>
    </row>
    <row r="268" spans="2:14">
      <c r="B268" s="110"/>
      <c r="C268" s="110"/>
      <c r="D268" s="110"/>
      <c r="E268" s="110"/>
      <c r="F268" s="110"/>
      <c r="G268" s="110"/>
      <c r="H268" s="111"/>
      <c r="I268" s="111"/>
      <c r="J268" s="111"/>
      <c r="K268" s="111"/>
      <c r="L268" s="111"/>
      <c r="M268" s="111"/>
      <c r="N268" s="111"/>
    </row>
    <row r="269" spans="2:14">
      <c r="B269" s="110"/>
      <c r="C269" s="110"/>
      <c r="D269" s="110"/>
      <c r="E269" s="110"/>
      <c r="F269" s="110"/>
      <c r="G269" s="110"/>
      <c r="H269" s="111"/>
      <c r="I269" s="111"/>
      <c r="J269" s="111"/>
      <c r="K269" s="111"/>
      <c r="L269" s="111"/>
      <c r="M269" s="111"/>
      <c r="N269" s="111"/>
    </row>
    <row r="270" spans="2:14">
      <c r="B270" s="110"/>
      <c r="C270" s="110"/>
      <c r="D270" s="110"/>
      <c r="E270" s="110"/>
      <c r="F270" s="110"/>
      <c r="G270" s="110"/>
      <c r="H270" s="111"/>
      <c r="I270" s="111"/>
      <c r="J270" s="111"/>
      <c r="K270" s="111"/>
      <c r="L270" s="111"/>
      <c r="M270" s="111"/>
      <c r="N270" s="111"/>
    </row>
    <row r="271" spans="2:14">
      <c r="B271" s="110"/>
      <c r="C271" s="110"/>
      <c r="D271" s="110"/>
      <c r="E271" s="110"/>
      <c r="F271" s="110"/>
      <c r="G271" s="110"/>
      <c r="H271" s="111"/>
      <c r="I271" s="111"/>
      <c r="J271" s="111"/>
      <c r="K271" s="111"/>
      <c r="L271" s="111"/>
      <c r="M271" s="111"/>
      <c r="N271" s="111"/>
    </row>
    <row r="272" spans="2:14">
      <c r="B272" s="110"/>
      <c r="C272" s="110"/>
      <c r="D272" s="110"/>
      <c r="E272" s="110"/>
      <c r="F272" s="110"/>
      <c r="G272" s="110"/>
      <c r="H272" s="111"/>
      <c r="I272" s="111"/>
      <c r="J272" s="111"/>
      <c r="K272" s="111"/>
      <c r="L272" s="111"/>
      <c r="M272" s="111"/>
      <c r="N272" s="111"/>
    </row>
    <row r="273" spans="2:14">
      <c r="B273" s="110"/>
      <c r="C273" s="110"/>
      <c r="D273" s="110"/>
      <c r="E273" s="110"/>
      <c r="F273" s="110"/>
      <c r="G273" s="110"/>
      <c r="H273" s="111"/>
      <c r="I273" s="111"/>
      <c r="J273" s="111"/>
      <c r="K273" s="111"/>
      <c r="L273" s="111"/>
      <c r="M273" s="111"/>
      <c r="N273" s="111"/>
    </row>
    <row r="274" spans="2:14">
      <c r="B274" s="110"/>
      <c r="C274" s="110"/>
      <c r="D274" s="110"/>
      <c r="E274" s="110"/>
      <c r="F274" s="110"/>
      <c r="G274" s="110"/>
      <c r="H274" s="111"/>
      <c r="I274" s="111"/>
      <c r="J274" s="111"/>
      <c r="K274" s="111"/>
      <c r="L274" s="111"/>
      <c r="M274" s="111"/>
      <c r="N274" s="111"/>
    </row>
    <row r="275" spans="2:14">
      <c r="B275" s="110"/>
      <c r="C275" s="110"/>
      <c r="D275" s="110"/>
      <c r="E275" s="110"/>
      <c r="F275" s="110"/>
      <c r="G275" s="110"/>
      <c r="H275" s="111"/>
      <c r="I275" s="111"/>
      <c r="J275" s="111"/>
      <c r="K275" s="111"/>
      <c r="L275" s="111"/>
      <c r="M275" s="111"/>
      <c r="N275" s="111"/>
    </row>
    <row r="276" spans="2:14">
      <c r="B276" s="110"/>
      <c r="C276" s="110"/>
      <c r="D276" s="110"/>
      <c r="E276" s="110"/>
      <c r="F276" s="110"/>
      <c r="G276" s="110"/>
      <c r="H276" s="111"/>
      <c r="I276" s="111"/>
      <c r="J276" s="111"/>
      <c r="K276" s="111"/>
      <c r="L276" s="111"/>
      <c r="M276" s="111"/>
      <c r="N276" s="111"/>
    </row>
    <row r="277" spans="2:14">
      <c r="B277" s="110"/>
      <c r="C277" s="110"/>
      <c r="D277" s="110"/>
      <c r="E277" s="110"/>
      <c r="F277" s="110"/>
      <c r="G277" s="110"/>
      <c r="H277" s="111"/>
      <c r="I277" s="111"/>
      <c r="J277" s="111"/>
      <c r="K277" s="111"/>
      <c r="L277" s="111"/>
      <c r="M277" s="111"/>
      <c r="N277" s="111"/>
    </row>
    <row r="278" spans="2:14">
      <c r="B278" s="110"/>
      <c r="C278" s="110"/>
      <c r="D278" s="110"/>
      <c r="E278" s="110"/>
      <c r="F278" s="110"/>
      <c r="G278" s="110"/>
      <c r="H278" s="111"/>
      <c r="I278" s="111"/>
      <c r="J278" s="111"/>
      <c r="K278" s="111"/>
      <c r="L278" s="111"/>
      <c r="M278" s="111"/>
      <c r="N278" s="111"/>
    </row>
    <row r="279" spans="2:14">
      <c r="B279" s="110"/>
      <c r="C279" s="110"/>
      <c r="D279" s="110"/>
      <c r="E279" s="110"/>
      <c r="F279" s="110"/>
      <c r="G279" s="110"/>
      <c r="H279" s="111"/>
      <c r="I279" s="111"/>
      <c r="J279" s="111"/>
      <c r="K279" s="111"/>
      <c r="L279" s="111"/>
      <c r="M279" s="111"/>
      <c r="N279" s="111"/>
    </row>
    <row r="280" spans="2:14">
      <c r="B280" s="110"/>
      <c r="C280" s="110"/>
      <c r="D280" s="110"/>
      <c r="E280" s="110"/>
      <c r="F280" s="110"/>
      <c r="G280" s="110"/>
      <c r="H280" s="111"/>
      <c r="I280" s="111"/>
      <c r="J280" s="111"/>
      <c r="K280" s="111"/>
      <c r="L280" s="111"/>
      <c r="M280" s="111"/>
      <c r="N280" s="111"/>
    </row>
    <row r="281" spans="2:14">
      <c r="B281" s="110"/>
      <c r="C281" s="110"/>
      <c r="D281" s="110"/>
      <c r="E281" s="110"/>
      <c r="F281" s="110"/>
      <c r="G281" s="110"/>
      <c r="H281" s="111"/>
      <c r="I281" s="111"/>
      <c r="J281" s="111"/>
      <c r="K281" s="111"/>
      <c r="L281" s="111"/>
      <c r="M281" s="111"/>
      <c r="N281" s="111"/>
    </row>
    <row r="282" spans="2:14">
      <c r="B282" s="110"/>
      <c r="C282" s="110"/>
      <c r="D282" s="110"/>
      <c r="E282" s="110"/>
      <c r="F282" s="110"/>
      <c r="G282" s="110"/>
      <c r="H282" s="111"/>
      <c r="I282" s="111"/>
      <c r="J282" s="111"/>
      <c r="K282" s="111"/>
      <c r="L282" s="111"/>
      <c r="M282" s="111"/>
      <c r="N282" s="111"/>
    </row>
    <row r="283" spans="2:14">
      <c r="B283" s="110"/>
      <c r="C283" s="110"/>
      <c r="D283" s="110"/>
      <c r="E283" s="110"/>
      <c r="F283" s="110"/>
      <c r="G283" s="110"/>
      <c r="H283" s="111"/>
      <c r="I283" s="111"/>
      <c r="J283" s="111"/>
      <c r="K283" s="111"/>
      <c r="L283" s="111"/>
      <c r="M283" s="111"/>
      <c r="N283" s="111"/>
    </row>
    <row r="284" spans="2:14">
      <c r="B284" s="110"/>
      <c r="C284" s="110"/>
      <c r="D284" s="110"/>
      <c r="E284" s="110"/>
      <c r="F284" s="110"/>
      <c r="G284" s="110"/>
      <c r="H284" s="111"/>
      <c r="I284" s="111"/>
      <c r="J284" s="111"/>
      <c r="K284" s="111"/>
      <c r="L284" s="111"/>
      <c r="M284" s="111"/>
      <c r="N284" s="111"/>
    </row>
    <row r="285" spans="2:14">
      <c r="B285" s="110"/>
      <c r="C285" s="110"/>
      <c r="D285" s="110"/>
      <c r="E285" s="110"/>
      <c r="F285" s="110"/>
      <c r="G285" s="110"/>
      <c r="H285" s="111"/>
      <c r="I285" s="111"/>
      <c r="J285" s="111"/>
      <c r="K285" s="111"/>
      <c r="L285" s="111"/>
      <c r="M285" s="111"/>
      <c r="N285" s="111"/>
    </row>
    <row r="286" spans="2:14">
      <c r="B286" s="110"/>
      <c r="C286" s="110"/>
      <c r="D286" s="110"/>
      <c r="E286" s="110"/>
      <c r="F286" s="110"/>
      <c r="G286" s="110"/>
      <c r="H286" s="111"/>
      <c r="I286" s="111"/>
      <c r="J286" s="111"/>
      <c r="K286" s="111"/>
      <c r="L286" s="111"/>
      <c r="M286" s="111"/>
      <c r="N286" s="111"/>
    </row>
    <row r="287" spans="2:14">
      <c r="B287" s="110"/>
      <c r="C287" s="110"/>
      <c r="D287" s="110"/>
      <c r="E287" s="110"/>
      <c r="F287" s="110"/>
      <c r="G287" s="110"/>
      <c r="H287" s="111"/>
      <c r="I287" s="111"/>
      <c r="J287" s="111"/>
      <c r="K287" s="111"/>
      <c r="L287" s="111"/>
      <c r="M287" s="111"/>
      <c r="N287" s="111"/>
    </row>
    <row r="288" spans="2:14">
      <c r="B288" s="110"/>
      <c r="C288" s="110"/>
      <c r="D288" s="110"/>
      <c r="E288" s="110"/>
      <c r="F288" s="110"/>
      <c r="G288" s="110"/>
      <c r="H288" s="111"/>
      <c r="I288" s="111"/>
      <c r="J288" s="111"/>
      <c r="K288" s="111"/>
      <c r="L288" s="111"/>
      <c r="M288" s="111"/>
      <c r="N288" s="111"/>
    </row>
    <row r="289" spans="2:14">
      <c r="B289" s="110"/>
      <c r="C289" s="110"/>
      <c r="D289" s="110"/>
      <c r="E289" s="110"/>
      <c r="F289" s="110"/>
      <c r="G289" s="110"/>
      <c r="H289" s="111"/>
      <c r="I289" s="111"/>
      <c r="J289" s="111"/>
      <c r="K289" s="111"/>
      <c r="L289" s="111"/>
      <c r="M289" s="111"/>
      <c r="N289" s="111"/>
    </row>
    <row r="290" spans="2:14">
      <c r="B290" s="110"/>
      <c r="C290" s="110"/>
      <c r="D290" s="110"/>
      <c r="E290" s="110"/>
      <c r="F290" s="110"/>
      <c r="G290" s="110"/>
      <c r="H290" s="111"/>
      <c r="I290" s="111"/>
      <c r="J290" s="111"/>
      <c r="K290" s="111"/>
      <c r="L290" s="111"/>
      <c r="M290" s="111"/>
      <c r="N290" s="111"/>
    </row>
    <row r="291" spans="2:14">
      <c r="B291" s="110"/>
      <c r="C291" s="110"/>
      <c r="D291" s="110"/>
      <c r="E291" s="110"/>
      <c r="F291" s="110"/>
      <c r="G291" s="110"/>
      <c r="H291" s="111"/>
      <c r="I291" s="111"/>
      <c r="J291" s="111"/>
      <c r="K291" s="111"/>
      <c r="L291" s="111"/>
      <c r="M291" s="111"/>
      <c r="N291" s="111"/>
    </row>
    <row r="292" spans="2:14">
      <c r="B292" s="110"/>
      <c r="C292" s="110"/>
      <c r="D292" s="110"/>
      <c r="E292" s="110"/>
      <c r="F292" s="110"/>
      <c r="G292" s="110"/>
      <c r="H292" s="111"/>
      <c r="I292" s="111"/>
      <c r="J292" s="111"/>
      <c r="K292" s="111"/>
      <c r="L292" s="111"/>
      <c r="M292" s="111"/>
      <c r="N292" s="111"/>
    </row>
    <row r="293" spans="2:14">
      <c r="B293" s="110"/>
      <c r="C293" s="110"/>
      <c r="D293" s="110"/>
      <c r="E293" s="110"/>
      <c r="F293" s="110"/>
      <c r="G293" s="110"/>
      <c r="H293" s="111"/>
      <c r="I293" s="111"/>
      <c r="J293" s="111"/>
      <c r="K293" s="111"/>
      <c r="L293" s="111"/>
      <c r="M293" s="111"/>
      <c r="N293" s="111"/>
    </row>
    <row r="294" spans="2:14">
      <c r="B294" s="110"/>
      <c r="C294" s="110"/>
      <c r="D294" s="110"/>
      <c r="E294" s="110"/>
      <c r="F294" s="110"/>
      <c r="G294" s="110"/>
      <c r="H294" s="111"/>
      <c r="I294" s="111"/>
      <c r="J294" s="111"/>
      <c r="K294" s="111"/>
      <c r="L294" s="111"/>
      <c r="M294" s="111"/>
      <c r="N294" s="111"/>
    </row>
    <row r="295" spans="2:14">
      <c r="B295" s="110"/>
      <c r="C295" s="110"/>
      <c r="D295" s="110"/>
      <c r="E295" s="110"/>
      <c r="F295" s="110"/>
      <c r="G295" s="110"/>
      <c r="H295" s="111"/>
      <c r="I295" s="111"/>
      <c r="J295" s="111"/>
      <c r="K295" s="111"/>
      <c r="L295" s="111"/>
      <c r="M295" s="111"/>
      <c r="N295" s="111"/>
    </row>
    <row r="296" spans="2:14">
      <c r="B296" s="110"/>
      <c r="C296" s="110"/>
      <c r="D296" s="110"/>
      <c r="E296" s="110"/>
      <c r="F296" s="110"/>
      <c r="G296" s="110"/>
      <c r="H296" s="111"/>
      <c r="I296" s="111"/>
      <c r="J296" s="111"/>
      <c r="K296" s="111"/>
      <c r="L296" s="111"/>
      <c r="M296" s="111"/>
      <c r="N296" s="111"/>
    </row>
    <row r="297" spans="2:14">
      <c r="B297" s="110"/>
      <c r="C297" s="110"/>
      <c r="D297" s="110"/>
      <c r="E297" s="110"/>
      <c r="F297" s="110"/>
      <c r="G297" s="110"/>
      <c r="H297" s="111"/>
      <c r="I297" s="111"/>
      <c r="J297" s="111"/>
      <c r="K297" s="111"/>
      <c r="L297" s="111"/>
      <c r="M297" s="111"/>
      <c r="N297" s="111"/>
    </row>
    <row r="298" spans="2:14">
      <c r="B298" s="110"/>
      <c r="C298" s="110"/>
      <c r="D298" s="110"/>
      <c r="E298" s="110"/>
      <c r="F298" s="110"/>
      <c r="G298" s="110"/>
      <c r="H298" s="111"/>
      <c r="I298" s="111"/>
      <c r="J298" s="111"/>
      <c r="K298" s="111"/>
      <c r="L298" s="111"/>
      <c r="M298" s="111"/>
      <c r="N298" s="111"/>
    </row>
    <row r="299" spans="2:14">
      <c r="B299" s="110"/>
      <c r="C299" s="110"/>
      <c r="D299" s="110"/>
      <c r="E299" s="110"/>
      <c r="F299" s="110"/>
      <c r="G299" s="110"/>
      <c r="H299" s="111"/>
      <c r="I299" s="111"/>
      <c r="J299" s="111"/>
      <c r="K299" s="111"/>
      <c r="L299" s="111"/>
      <c r="M299" s="111"/>
      <c r="N299" s="111"/>
    </row>
    <row r="300" spans="2:14">
      <c r="B300" s="110"/>
      <c r="C300" s="110"/>
      <c r="D300" s="110"/>
      <c r="E300" s="110"/>
      <c r="F300" s="110"/>
      <c r="G300" s="110"/>
      <c r="H300" s="111"/>
      <c r="I300" s="111"/>
      <c r="J300" s="111"/>
      <c r="K300" s="111"/>
      <c r="L300" s="111"/>
      <c r="M300" s="111"/>
      <c r="N300" s="111"/>
    </row>
    <row r="301" spans="2:14">
      <c r="B301" s="110"/>
      <c r="C301" s="110"/>
      <c r="D301" s="110"/>
      <c r="E301" s="110"/>
      <c r="F301" s="110"/>
      <c r="G301" s="110"/>
      <c r="H301" s="111"/>
      <c r="I301" s="111"/>
      <c r="J301" s="111"/>
      <c r="K301" s="111"/>
      <c r="L301" s="111"/>
      <c r="M301" s="111"/>
      <c r="N301" s="111"/>
    </row>
    <row r="302" spans="2:14">
      <c r="B302" s="110"/>
      <c r="C302" s="110"/>
      <c r="D302" s="110"/>
      <c r="E302" s="110"/>
      <c r="F302" s="110"/>
      <c r="G302" s="110"/>
      <c r="H302" s="111"/>
      <c r="I302" s="111"/>
      <c r="J302" s="111"/>
      <c r="K302" s="111"/>
      <c r="L302" s="111"/>
      <c r="M302" s="111"/>
      <c r="N302" s="111"/>
    </row>
    <row r="303" spans="2:14">
      <c r="B303" s="110"/>
      <c r="C303" s="110"/>
      <c r="D303" s="110"/>
      <c r="E303" s="110"/>
      <c r="F303" s="110"/>
      <c r="G303" s="110"/>
      <c r="H303" s="111"/>
      <c r="I303" s="111"/>
      <c r="J303" s="111"/>
      <c r="K303" s="111"/>
      <c r="L303" s="111"/>
      <c r="M303" s="111"/>
      <c r="N303" s="111"/>
    </row>
    <row r="304" spans="2:14">
      <c r="B304" s="110"/>
      <c r="C304" s="110"/>
      <c r="D304" s="110"/>
      <c r="E304" s="110"/>
      <c r="F304" s="110"/>
      <c r="G304" s="110"/>
      <c r="H304" s="111"/>
      <c r="I304" s="111"/>
      <c r="J304" s="111"/>
      <c r="K304" s="111"/>
      <c r="L304" s="111"/>
      <c r="M304" s="111"/>
      <c r="N304" s="111"/>
    </row>
    <row r="305" spans="2:14">
      <c r="B305" s="110"/>
      <c r="C305" s="110"/>
      <c r="D305" s="110"/>
      <c r="E305" s="110"/>
      <c r="F305" s="110"/>
      <c r="G305" s="110"/>
      <c r="H305" s="111"/>
      <c r="I305" s="111"/>
      <c r="J305" s="111"/>
      <c r="K305" s="111"/>
      <c r="L305" s="111"/>
      <c r="M305" s="111"/>
      <c r="N305" s="111"/>
    </row>
    <row r="306" spans="2:14">
      <c r="B306" s="110"/>
      <c r="C306" s="110"/>
      <c r="D306" s="110"/>
      <c r="E306" s="110"/>
      <c r="F306" s="110"/>
      <c r="G306" s="110"/>
      <c r="H306" s="111"/>
      <c r="I306" s="111"/>
      <c r="J306" s="111"/>
      <c r="K306" s="111"/>
      <c r="L306" s="111"/>
      <c r="M306" s="111"/>
      <c r="N306" s="111"/>
    </row>
    <row r="307" spans="2:14">
      <c r="B307" s="110"/>
      <c r="C307" s="110"/>
      <c r="D307" s="110"/>
      <c r="E307" s="110"/>
      <c r="F307" s="110"/>
      <c r="G307" s="110"/>
      <c r="H307" s="111"/>
      <c r="I307" s="111"/>
      <c r="J307" s="111"/>
      <c r="K307" s="111"/>
      <c r="L307" s="111"/>
      <c r="M307" s="111"/>
      <c r="N307" s="111"/>
    </row>
    <row r="308" spans="2:14">
      <c r="B308" s="110"/>
      <c r="C308" s="110"/>
      <c r="D308" s="110"/>
      <c r="E308" s="110"/>
      <c r="F308" s="110"/>
      <c r="G308" s="110"/>
      <c r="H308" s="111"/>
      <c r="I308" s="111"/>
      <c r="J308" s="111"/>
      <c r="K308" s="111"/>
      <c r="L308" s="111"/>
      <c r="M308" s="111"/>
      <c r="N308" s="111"/>
    </row>
    <row r="309" spans="2:14">
      <c r="B309" s="110"/>
      <c r="C309" s="110"/>
      <c r="D309" s="110"/>
      <c r="E309" s="110"/>
      <c r="F309" s="110"/>
      <c r="G309" s="110"/>
      <c r="H309" s="111"/>
      <c r="I309" s="111"/>
      <c r="J309" s="111"/>
      <c r="K309" s="111"/>
      <c r="L309" s="111"/>
      <c r="M309" s="111"/>
      <c r="N309" s="111"/>
    </row>
    <row r="310" spans="2:14">
      <c r="B310" s="110"/>
      <c r="C310" s="110"/>
      <c r="D310" s="110"/>
      <c r="E310" s="110"/>
      <c r="F310" s="110"/>
      <c r="G310" s="110"/>
      <c r="H310" s="111"/>
      <c r="I310" s="111"/>
      <c r="J310" s="111"/>
      <c r="K310" s="111"/>
      <c r="L310" s="111"/>
      <c r="M310" s="111"/>
      <c r="N310" s="111"/>
    </row>
    <row r="311" spans="2:14">
      <c r="B311" s="110"/>
      <c r="C311" s="110"/>
      <c r="D311" s="110"/>
      <c r="E311" s="110"/>
      <c r="F311" s="110"/>
      <c r="G311" s="110"/>
      <c r="H311" s="111"/>
      <c r="I311" s="111"/>
      <c r="J311" s="111"/>
      <c r="K311" s="111"/>
      <c r="L311" s="111"/>
      <c r="M311" s="111"/>
      <c r="N311" s="111"/>
    </row>
    <row r="312" spans="2:14">
      <c r="B312" s="110"/>
      <c r="C312" s="110"/>
      <c r="D312" s="110"/>
      <c r="E312" s="110"/>
      <c r="F312" s="110"/>
      <c r="G312" s="110"/>
      <c r="H312" s="111"/>
      <c r="I312" s="111"/>
      <c r="J312" s="111"/>
      <c r="K312" s="111"/>
      <c r="L312" s="111"/>
      <c r="M312" s="111"/>
      <c r="N312" s="111"/>
    </row>
    <row r="313" spans="2:14">
      <c r="B313" s="110"/>
      <c r="C313" s="110"/>
      <c r="D313" s="110"/>
      <c r="E313" s="110"/>
      <c r="F313" s="110"/>
      <c r="G313" s="110"/>
      <c r="H313" s="111"/>
      <c r="I313" s="111"/>
      <c r="J313" s="111"/>
      <c r="K313" s="111"/>
      <c r="L313" s="111"/>
      <c r="M313" s="111"/>
      <c r="N313" s="111"/>
    </row>
    <row r="314" spans="2:14">
      <c r="B314" s="110"/>
      <c r="C314" s="110"/>
      <c r="D314" s="110"/>
      <c r="E314" s="110"/>
      <c r="F314" s="110"/>
      <c r="G314" s="110"/>
      <c r="H314" s="111"/>
      <c r="I314" s="111"/>
      <c r="J314" s="111"/>
      <c r="K314" s="111"/>
      <c r="L314" s="111"/>
      <c r="M314" s="111"/>
      <c r="N314" s="111"/>
    </row>
    <row r="315" spans="2:14">
      <c r="B315" s="110"/>
      <c r="C315" s="110"/>
      <c r="D315" s="110"/>
      <c r="E315" s="110"/>
      <c r="F315" s="110"/>
      <c r="G315" s="110"/>
      <c r="H315" s="111"/>
      <c r="I315" s="111"/>
      <c r="J315" s="111"/>
      <c r="K315" s="111"/>
      <c r="L315" s="111"/>
      <c r="M315" s="111"/>
      <c r="N315" s="111"/>
    </row>
    <row r="316" spans="2:14">
      <c r="B316" s="110"/>
      <c r="C316" s="110"/>
      <c r="D316" s="110"/>
      <c r="E316" s="110"/>
      <c r="F316" s="110"/>
      <c r="G316" s="110"/>
      <c r="H316" s="111"/>
      <c r="I316" s="111"/>
      <c r="J316" s="111"/>
      <c r="K316" s="111"/>
      <c r="L316" s="111"/>
      <c r="M316" s="111"/>
      <c r="N316" s="111"/>
    </row>
    <row r="317" spans="2:14">
      <c r="B317" s="110"/>
      <c r="C317" s="110"/>
      <c r="D317" s="110"/>
      <c r="E317" s="110"/>
      <c r="F317" s="110"/>
      <c r="G317" s="110"/>
      <c r="H317" s="111"/>
      <c r="I317" s="111"/>
      <c r="J317" s="111"/>
      <c r="K317" s="111"/>
      <c r="L317" s="111"/>
      <c r="M317" s="111"/>
      <c r="N317" s="111"/>
    </row>
    <row r="318" spans="2:14">
      <c r="B318" s="110"/>
      <c r="C318" s="110"/>
      <c r="D318" s="110"/>
      <c r="E318" s="110"/>
      <c r="F318" s="110"/>
      <c r="G318" s="110"/>
      <c r="H318" s="111"/>
      <c r="I318" s="111"/>
      <c r="J318" s="111"/>
      <c r="K318" s="111"/>
      <c r="L318" s="111"/>
      <c r="M318" s="111"/>
      <c r="N318" s="111"/>
    </row>
    <row r="319" spans="2:14">
      <c r="B319" s="110"/>
      <c r="C319" s="110"/>
      <c r="D319" s="110"/>
      <c r="E319" s="110"/>
      <c r="F319" s="110"/>
      <c r="G319" s="110"/>
      <c r="H319" s="111"/>
      <c r="I319" s="111"/>
      <c r="J319" s="111"/>
      <c r="K319" s="111"/>
      <c r="L319" s="111"/>
      <c r="M319" s="111"/>
      <c r="N319" s="111"/>
    </row>
    <row r="320" spans="2:14">
      <c r="B320" s="110"/>
      <c r="C320" s="110"/>
      <c r="D320" s="110"/>
      <c r="E320" s="110"/>
      <c r="F320" s="110"/>
      <c r="G320" s="110"/>
      <c r="H320" s="111"/>
      <c r="I320" s="111"/>
      <c r="J320" s="111"/>
      <c r="K320" s="111"/>
      <c r="L320" s="111"/>
      <c r="M320" s="111"/>
      <c r="N320" s="111"/>
    </row>
    <row r="321" spans="2:14">
      <c r="B321" s="110"/>
      <c r="C321" s="110"/>
      <c r="D321" s="110"/>
      <c r="E321" s="110"/>
      <c r="F321" s="110"/>
      <c r="G321" s="110"/>
      <c r="H321" s="111"/>
      <c r="I321" s="111"/>
      <c r="J321" s="111"/>
      <c r="K321" s="111"/>
      <c r="L321" s="111"/>
      <c r="M321" s="111"/>
      <c r="N321" s="111"/>
    </row>
    <row r="322" spans="2:14">
      <c r="B322" s="110"/>
      <c r="C322" s="110"/>
      <c r="D322" s="110"/>
      <c r="E322" s="110"/>
      <c r="F322" s="110"/>
      <c r="G322" s="110"/>
      <c r="H322" s="111"/>
      <c r="I322" s="111"/>
      <c r="J322" s="111"/>
      <c r="K322" s="111"/>
      <c r="L322" s="111"/>
      <c r="M322" s="111"/>
      <c r="N322" s="111"/>
    </row>
    <row r="323" spans="2:14">
      <c r="B323" s="110"/>
      <c r="C323" s="110"/>
      <c r="D323" s="110"/>
      <c r="E323" s="110"/>
      <c r="F323" s="110"/>
      <c r="G323" s="110"/>
      <c r="H323" s="111"/>
      <c r="I323" s="111"/>
      <c r="J323" s="111"/>
      <c r="K323" s="111"/>
      <c r="L323" s="111"/>
      <c r="M323" s="111"/>
      <c r="N323" s="111"/>
    </row>
    <row r="324" spans="2:14">
      <c r="B324" s="110"/>
      <c r="C324" s="110"/>
      <c r="D324" s="110"/>
      <c r="E324" s="110"/>
      <c r="F324" s="110"/>
      <c r="G324" s="110"/>
      <c r="H324" s="111"/>
      <c r="I324" s="111"/>
      <c r="J324" s="111"/>
      <c r="K324" s="111"/>
      <c r="L324" s="111"/>
      <c r="M324" s="111"/>
      <c r="N324" s="111"/>
    </row>
    <row r="325" spans="2:14">
      <c r="B325" s="110"/>
      <c r="C325" s="110"/>
      <c r="D325" s="110"/>
      <c r="E325" s="110"/>
      <c r="F325" s="110"/>
      <c r="G325" s="110"/>
      <c r="H325" s="111"/>
      <c r="I325" s="111"/>
      <c r="J325" s="111"/>
      <c r="K325" s="111"/>
      <c r="L325" s="111"/>
      <c r="M325" s="111"/>
      <c r="N325" s="111"/>
    </row>
    <row r="326" spans="2:14">
      <c r="B326" s="110"/>
      <c r="C326" s="110"/>
      <c r="D326" s="110"/>
      <c r="E326" s="110"/>
      <c r="F326" s="110"/>
      <c r="G326" s="110"/>
      <c r="H326" s="111"/>
      <c r="I326" s="111"/>
      <c r="J326" s="111"/>
      <c r="K326" s="111"/>
      <c r="L326" s="111"/>
      <c r="M326" s="111"/>
      <c r="N326" s="111"/>
    </row>
    <row r="327" spans="2:14">
      <c r="B327" s="110"/>
      <c r="C327" s="110"/>
      <c r="D327" s="110"/>
      <c r="E327" s="110"/>
      <c r="F327" s="110"/>
      <c r="G327" s="110"/>
      <c r="H327" s="111"/>
      <c r="I327" s="111"/>
      <c r="J327" s="111"/>
      <c r="K327" s="111"/>
      <c r="L327" s="111"/>
      <c r="M327" s="111"/>
      <c r="N327" s="111"/>
    </row>
    <row r="328" spans="2:14">
      <c r="B328" s="110"/>
      <c r="C328" s="110"/>
      <c r="D328" s="110"/>
      <c r="E328" s="110"/>
      <c r="F328" s="110"/>
      <c r="G328" s="110"/>
      <c r="H328" s="111"/>
      <c r="I328" s="111"/>
      <c r="J328" s="111"/>
      <c r="K328" s="111"/>
      <c r="L328" s="111"/>
      <c r="M328" s="111"/>
      <c r="N328" s="111"/>
    </row>
    <row r="329" spans="2:14">
      <c r="B329" s="110"/>
      <c r="C329" s="110"/>
      <c r="D329" s="110"/>
      <c r="E329" s="110"/>
      <c r="F329" s="110"/>
      <c r="G329" s="110"/>
      <c r="H329" s="111"/>
      <c r="I329" s="111"/>
      <c r="J329" s="111"/>
      <c r="K329" s="111"/>
      <c r="L329" s="111"/>
      <c r="M329" s="111"/>
      <c r="N329" s="111"/>
    </row>
    <row r="330" spans="2:14">
      <c r="B330" s="110"/>
      <c r="C330" s="110"/>
      <c r="D330" s="110"/>
      <c r="E330" s="110"/>
      <c r="F330" s="110"/>
      <c r="G330" s="110"/>
      <c r="H330" s="111"/>
      <c r="I330" s="111"/>
      <c r="J330" s="111"/>
      <c r="K330" s="111"/>
      <c r="L330" s="111"/>
      <c r="M330" s="111"/>
      <c r="N330" s="111"/>
    </row>
    <row r="331" spans="2:14">
      <c r="B331" s="110"/>
      <c r="C331" s="110"/>
      <c r="D331" s="110"/>
      <c r="E331" s="110"/>
      <c r="F331" s="110"/>
      <c r="G331" s="110"/>
      <c r="H331" s="111"/>
      <c r="I331" s="111"/>
      <c r="J331" s="111"/>
      <c r="K331" s="111"/>
      <c r="L331" s="111"/>
      <c r="M331" s="111"/>
      <c r="N331" s="111"/>
    </row>
    <row r="332" spans="2:14">
      <c r="B332" s="110"/>
      <c r="C332" s="110"/>
      <c r="D332" s="110"/>
      <c r="E332" s="110"/>
      <c r="F332" s="110"/>
      <c r="G332" s="110"/>
      <c r="H332" s="111"/>
      <c r="I332" s="111"/>
      <c r="J332" s="111"/>
      <c r="K332" s="111"/>
      <c r="L332" s="111"/>
      <c r="M332" s="111"/>
      <c r="N332" s="111"/>
    </row>
    <row r="333" spans="2:14">
      <c r="B333" s="110"/>
      <c r="C333" s="110"/>
      <c r="D333" s="110"/>
      <c r="E333" s="110"/>
      <c r="F333" s="110"/>
      <c r="G333" s="110"/>
      <c r="H333" s="111"/>
      <c r="I333" s="111"/>
      <c r="J333" s="111"/>
      <c r="K333" s="111"/>
      <c r="L333" s="111"/>
      <c r="M333" s="111"/>
      <c r="N333" s="111"/>
    </row>
    <row r="334" spans="2:14">
      <c r="B334" s="110"/>
      <c r="C334" s="110"/>
      <c r="D334" s="110"/>
      <c r="E334" s="110"/>
      <c r="F334" s="110"/>
      <c r="G334" s="110"/>
      <c r="H334" s="111"/>
      <c r="I334" s="111"/>
      <c r="J334" s="111"/>
      <c r="K334" s="111"/>
      <c r="L334" s="111"/>
      <c r="M334" s="111"/>
      <c r="N334" s="111"/>
    </row>
    <row r="335" spans="2:14">
      <c r="B335" s="110"/>
      <c r="C335" s="110"/>
      <c r="D335" s="110"/>
      <c r="E335" s="110"/>
      <c r="F335" s="110"/>
      <c r="G335" s="110"/>
      <c r="H335" s="111"/>
      <c r="I335" s="111"/>
      <c r="J335" s="111"/>
      <c r="K335" s="111"/>
      <c r="L335" s="111"/>
      <c r="M335" s="111"/>
      <c r="N335" s="111"/>
    </row>
    <row r="336" spans="2:14">
      <c r="B336" s="110"/>
      <c r="C336" s="110"/>
      <c r="D336" s="110"/>
      <c r="E336" s="110"/>
      <c r="F336" s="110"/>
      <c r="G336" s="110"/>
      <c r="H336" s="111"/>
      <c r="I336" s="111"/>
      <c r="J336" s="111"/>
      <c r="K336" s="111"/>
      <c r="L336" s="111"/>
      <c r="M336" s="111"/>
      <c r="N336" s="111"/>
    </row>
    <row r="337" spans="2:14">
      <c r="B337" s="110"/>
      <c r="C337" s="110"/>
      <c r="D337" s="110"/>
      <c r="E337" s="110"/>
      <c r="F337" s="110"/>
      <c r="G337" s="110"/>
      <c r="H337" s="111"/>
      <c r="I337" s="111"/>
      <c r="J337" s="111"/>
      <c r="K337" s="111"/>
      <c r="L337" s="111"/>
      <c r="M337" s="111"/>
      <c r="N337" s="111"/>
    </row>
    <row r="338" spans="2:14">
      <c r="B338" s="110"/>
      <c r="C338" s="110"/>
      <c r="D338" s="110"/>
      <c r="E338" s="110"/>
      <c r="F338" s="110"/>
      <c r="G338" s="110"/>
      <c r="H338" s="111"/>
      <c r="I338" s="111"/>
      <c r="J338" s="111"/>
      <c r="K338" s="111"/>
      <c r="L338" s="111"/>
      <c r="M338" s="111"/>
      <c r="N338" s="111"/>
    </row>
    <row r="339" spans="2:14">
      <c r="B339" s="110"/>
      <c r="C339" s="110"/>
      <c r="D339" s="110"/>
      <c r="E339" s="110"/>
      <c r="F339" s="110"/>
      <c r="G339" s="110"/>
      <c r="H339" s="111"/>
      <c r="I339" s="111"/>
      <c r="J339" s="111"/>
      <c r="K339" s="111"/>
      <c r="L339" s="111"/>
      <c r="M339" s="111"/>
      <c r="N339" s="111"/>
    </row>
    <row r="340" spans="2:14">
      <c r="B340" s="110"/>
      <c r="C340" s="110"/>
      <c r="D340" s="110"/>
      <c r="E340" s="110"/>
      <c r="F340" s="110"/>
      <c r="G340" s="110"/>
      <c r="H340" s="111"/>
      <c r="I340" s="111"/>
      <c r="J340" s="111"/>
      <c r="K340" s="111"/>
      <c r="L340" s="111"/>
      <c r="M340" s="111"/>
      <c r="N340" s="111"/>
    </row>
    <row r="341" spans="2:14">
      <c r="B341" s="110"/>
      <c r="C341" s="110"/>
      <c r="D341" s="110"/>
      <c r="E341" s="110"/>
      <c r="F341" s="110"/>
      <c r="G341" s="110"/>
      <c r="H341" s="111"/>
      <c r="I341" s="111"/>
      <c r="J341" s="111"/>
      <c r="K341" s="111"/>
      <c r="L341" s="111"/>
      <c r="M341" s="111"/>
      <c r="N341" s="111"/>
    </row>
    <row r="342" spans="2:14">
      <c r="B342" s="110"/>
      <c r="C342" s="110"/>
      <c r="D342" s="110"/>
      <c r="E342" s="110"/>
      <c r="F342" s="110"/>
      <c r="G342" s="110"/>
      <c r="H342" s="111"/>
      <c r="I342" s="111"/>
      <c r="J342" s="111"/>
      <c r="K342" s="111"/>
      <c r="L342" s="111"/>
      <c r="M342" s="111"/>
      <c r="N342" s="111"/>
    </row>
    <row r="343" spans="2:14">
      <c r="B343" s="110"/>
      <c r="C343" s="110"/>
      <c r="D343" s="110"/>
      <c r="E343" s="110"/>
      <c r="F343" s="110"/>
      <c r="G343" s="110"/>
      <c r="H343" s="111"/>
      <c r="I343" s="111"/>
      <c r="J343" s="111"/>
      <c r="K343" s="111"/>
      <c r="L343" s="111"/>
      <c r="M343" s="111"/>
      <c r="N343" s="111"/>
    </row>
    <row r="344" spans="2:14">
      <c r="B344" s="110"/>
      <c r="C344" s="110"/>
      <c r="D344" s="110"/>
      <c r="E344" s="110"/>
      <c r="F344" s="110"/>
      <c r="G344" s="110"/>
      <c r="H344" s="111"/>
      <c r="I344" s="111"/>
      <c r="J344" s="111"/>
      <c r="K344" s="111"/>
      <c r="L344" s="111"/>
      <c r="M344" s="111"/>
      <c r="N344" s="111"/>
    </row>
    <row r="345" spans="2:14">
      <c r="B345" s="110"/>
      <c r="C345" s="110"/>
      <c r="D345" s="110"/>
      <c r="E345" s="110"/>
      <c r="F345" s="110"/>
      <c r="G345" s="110"/>
      <c r="H345" s="111"/>
      <c r="I345" s="111"/>
      <c r="J345" s="111"/>
      <c r="K345" s="111"/>
      <c r="L345" s="111"/>
      <c r="M345" s="111"/>
      <c r="N345" s="111"/>
    </row>
    <row r="346" spans="2:14">
      <c r="B346" s="110"/>
      <c r="C346" s="110"/>
      <c r="D346" s="110"/>
      <c r="E346" s="110"/>
      <c r="F346" s="110"/>
      <c r="G346" s="110"/>
      <c r="H346" s="111"/>
      <c r="I346" s="111"/>
      <c r="J346" s="111"/>
      <c r="K346" s="111"/>
      <c r="L346" s="111"/>
      <c r="M346" s="111"/>
      <c r="N346" s="111"/>
    </row>
    <row r="347" spans="2:14">
      <c r="B347" s="110"/>
      <c r="C347" s="110"/>
      <c r="D347" s="110"/>
      <c r="E347" s="110"/>
      <c r="F347" s="110"/>
      <c r="G347" s="110"/>
      <c r="H347" s="111"/>
      <c r="I347" s="111"/>
      <c r="J347" s="111"/>
      <c r="K347" s="111"/>
      <c r="L347" s="111"/>
      <c r="M347" s="111"/>
      <c r="N347" s="111"/>
    </row>
    <row r="348" spans="2:14">
      <c r="B348" s="110"/>
      <c r="C348" s="110"/>
      <c r="D348" s="110"/>
      <c r="E348" s="110"/>
      <c r="F348" s="110"/>
      <c r="G348" s="110"/>
      <c r="H348" s="111"/>
      <c r="I348" s="111"/>
      <c r="J348" s="111"/>
      <c r="K348" s="111"/>
      <c r="L348" s="111"/>
      <c r="M348" s="111"/>
      <c r="N348" s="111"/>
    </row>
    <row r="349" spans="2:14">
      <c r="B349" s="110"/>
      <c r="C349" s="110"/>
      <c r="D349" s="110"/>
      <c r="E349" s="110"/>
      <c r="F349" s="110"/>
      <c r="G349" s="110"/>
      <c r="H349" s="111"/>
      <c r="I349" s="111"/>
      <c r="J349" s="111"/>
      <c r="K349" s="111"/>
      <c r="L349" s="111"/>
      <c r="M349" s="111"/>
      <c r="N349" s="111"/>
    </row>
    <row r="350" spans="2:14">
      <c r="B350" s="110"/>
      <c r="C350" s="110"/>
      <c r="D350" s="110"/>
      <c r="E350" s="110"/>
      <c r="F350" s="110"/>
      <c r="G350" s="110"/>
      <c r="H350" s="111"/>
      <c r="I350" s="111"/>
      <c r="J350" s="111"/>
      <c r="K350" s="111"/>
      <c r="L350" s="111"/>
      <c r="M350" s="111"/>
      <c r="N350" s="111"/>
    </row>
    <row r="351" spans="2:14">
      <c r="B351" s="110"/>
      <c r="C351" s="110"/>
      <c r="D351" s="110"/>
      <c r="E351" s="110"/>
      <c r="F351" s="110"/>
      <c r="G351" s="110"/>
      <c r="H351" s="111"/>
      <c r="I351" s="111"/>
      <c r="J351" s="111"/>
      <c r="K351" s="111"/>
      <c r="L351" s="111"/>
      <c r="M351" s="111"/>
      <c r="N351" s="111"/>
    </row>
    <row r="352" spans="2:14">
      <c r="B352" s="110"/>
      <c r="C352" s="110"/>
      <c r="D352" s="110"/>
      <c r="E352" s="110"/>
      <c r="F352" s="110"/>
      <c r="G352" s="110"/>
      <c r="H352" s="111"/>
      <c r="I352" s="111"/>
      <c r="J352" s="111"/>
      <c r="K352" s="111"/>
      <c r="L352" s="111"/>
      <c r="M352" s="111"/>
      <c r="N352" s="111"/>
    </row>
    <row r="353" spans="2:14">
      <c r="B353" s="110"/>
      <c r="C353" s="110"/>
      <c r="D353" s="110"/>
      <c r="E353" s="110"/>
      <c r="F353" s="110"/>
      <c r="G353" s="110"/>
      <c r="H353" s="111"/>
      <c r="I353" s="111"/>
      <c r="J353" s="111"/>
      <c r="K353" s="111"/>
      <c r="L353" s="111"/>
      <c r="M353" s="111"/>
      <c r="N353" s="111"/>
    </row>
    <row r="354" spans="2:14">
      <c r="B354" s="110"/>
      <c r="C354" s="110"/>
      <c r="D354" s="110"/>
      <c r="E354" s="110"/>
      <c r="F354" s="110"/>
      <c r="G354" s="110"/>
      <c r="H354" s="111"/>
      <c r="I354" s="111"/>
      <c r="J354" s="111"/>
      <c r="K354" s="111"/>
      <c r="L354" s="111"/>
      <c r="M354" s="111"/>
      <c r="N354" s="111"/>
    </row>
    <row r="355" spans="2:14">
      <c r="B355" s="110"/>
      <c r="C355" s="110"/>
      <c r="D355" s="110"/>
      <c r="E355" s="110"/>
      <c r="F355" s="110"/>
      <c r="G355" s="110"/>
      <c r="H355" s="111"/>
      <c r="I355" s="111"/>
      <c r="J355" s="111"/>
      <c r="K355" s="111"/>
      <c r="L355" s="111"/>
      <c r="M355" s="111"/>
      <c r="N355" s="111"/>
    </row>
    <row r="356" spans="2:14">
      <c r="B356" s="110"/>
      <c r="C356" s="110"/>
      <c r="D356" s="110"/>
      <c r="E356" s="110"/>
      <c r="F356" s="110"/>
      <c r="G356" s="110"/>
      <c r="H356" s="111"/>
      <c r="I356" s="111"/>
      <c r="J356" s="111"/>
      <c r="K356" s="111"/>
      <c r="L356" s="111"/>
      <c r="M356" s="111"/>
      <c r="N356" s="111"/>
    </row>
    <row r="357" spans="2:14">
      <c r="B357" s="110"/>
      <c r="C357" s="110"/>
      <c r="D357" s="110"/>
      <c r="E357" s="110"/>
      <c r="F357" s="110"/>
      <c r="G357" s="110"/>
      <c r="H357" s="111"/>
      <c r="I357" s="111"/>
      <c r="J357" s="111"/>
      <c r="K357" s="111"/>
      <c r="L357" s="111"/>
      <c r="M357" s="111"/>
      <c r="N357" s="111"/>
    </row>
    <row r="358" spans="2:14">
      <c r="B358" s="110"/>
      <c r="C358" s="110"/>
      <c r="D358" s="110"/>
      <c r="E358" s="110"/>
      <c r="F358" s="110"/>
      <c r="G358" s="110"/>
      <c r="H358" s="111"/>
      <c r="I358" s="111"/>
      <c r="J358" s="111"/>
      <c r="K358" s="111"/>
      <c r="L358" s="111"/>
      <c r="M358" s="111"/>
      <c r="N358" s="111"/>
    </row>
    <row r="359" spans="2:14">
      <c r="B359" s="110"/>
      <c r="C359" s="110"/>
      <c r="D359" s="110"/>
      <c r="E359" s="110"/>
      <c r="F359" s="110"/>
      <c r="G359" s="110"/>
      <c r="H359" s="111"/>
      <c r="I359" s="111"/>
      <c r="J359" s="111"/>
      <c r="K359" s="111"/>
      <c r="L359" s="111"/>
      <c r="M359" s="111"/>
      <c r="N359" s="111"/>
    </row>
    <row r="360" spans="2:14">
      <c r="B360" s="110"/>
      <c r="C360" s="110"/>
      <c r="D360" s="110"/>
      <c r="E360" s="110"/>
      <c r="F360" s="110"/>
      <c r="G360" s="110"/>
      <c r="H360" s="111"/>
      <c r="I360" s="111"/>
      <c r="J360" s="111"/>
      <c r="K360" s="111"/>
      <c r="L360" s="111"/>
      <c r="M360" s="111"/>
      <c r="N360" s="111"/>
    </row>
    <row r="361" spans="2:14">
      <c r="B361" s="110"/>
      <c r="C361" s="110"/>
      <c r="D361" s="110"/>
      <c r="E361" s="110"/>
      <c r="F361" s="110"/>
      <c r="G361" s="110"/>
      <c r="H361" s="111"/>
      <c r="I361" s="111"/>
      <c r="J361" s="111"/>
      <c r="K361" s="111"/>
      <c r="L361" s="111"/>
      <c r="M361" s="111"/>
      <c r="N361" s="111"/>
    </row>
    <row r="362" spans="2:14">
      <c r="B362" s="110"/>
      <c r="C362" s="110"/>
      <c r="D362" s="110"/>
      <c r="E362" s="110"/>
      <c r="F362" s="110"/>
      <c r="G362" s="110"/>
      <c r="H362" s="111"/>
      <c r="I362" s="111"/>
      <c r="J362" s="111"/>
      <c r="K362" s="111"/>
      <c r="L362" s="111"/>
      <c r="M362" s="111"/>
      <c r="N362" s="111"/>
    </row>
    <row r="363" spans="2:14">
      <c r="B363" s="110"/>
      <c r="C363" s="110"/>
      <c r="D363" s="110"/>
      <c r="E363" s="110"/>
      <c r="F363" s="110"/>
      <c r="G363" s="110"/>
      <c r="H363" s="111"/>
      <c r="I363" s="111"/>
      <c r="J363" s="111"/>
      <c r="K363" s="111"/>
      <c r="L363" s="111"/>
      <c r="M363" s="111"/>
      <c r="N363" s="111"/>
    </row>
    <row r="364" spans="2:14">
      <c r="B364" s="110"/>
      <c r="C364" s="110"/>
      <c r="D364" s="110"/>
      <c r="E364" s="110"/>
      <c r="F364" s="110"/>
      <c r="G364" s="110"/>
      <c r="H364" s="111"/>
      <c r="I364" s="111"/>
      <c r="J364" s="111"/>
      <c r="K364" s="111"/>
      <c r="L364" s="111"/>
      <c r="M364" s="111"/>
      <c r="N364" s="111"/>
    </row>
    <row r="365" spans="2:14">
      <c r="B365" s="110"/>
      <c r="C365" s="110"/>
      <c r="D365" s="110"/>
      <c r="E365" s="110"/>
      <c r="F365" s="110"/>
      <c r="G365" s="110"/>
      <c r="H365" s="111"/>
      <c r="I365" s="111"/>
      <c r="J365" s="111"/>
      <c r="K365" s="111"/>
      <c r="L365" s="111"/>
      <c r="M365" s="111"/>
      <c r="N365" s="111"/>
    </row>
    <row r="366" spans="2:14">
      <c r="B366" s="110"/>
      <c r="C366" s="110"/>
      <c r="D366" s="110"/>
      <c r="E366" s="110"/>
      <c r="F366" s="110"/>
      <c r="G366" s="110"/>
      <c r="H366" s="111"/>
      <c r="I366" s="111"/>
      <c r="J366" s="111"/>
      <c r="K366" s="111"/>
      <c r="L366" s="111"/>
      <c r="M366" s="111"/>
      <c r="N366" s="111"/>
    </row>
    <row r="367" spans="2:14">
      <c r="B367" s="110"/>
      <c r="C367" s="110"/>
      <c r="D367" s="110"/>
      <c r="E367" s="110"/>
      <c r="F367" s="110"/>
      <c r="G367" s="110"/>
      <c r="H367" s="111"/>
      <c r="I367" s="111"/>
      <c r="J367" s="111"/>
      <c r="K367" s="111"/>
      <c r="L367" s="111"/>
      <c r="M367" s="111"/>
      <c r="N367" s="111"/>
    </row>
    <row r="368" spans="2:14">
      <c r="B368" s="110"/>
      <c r="C368" s="110"/>
      <c r="D368" s="110"/>
      <c r="E368" s="110"/>
      <c r="F368" s="110"/>
      <c r="G368" s="110"/>
      <c r="H368" s="111"/>
      <c r="I368" s="111"/>
      <c r="J368" s="111"/>
      <c r="K368" s="111"/>
      <c r="L368" s="111"/>
      <c r="M368" s="111"/>
      <c r="N368" s="111"/>
    </row>
    <row r="369" spans="2:14">
      <c r="B369" s="110"/>
      <c r="C369" s="110"/>
      <c r="D369" s="110"/>
      <c r="E369" s="110"/>
      <c r="F369" s="110"/>
      <c r="G369" s="110"/>
      <c r="H369" s="111"/>
      <c r="I369" s="111"/>
      <c r="J369" s="111"/>
      <c r="K369" s="111"/>
      <c r="L369" s="111"/>
      <c r="M369" s="111"/>
      <c r="N369" s="111"/>
    </row>
    <row r="370" spans="2:14">
      <c r="B370" s="110"/>
      <c r="C370" s="110"/>
      <c r="D370" s="110"/>
      <c r="E370" s="110"/>
      <c r="F370" s="110"/>
      <c r="G370" s="110"/>
      <c r="H370" s="111"/>
      <c r="I370" s="111"/>
      <c r="J370" s="111"/>
      <c r="K370" s="111"/>
      <c r="L370" s="111"/>
      <c r="M370" s="111"/>
      <c r="N370" s="111"/>
    </row>
    <row r="371" spans="2:14">
      <c r="B371" s="110"/>
      <c r="C371" s="110"/>
      <c r="D371" s="110"/>
      <c r="E371" s="110"/>
      <c r="F371" s="110"/>
      <c r="G371" s="110"/>
      <c r="H371" s="111"/>
      <c r="I371" s="111"/>
      <c r="J371" s="111"/>
      <c r="K371" s="111"/>
      <c r="L371" s="111"/>
      <c r="M371" s="111"/>
      <c r="N371" s="111"/>
    </row>
    <row r="372" spans="2:14">
      <c r="B372" s="110"/>
      <c r="C372" s="110"/>
      <c r="D372" s="110"/>
      <c r="E372" s="110"/>
      <c r="F372" s="110"/>
      <c r="G372" s="110"/>
      <c r="H372" s="111"/>
      <c r="I372" s="111"/>
      <c r="J372" s="111"/>
      <c r="K372" s="111"/>
      <c r="L372" s="111"/>
      <c r="M372" s="111"/>
      <c r="N372" s="111"/>
    </row>
    <row r="373" spans="2:14">
      <c r="B373" s="110"/>
      <c r="C373" s="110"/>
      <c r="D373" s="110"/>
      <c r="E373" s="110"/>
      <c r="F373" s="110"/>
      <c r="G373" s="110"/>
      <c r="H373" s="111"/>
      <c r="I373" s="111"/>
      <c r="J373" s="111"/>
      <c r="K373" s="111"/>
      <c r="L373" s="111"/>
      <c r="M373" s="111"/>
      <c r="N373" s="111"/>
    </row>
    <row r="374" spans="2:14">
      <c r="B374" s="110"/>
      <c r="C374" s="110"/>
      <c r="D374" s="110"/>
      <c r="E374" s="110"/>
      <c r="F374" s="110"/>
      <c r="G374" s="110"/>
      <c r="H374" s="111"/>
      <c r="I374" s="111"/>
      <c r="J374" s="111"/>
      <c r="K374" s="111"/>
      <c r="L374" s="111"/>
      <c r="M374" s="111"/>
      <c r="N374" s="111"/>
    </row>
    <row r="375" spans="2:14">
      <c r="B375" s="110"/>
      <c r="C375" s="110"/>
      <c r="D375" s="110"/>
      <c r="E375" s="110"/>
      <c r="F375" s="110"/>
      <c r="G375" s="110"/>
      <c r="H375" s="111"/>
      <c r="I375" s="111"/>
      <c r="J375" s="111"/>
      <c r="K375" s="111"/>
      <c r="L375" s="111"/>
      <c r="M375" s="111"/>
      <c r="N375" s="111"/>
    </row>
    <row r="376" spans="2:14">
      <c r="B376" s="110"/>
      <c r="C376" s="110"/>
      <c r="D376" s="110"/>
      <c r="E376" s="110"/>
      <c r="F376" s="110"/>
      <c r="G376" s="110"/>
      <c r="H376" s="111"/>
      <c r="I376" s="111"/>
      <c r="J376" s="111"/>
      <c r="K376" s="111"/>
      <c r="L376" s="111"/>
      <c r="M376" s="111"/>
      <c r="N376" s="111"/>
    </row>
    <row r="377" spans="2:14">
      <c r="B377" s="110"/>
      <c r="C377" s="110"/>
      <c r="D377" s="110"/>
      <c r="E377" s="110"/>
      <c r="F377" s="110"/>
      <c r="G377" s="110"/>
      <c r="H377" s="111"/>
      <c r="I377" s="111"/>
      <c r="J377" s="111"/>
      <c r="K377" s="111"/>
      <c r="L377" s="111"/>
      <c r="M377" s="111"/>
      <c r="N377" s="111"/>
    </row>
    <row r="378" spans="2:14">
      <c r="B378" s="110"/>
      <c r="C378" s="110"/>
      <c r="D378" s="110"/>
      <c r="E378" s="110"/>
      <c r="F378" s="110"/>
      <c r="G378" s="110"/>
      <c r="H378" s="111"/>
      <c r="I378" s="111"/>
      <c r="J378" s="111"/>
      <c r="K378" s="111"/>
      <c r="L378" s="111"/>
      <c r="M378" s="111"/>
      <c r="N378" s="111"/>
    </row>
    <row r="379" spans="2:14">
      <c r="B379" s="110"/>
      <c r="C379" s="110"/>
      <c r="D379" s="110"/>
      <c r="E379" s="110"/>
      <c r="F379" s="110"/>
      <c r="G379" s="110"/>
      <c r="H379" s="111"/>
      <c r="I379" s="111"/>
      <c r="J379" s="111"/>
      <c r="K379" s="111"/>
      <c r="L379" s="111"/>
      <c r="M379" s="111"/>
      <c r="N379" s="111"/>
    </row>
    <row r="380" spans="2:14">
      <c r="B380" s="110"/>
      <c r="C380" s="110"/>
      <c r="D380" s="110"/>
      <c r="E380" s="110"/>
      <c r="F380" s="110"/>
      <c r="G380" s="110"/>
      <c r="H380" s="111"/>
      <c r="I380" s="111"/>
      <c r="J380" s="111"/>
      <c r="K380" s="111"/>
      <c r="L380" s="111"/>
      <c r="M380" s="111"/>
      <c r="N380" s="111"/>
    </row>
    <row r="381" spans="2:14">
      <c r="B381" s="110"/>
      <c r="C381" s="110"/>
      <c r="D381" s="110"/>
      <c r="E381" s="110"/>
      <c r="F381" s="110"/>
      <c r="G381" s="110"/>
      <c r="H381" s="111"/>
      <c r="I381" s="111"/>
      <c r="J381" s="111"/>
      <c r="K381" s="111"/>
      <c r="L381" s="111"/>
      <c r="M381" s="111"/>
      <c r="N381" s="111"/>
    </row>
    <row r="382" spans="2:14">
      <c r="B382" s="110"/>
      <c r="C382" s="110"/>
      <c r="D382" s="110"/>
      <c r="E382" s="110"/>
      <c r="F382" s="110"/>
      <c r="G382" s="110"/>
      <c r="H382" s="111"/>
      <c r="I382" s="111"/>
      <c r="J382" s="111"/>
      <c r="K382" s="111"/>
      <c r="L382" s="111"/>
      <c r="M382" s="111"/>
      <c r="N382" s="111"/>
    </row>
    <row r="383" spans="2:14">
      <c r="B383" s="110"/>
      <c r="C383" s="110"/>
      <c r="D383" s="110"/>
      <c r="E383" s="110"/>
      <c r="F383" s="110"/>
      <c r="G383" s="110"/>
      <c r="H383" s="111"/>
      <c r="I383" s="111"/>
      <c r="J383" s="111"/>
      <c r="K383" s="111"/>
      <c r="L383" s="111"/>
      <c r="M383" s="111"/>
      <c r="N383" s="111"/>
    </row>
    <row r="384" spans="2:14">
      <c r="B384" s="110"/>
      <c r="C384" s="110"/>
      <c r="D384" s="110"/>
      <c r="E384" s="110"/>
      <c r="F384" s="110"/>
      <c r="G384" s="110"/>
      <c r="H384" s="111"/>
      <c r="I384" s="111"/>
      <c r="J384" s="111"/>
      <c r="K384" s="111"/>
      <c r="L384" s="111"/>
      <c r="M384" s="111"/>
      <c r="N384" s="111"/>
    </row>
    <row r="385" spans="2:14">
      <c r="B385" s="110"/>
      <c r="C385" s="110"/>
      <c r="D385" s="110"/>
      <c r="E385" s="110"/>
      <c r="F385" s="110"/>
      <c r="G385" s="110"/>
      <c r="H385" s="111"/>
      <c r="I385" s="111"/>
      <c r="J385" s="111"/>
      <c r="K385" s="111"/>
      <c r="L385" s="111"/>
      <c r="M385" s="111"/>
      <c r="N385" s="111"/>
    </row>
    <row r="386" spans="2:14">
      <c r="B386" s="110"/>
      <c r="C386" s="110"/>
      <c r="D386" s="110"/>
      <c r="E386" s="110"/>
      <c r="F386" s="110"/>
      <c r="G386" s="110"/>
      <c r="H386" s="111"/>
      <c r="I386" s="111"/>
      <c r="J386" s="111"/>
      <c r="K386" s="111"/>
      <c r="L386" s="111"/>
      <c r="M386" s="111"/>
      <c r="N386" s="111"/>
    </row>
    <row r="387" spans="2:14">
      <c r="B387" s="110"/>
      <c r="C387" s="110"/>
      <c r="D387" s="110"/>
      <c r="E387" s="110"/>
      <c r="F387" s="110"/>
      <c r="G387" s="110"/>
      <c r="H387" s="111"/>
      <c r="I387" s="111"/>
      <c r="J387" s="111"/>
      <c r="K387" s="111"/>
      <c r="L387" s="111"/>
      <c r="M387" s="111"/>
      <c r="N387" s="111"/>
    </row>
    <row r="388" spans="2:14">
      <c r="B388" s="110"/>
      <c r="C388" s="110"/>
      <c r="D388" s="110"/>
      <c r="E388" s="110"/>
      <c r="F388" s="110"/>
      <c r="G388" s="110"/>
      <c r="H388" s="111"/>
      <c r="I388" s="111"/>
      <c r="J388" s="111"/>
      <c r="K388" s="111"/>
      <c r="L388" s="111"/>
      <c r="M388" s="111"/>
      <c r="N388" s="111"/>
    </row>
    <row r="389" spans="2:14">
      <c r="B389" s="110"/>
      <c r="C389" s="110"/>
      <c r="D389" s="110"/>
      <c r="E389" s="110"/>
      <c r="F389" s="110"/>
      <c r="G389" s="110"/>
      <c r="H389" s="111"/>
      <c r="I389" s="111"/>
      <c r="J389" s="111"/>
      <c r="K389" s="111"/>
      <c r="L389" s="111"/>
      <c r="M389" s="111"/>
      <c r="N389" s="111"/>
    </row>
    <row r="390" spans="2:14">
      <c r="B390" s="110"/>
      <c r="C390" s="110"/>
      <c r="D390" s="110"/>
      <c r="E390" s="110"/>
      <c r="F390" s="110"/>
      <c r="G390" s="110"/>
      <c r="H390" s="111"/>
      <c r="I390" s="111"/>
      <c r="J390" s="111"/>
      <c r="K390" s="111"/>
      <c r="L390" s="111"/>
      <c r="M390" s="111"/>
      <c r="N390" s="111"/>
    </row>
    <row r="391" spans="2:14">
      <c r="B391" s="110"/>
      <c r="C391" s="110"/>
      <c r="D391" s="110"/>
      <c r="E391" s="110"/>
      <c r="F391" s="110"/>
      <c r="G391" s="110"/>
      <c r="H391" s="111"/>
      <c r="I391" s="111"/>
      <c r="J391" s="111"/>
      <c r="K391" s="111"/>
      <c r="L391" s="111"/>
      <c r="M391" s="111"/>
      <c r="N391" s="111"/>
    </row>
    <row r="392" spans="2:14">
      <c r="B392" s="110"/>
      <c r="C392" s="110"/>
      <c r="D392" s="110"/>
      <c r="E392" s="110"/>
      <c r="F392" s="110"/>
      <c r="G392" s="110"/>
      <c r="H392" s="111"/>
      <c r="I392" s="111"/>
      <c r="J392" s="111"/>
      <c r="K392" s="111"/>
      <c r="L392" s="111"/>
      <c r="M392" s="111"/>
      <c r="N392" s="111"/>
    </row>
    <row r="393" spans="2:14">
      <c r="B393" s="110"/>
      <c r="C393" s="110"/>
      <c r="D393" s="110"/>
      <c r="E393" s="110"/>
      <c r="F393" s="110"/>
      <c r="G393" s="110"/>
      <c r="H393" s="111"/>
      <c r="I393" s="111"/>
      <c r="J393" s="111"/>
      <c r="K393" s="111"/>
      <c r="L393" s="111"/>
      <c r="M393" s="111"/>
      <c r="N393" s="111"/>
    </row>
    <row r="394" spans="2:14">
      <c r="B394" s="110"/>
      <c r="C394" s="110"/>
      <c r="D394" s="110"/>
      <c r="E394" s="110"/>
      <c r="F394" s="110"/>
      <c r="G394" s="110"/>
      <c r="H394" s="111"/>
      <c r="I394" s="111"/>
      <c r="J394" s="111"/>
      <c r="K394" s="111"/>
      <c r="L394" s="111"/>
      <c r="M394" s="111"/>
      <c r="N394" s="111"/>
    </row>
    <row r="395" spans="2:14">
      <c r="B395" s="110"/>
      <c r="C395" s="110"/>
      <c r="D395" s="110"/>
      <c r="E395" s="110"/>
      <c r="F395" s="110"/>
      <c r="G395" s="110"/>
      <c r="H395" s="111"/>
      <c r="I395" s="111"/>
      <c r="J395" s="111"/>
      <c r="K395" s="111"/>
      <c r="L395" s="111"/>
      <c r="M395" s="111"/>
      <c r="N395" s="111"/>
    </row>
    <row r="396" spans="2:14">
      <c r="B396" s="110"/>
      <c r="C396" s="110"/>
      <c r="D396" s="110"/>
      <c r="E396" s="110"/>
      <c r="F396" s="110"/>
      <c r="G396" s="110"/>
      <c r="H396" s="111"/>
      <c r="I396" s="111"/>
      <c r="J396" s="111"/>
      <c r="K396" s="111"/>
      <c r="L396" s="111"/>
      <c r="M396" s="111"/>
      <c r="N396" s="111"/>
    </row>
    <row r="397" spans="2:14">
      <c r="B397" s="110"/>
      <c r="C397" s="110"/>
      <c r="D397" s="110"/>
      <c r="E397" s="110"/>
      <c r="F397" s="110"/>
      <c r="G397" s="110"/>
      <c r="H397" s="111"/>
      <c r="I397" s="111"/>
      <c r="J397" s="111"/>
      <c r="K397" s="111"/>
      <c r="L397" s="111"/>
      <c r="M397" s="111"/>
      <c r="N397" s="111"/>
    </row>
    <row r="398" spans="2:14">
      <c r="B398" s="110"/>
      <c r="C398" s="110"/>
      <c r="D398" s="110"/>
      <c r="E398" s="110"/>
      <c r="F398" s="110"/>
      <c r="G398" s="110"/>
      <c r="H398" s="111"/>
      <c r="I398" s="111"/>
      <c r="J398" s="111"/>
      <c r="K398" s="111"/>
      <c r="L398" s="111"/>
      <c r="M398" s="111"/>
      <c r="N398" s="111"/>
    </row>
    <row r="399" spans="2:14">
      <c r="B399" s="110"/>
      <c r="C399" s="110"/>
      <c r="D399" s="110"/>
      <c r="E399" s="110"/>
      <c r="F399" s="110"/>
      <c r="G399" s="110"/>
      <c r="H399" s="111"/>
      <c r="I399" s="111"/>
      <c r="J399" s="111"/>
      <c r="K399" s="111"/>
      <c r="L399" s="111"/>
      <c r="M399" s="111"/>
      <c r="N399" s="111"/>
    </row>
    <row r="400" spans="2:14">
      <c r="B400" s="110"/>
      <c r="C400" s="110"/>
      <c r="D400" s="110"/>
      <c r="E400" s="110"/>
      <c r="F400" s="110"/>
      <c r="G400" s="110"/>
      <c r="H400" s="111"/>
      <c r="I400" s="111"/>
      <c r="J400" s="111"/>
      <c r="K400" s="111"/>
      <c r="L400" s="111"/>
      <c r="M400" s="111"/>
      <c r="N400" s="111"/>
    </row>
    <row r="401" spans="2:14">
      <c r="B401" s="110"/>
      <c r="C401" s="110"/>
      <c r="D401" s="110"/>
      <c r="E401" s="110"/>
      <c r="F401" s="110"/>
      <c r="G401" s="110"/>
      <c r="H401" s="111"/>
      <c r="I401" s="111"/>
      <c r="J401" s="111"/>
      <c r="K401" s="111"/>
      <c r="L401" s="111"/>
      <c r="M401" s="111"/>
      <c r="N401" s="111"/>
    </row>
    <row r="402" spans="2:14">
      <c r="B402" s="110"/>
      <c r="C402" s="110"/>
      <c r="D402" s="110"/>
      <c r="E402" s="110"/>
      <c r="F402" s="110"/>
      <c r="G402" s="110"/>
      <c r="H402" s="111"/>
      <c r="I402" s="111"/>
      <c r="J402" s="111"/>
      <c r="K402" s="111"/>
      <c r="L402" s="111"/>
      <c r="M402" s="111"/>
      <c r="N402" s="111"/>
    </row>
    <row r="403" spans="2:14">
      <c r="B403" s="110"/>
      <c r="C403" s="110"/>
      <c r="D403" s="110"/>
      <c r="E403" s="110"/>
      <c r="F403" s="110"/>
      <c r="G403" s="110"/>
      <c r="H403" s="111"/>
      <c r="I403" s="111"/>
      <c r="J403" s="111"/>
      <c r="K403" s="111"/>
      <c r="L403" s="111"/>
      <c r="M403" s="111"/>
      <c r="N403" s="111"/>
    </row>
    <row r="404" spans="2:14">
      <c r="B404" s="110"/>
      <c r="C404" s="110"/>
      <c r="D404" s="110"/>
      <c r="E404" s="110"/>
      <c r="F404" s="110"/>
      <c r="G404" s="110"/>
      <c r="H404" s="111"/>
      <c r="I404" s="111"/>
      <c r="J404" s="111"/>
      <c r="K404" s="111"/>
      <c r="L404" s="111"/>
      <c r="M404" s="111"/>
      <c r="N404" s="111"/>
    </row>
    <row r="405" spans="2:14">
      <c r="B405" s="110"/>
      <c r="C405" s="110"/>
      <c r="D405" s="110"/>
      <c r="E405" s="110"/>
      <c r="F405" s="110"/>
      <c r="G405" s="110"/>
      <c r="H405" s="111"/>
      <c r="I405" s="111"/>
      <c r="J405" s="111"/>
      <c r="K405" s="111"/>
      <c r="L405" s="111"/>
      <c r="M405" s="111"/>
      <c r="N405" s="111"/>
    </row>
    <row r="406" spans="2:14">
      <c r="B406" s="110"/>
      <c r="C406" s="110"/>
      <c r="D406" s="110"/>
      <c r="E406" s="110"/>
      <c r="F406" s="110"/>
      <c r="G406" s="110"/>
      <c r="H406" s="111"/>
      <c r="I406" s="111"/>
      <c r="J406" s="111"/>
      <c r="K406" s="111"/>
      <c r="L406" s="111"/>
      <c r="M406" s="111"/>
      <c r="N406" s="111"/>
    </row>
    <row r="407" spans="2:14">
      <c r="B407" s="110"/>
      <c r="C407" s="110"/>
      <c r="D407" s="110"/>
      <c r="E407" s="110"/>
      <c r="F407" s="110"/>
      <c r="G407" s="110"/>
      <c r="H407" s="111"/>
      <c r="I407" s="111"/>
      <c r="J407" s="111"/>
      <c r="K407" s="111"/>
      <c r="L407" s="111"/>
      <c r="M407" s="111"/>
      <c r="N407" s="111"/>
    </row>
    <row r="408" spans="2:14">
      <c r="B408" s="110"/>
      <c r="C408" s="110"/>
      <c r="D408" s="110"/>
      <c r="E408" s="110"/>
      <c r="F408" s="110"/>
      <c r="G408" s="110"/>
      <c r="H408" s="111"/>
      <c r="I408" s="111"/>
      <c r="J408" s="111"/>
      <c r="K408" s="111"/>
      <c r="L408" s="111"/>
      <c r="M408" s="111"/>
      <c r="N408" s="111"/>
    </row>
    <row r="409" spans="2:14">
      <c r="B409" s="110"/>
      <c r="C409" s="110"/>
      <c r="D409" s="110"/>
      <c r="E409" s="110"/>
      <c r="F409" s="110"/>
      <c r="G409" s="110"/>
      <c r="H409" s="111"/>
      <c r="I409" s="111"/>
      <c r="J409" s="111"/>
      <c r="K409" s="111"/>
      <c r="L409" s="111"/>
      <c r="M409" s="111"/>
      <c r="N409" s="111"/>
    </row>
    <row r="410" spans="2:14">
      <c r="B410" s="110"/>
      <c r="C410" s="110"/>
      <c r="D410" s="110"/>
      <c r="E410" s="110"/>
      <c r="F410" s="110"/>
      <c r="G410" s="110"/>
      <c r="H410" s="111"/>
      <c r="I410" s="111"/>
      <c r="J410" s="111"/>
      <c r="K410" s="111"/>
      <c r="L410" s="111"/>
      <c r="M410" s="111"/>
      <c r="N410" s="111"/>
    </row>
    <row r="411" spans="2:14">
      <c r="B411" s="110"/>
      <c r="C411" s="110"/>
      <c r="D411" s="110"/>
      <c r="E411" s="110"/>
      <c r="F411" s="110"/>
      <c r="G411" s="110"/>
      <c r="H411" s="111"/>
      <c r="I411" s="111"/>
      <c r="J411" s="111"/>
      <c r="K411" s="111"/>
      <c r="L411" s="111"/>
      <c r="M411" s="111"/>
      <c r="N411" s="111"/>
    </row>
    <row r="412" spans="2:14">
      <c r="B412" s="110"/>
      <c r="C412" s="110"/>
      <c r="D412" s="110"/>
      <c r="E412" s="110"/>
      <c r="F412" s="110"/>
      <c r="G412" s="110"/>
      <c r="H412" s="111"/>
      <c r="I412" s="111"/>
      <c r="J412" s="111"/>
      <c r="K412" s="111"/>
      <c r="L412" s="111"/>
      <c r="M412" s="111"/>
      <c r="N412" s="111"/>
    </row>
    <row r="413" spans="2:14">
      <c r="B413" s="110"/>
      <c r="C413" s="110"/>
      <c r="D413" s="110"/>
      <c r="E413" s="110"/>
      <c r="F413" s="110"/>
      <c r="G413" s="110"/>
      <c r="H413" s="111"/>
      <c r="I413" s="111"/>
      <c r="J413" s="111"/>
      <c r="K413" s="111"/>
      <c r="L413" s="111"/>
      <c r="M413" s="111"/>
      <c r="N413" s="111"/>
    </row>
    <row r="414" spans="2:14">
      <c r="B414" s="110"/>
      <c r="C414" s="110"/>
      <c r="D414" s="110"/>
      <c r="E414" s="110"/>
      <c r="F414" s="110"/>
      <c r="G414" s="110"/>
      <c r="H414" s="111"/>
      <c r="I414" s="111"/>
      <c r="J414" s="111"/>
      <c r="K414" s="111"/>
      <c r="L414" s="111"/>
      <c r="M414" s="111"/>
      <c r="N414" s="111"/>
    </row>
    <row r="415" spans="2:14">
      <c r="B415" s="110"/>
      <c r="C415" s="110"/>
      <c r="D415" s="110"/>
      <c r="E415" s="110"/>
      <c r="F415" s="110"/>
      <c r="G415" s="110"/>
      <c r="H415" s="111"/>
      <c r="I415" s="111"/>
      <c r="J415" s="111"/>
      <c r="K415" s="111"/>
      <c r="L415" s="111"/>
      <c r="M415" s="111"/>
      <c r="N415" s="111"/>
    </row>
    <row r="416" spans="2:14">
      <c r="B416" s="110"/>
      <c r="C416" s="110"/>
      <c r="D416" s="110"/>
      <c r="E416" s="110"/>
      <c r="F416" s="110"/>
      <c r="G416" s="110"/>
      <c r="H416" s="111"/>
      <c r="I416" s="111"/>
      <c r="J416" s="111"/>
      <c r="K416" s="111"/>
      <c r="L416" s="111"/>
      <c r="M416" s="111"/>
      <c r="N416" s="111"/>
    </row>
    <row r="417" spans="2:14">
      <c r="B417" s="110"/>
      <c r="C417" s="110"/>
      <c r="D417" s="110"/>
      <c r="E417" s="110"/>
      <c r="F417" s="110"/>
      <c r="G417" s="110"/>
      <c r="H417" s="111"/>
      <c r="I417" s="111"/>
      <c r="J417" s="111"/>
      <c r="K417" s="111"/>
      <c r="L417" s="111"/>
      <c r="M417" s="111"/>
      <c r="N417" s="111"/>
    </row>
    <row r="418" spans="2:14">
      <c r="B418" s="110"/>
      <c r="C418" s="110"/>
      <c r="D418" s="110"/>
      <c r="E418" s="110"/>
      <c r="F418" s="110"/>
      <c r="G418" s="110"/>
      <c r="H418" s="111"/>
      <c r="I418" s="111"/>
      <c r="J418" s="111"/>
      <c r="K418" s="111"/>
      <c r="L418" s="111"/>
      <c r="M418" s="111"/>
      <c r="N418" s="111"/>
    </row>
    <row r="419" spans="2:14">
      <c r="B419" s="110"/>
      <c r="C419" s="110"/>
      <c r="D419" s="110"/>
      <c r="E419" s="110"/>
      <c r="F419" s="110"/>
      <c r="G419" s="110"/>
      <c r="H419" s="111"/>
      <c r="I419" s="111"/>
      <c r="J419" s="111"/>
      <c r="K419" s="111"/>
      <c r="L419" s="111"/>
      <c r="M419" s="111"/>
      <c r="N419" s="111"/>
    </row>
    <row r="420" spans="2:14">
      <c r="B420" s="110"/>
      <c r="C420" s="110"/>
      <c r="D420" s="110"/>
      <c r="E420" s="110"/>
      <c r="F420" s="110"/>
      <c r="G420" s="110"/>
      <c r="H420" s="111"/>
      <c r="I420" s="111"/>
      <c r="J420" s="111"/>
      <c r="K420" s="111"/>
      <c r="L420" s="111"/>
      <c r="M420" s="111"/>
      <c r="N420" s="111"/>
    </row>
    <row r="421" spans="2:14">
      <c r="B421" s="110"/>
      <c r="C421" s="110"/>
      <c r="D421" s="110"/>
      <c r="E421" s="110"/>
      <c r="F421" s="110"/>
      <c r="G421" s="110"/>
      <c r="H421" s="111"/>
      <c r="I421" s="111"/>
      <c r="J421" s="111"/>
      <c r="K421" s="111"/>
      <c r="L421" s="111"/>
      <c r="M421" s="111"/>
      <c r="N421" s="111"/>
    </row>
    <row r="422" spans="2:14">
      <c r="B422" s="110"/>
      <c r="C422" s="110"/>
      <c r="D422" s="110"/>
      <c r="E422" s="110"/>
      <c r="F422" s="110"/>
      <c r="G422" s="110"/>
      <c r="H422" s="111"/>
      <c r="I422" s="111"/>
      <c r="J422" s="111"/>
      <c r="K422" s="111"/>
      <c r="L422" s="111"/>
      <c r="M422" s="111"/>
      <c r="N422" s="111"/>
    </row>
    <row r="423" spans="2:14">
      <c r="B423" s="110"/>
      <c r="C423" s="110"/>
      <c r="D423" s="110"/>
      <c r="E423" s="110"/>
      <c r="F423" s="110"/>
      <c r="G423" s="110"/>
      <c r="H423" s="111"/>
      <c r="I423" s="111"/>
      <c r="J423" s="111"/>
      <c r="K423" s="111"/>
      <c r="L423" s="111"/>
      <c r="M423" s="111"/>
      <c r="N423" s="111"/>
    </row>
    <row r="424" spans="2:14">
      <c r="B424" s="110"/>
      <c r="C424" s="110"/>
      <c r="D424" s="110"/>
      <c r="E424" s="110"/>
      <c r="F424" s="110"/>
      <c r="G424" s="110"/>
      <c r="H424" s="111"/>
      <c r="I424" s="111"/>
      <c r="J424" s="111"/>
      <c r="K424" s="111"/>
      <c r="L424" s="111"/>
      <c r="M424" s="111"/>
      <c r="N424" s="111"/>
    </row>
    <row r="425" spans="2:14">
      <c r="B425" s="110"/>
      <c r="C425" s="110"/>
      <c r="D425" s="110"/>
      <c r="E425" s="110"/>
      <c r="F425" s="110"/>
      <c r="G425" s="110"/>
      <c r="H425" s="111"/>
      <c r="I425" s="111"/>
      <c r="J425" s="111"/>
      <c r="K425" s="111"/>
      <c r="L425" s="111"/>
      <c r="M425" s="111"/>
      <c r="N425" s="111"/>
    </row>
    <row r="426" spans="2:14">
      <c r="B426" s="110"/>
      <c r="C426" s="110"/>
      <c r="D426" s="110"/>
      <c r="E426" s="110"/>
      <c r="F426" s="110"/>
      <c r="G426" s="110"/>
      <c r="H426" s="111"/>
      <c r="I426" s="111"/>
      <c r="J426" s="111"/>
      <c r="K426" s="111"/>
      <c r="L426" s="111"/>
      <c r="M426" s="111"/>
      <c r="N426" s="111"/>
    </row>
    <row r="427" spans="2:14">
      <c r="B427" s="110"/>
      <c r="C427" s="110"/>
      <c r="D427" s="110"/>
      <c r="E427" s="110"/>
      <c r="F427" s="110"/>
      <c r="G427" s="110"/>
      <c r="H427" s="111"/>
      <c r="I427" s="111"/>
      <c r="J427" s="111"/>
      <c r="K427" s="111"/>
      <c r="L427" s="111"/>
      <c r="M427" s="111"/>
      <c r="N427" s="111"/>
    </row>
    <row r="428" spans="2:14">
      <c r="B428" s="110"/>
      <c r="C428" s="110"/>
      <c r="D428" s="110"/>
      <c r="E428" s="110"/>
      <c r="F428" s="110"/>
      <c r="G428" s="110"/>
      <c r="H428" s="111"/>
      <c r="I428" s="111"/>
      <c r="J428" s="111"/>
      <c r="K428" s="111"/>
      <c r="L428" s="111"/>
      <c r="M428" s="111"/>
      <c r="N428" s="111"/>
    </row>
    <row r="429" spans="2:14">
      <c r="B429" s="110"/>
      <c r="C429" s="110"/>
      <c r="D429" s="110"/>
      <c r="E429" s="110"/>
      <c r="F429" s="110"/>
      <c r="G429" s="110"/>
      <c r="H429" s="111"/>
      <c r="I429" s="111"/>
      <c r="J429" s="111"/>
      <c r="K429" s="111"/>
      <c r="L429" s="111"/>
      <c r="M429" s="111"/>
      <c r="N429" s="111"/>
    </row>
    <row r="430" spans="2:14">
      <c r="B430" s="110"/>
      <c r="C430" s="110"/>
      <c r="D430" s="110"/>
      <c r="E430" s="110"/>
      <c r="F430" s="110"/>
      <c r="G430" s="110"/>
      <c r="H430" s="111"/>
      <c r="I430" s="111"/>
      <c r="J430" s="111"/>
      <c r="K430" s="111"/>
      <c r="L430" s="111"/>
      <c r="M430" s="111"/>
      <c r="N430" s="111"/>
    </row>
    <row r="431" spans="2:14">
      <c r="B431" s="110"/>
      <c r="C431" s="110"/>
      <c r="D431" s="110"/>
      <c r="E431" s="110"/>
      <c r="F431" s="110"/>
      <c r="G431" s="110"/>
      <c r="H431" s="111"/>
      <c r="I431" s="111"/>
      <c r="J431" s="111"/>
      <c r="K431" s="111"/>
      <c r="L431" s="111"/>
      <c r="M431" s="111"/>
      <c r="N431" s="111"/>
    </row>
    <row r="432" spans="2:14">
      <c r="B432" s="110"/>
      <c r="C432" s="110"/>
      <c r="D432" s="110"/>
      <c r="E432" s="110"/>
      <c r="F432" s="110"/>
      <c r="G432" s="110"/>
      <c r="H432" s="111"/>
      <c r="I432" s="111"/>
      <c r="J432" s="111"/>
      <c r="K432" s="111"/>
      <c r="L432" s="111"/>
      <c r="M432" s="111"/>
      <c r="N432" s="111"/>
    </row>
    <row r="433" spans="2:14">
      <c r="B433" s="110"/>
      <c r="C433" s="110"/>
      <c r="D433" s="110"/>
      <c r="E433" s="110"/>
      <c r="F433" s="110"/>
      <c r="G433" s="110"/>
      <c r="H433" s="111"/>
      <c r="I433" s="111"/>
      <c r="J433" s="111"/>
      <c r="K433" s="111"/>
      <c r="L433" s="111"/>
      <c r="M433" s="111"/>
      <c r="N433" s="111"/>
    </row>
    <row r="434" spans="2:14">
      <c r="B434" s="110"/>
      <c r="C434" s="110"/>
      <c r="D434" s="110"/>
      <c r="E434" s="110"/>
      <c r="F434" s="110"/>
      <c r="G434" s="110"/>
      <c r="H434" s="111"/>
      <c r="I434" s="111"/>
      <c r="J434" s="111"/>
      <c r="K434" s="111"/>
      <c r="L434" s="111"/>
      <c r="M434" s="111"/>
      <c r="N434" s="111"/>
    </row>
    <row r="435" spans="2:14">
      <c r="B435" s="110"/>
      <c r="C435" s="110"/>
      <c r="D435" s="110"/>
      <c r="E435" s="110"/>
      <c r="F435" s="110"/>
      <c r="G435" s="110"/>
      <c r="H435" s="111"/>
      <c r="I435" s="111"/>
      <c r="J435" s="111"/>
      <c r="K435" s="111"/>
      <c r="L435" s="111"/>
      <c r="M435" s="111"/>
      <c r="N435" s="111"/>
    </row>
    <row r="436" spans="2:14">
      <c r="B436" s="110"/>
      <c r="C436" s="110"/>
      <c r="D436" s="110"/>
      <c r="E436" s="110"/>
      <c r="F436" s="110"/>
      <c r="G436" s="110"/>
      <c r="H436" s="111"/>
      <c r="I436" s="111"/>
      <c r="J436" s="111"/>
      <c r="K436" s="111"/>
      <c r="L436" s="111"/>
      <c r="M436" s="111"/>
      <c r="N436" s="111"/>
    </row>
    <row r="437" spans="2:14">
      <c r="B437" s="110"/>
      <c r="C437" s="110"/>
      <c r="D437" s="110"/>
      <c r="E437" s="110"/>
      <c r="F437" s="110"/>
      <c r="G437" s="110"/>
      <c r="H437" s="111"/>
      <c r="I437" s="111"/>
      <c r="J437" s="111"/>
      <c r="K437" s="111"/>
      <c r="L437" s="111"/>
      <c r="M437" s="111"/>
      <c r="N437" s="111"/>
    </row>
    <row r="438" spans="2:14">
      <c r="B438" s="110"/>
      <c r="C438" s="110"/>
      <c r="D438" s="110"/>
      <c r="E438" s="110"/>
      <c r="F438" s="110"/>
      <c r="G438" s="110"/>
      <c r="H438" s="111"/>
      <c r="I438" s="111"/>
      <c r="J438" s="111"/>
      <c r="K438" s="111"/>
      <c r="L438" s="111"/>
      <c r="M438" s="111"/>
      <c r="N438" s="111"/>
    </row>
    <row r="439" spans="2:14">
      <c r="B439" s="110"/>
      <c r="C439" s="110"/>
      <c r="D439" s="110"/>
      <c r="E439" s="110"/>
      <c r="F439" s="110"/>
      <c r="G439" s="110"/>
      <c r="H439" s="111"/>
      <c r="I439" s="111"/>
      <c r="J439" s="111"/>
      <c r="K439" s="111"/>
      <c r="L439" s="111"/>
      <c r="M439" s="111"/>
      <c r="N439" s="111"/>
    </row>
    <row r="440" spans="2:14">
      <c r="B440" s="110"/>
      <c r="C440" s="110"/>
      <c r="D440" s="110"/>
      <c r="E440" s="110"/>
      <c r="F440" s="110"/>
      <c r="G440" s="110"/>
      <c r="H440" s="111"/>
      <c r="I440" s="111"/>
      <c r="J440" s="111"/>
      <c r="K440" s="111"/>
      <c r="L440" s="111"/>
      <c r="M440" s="111"/>
      <c r="N440" s="111"/>
    </row>
    <row r="441" spans="2:14">
      <c r="B441" s="110"/>
      <c r="C441" s="110"/>
      <c r="D441" s="110"/>
      <c r="E441" s="110"/>
      <c r="F441" s="110"/>
      <c r="G441" s="110"/>
      <c r="H441" s="111"/>
      <c r="I441" s="111"/>
      <c r="J441" s="111"/>
      <c r="K441" s="111"/>
      <c r="L441" s="111"/>
      <c r="M441" s="111"/>
      <c r="N441" s="111"/>
    </row>
    <row r="442" spans="2:14">
      <c r="B442" s="110"/>
      <c r="C442" s="110"/>
      <c r="D442" s="110"/>
      <c r="E442" s="110"/>
      <c r="F442" s="110"/>
      <c r="G442" s="110"/>
      <c r="H442" s="111"/>
      <c r="I442" s="111"/>
      <c r="J442" s="111"/>
      <c r="K442" s="111"/>
      <c r="L442" s="111"/>
      <c r="M442" s="111"/>
      <c r="N442" s="111"/>
    </row>
    <row r="443" spans="2:14">
      <c r="B443" s="110"/>
      <c r="C443" s="110"/>
      <c r="D443" s="110"/>
      <c r="E443" s="110"/>
      <c r="F443" s="110"/>
      <c r="G443" s="110"/>
      <c r="H443" s="111"/>
      <c r="I443" s="111"/>
      <c r="J443" s="111"/>
      <c r="K443" s="111"/>
      <c r="L443" s="111"/>
      <c r="M443" s="111"/>
      <c r="N443" s="111"/>
    </row>
    <row r="444" spans="2:14">
      <c r="B444" s="110"/>
      <c r="C444" s="110"/>
      <c r="D444" s="110"/>
      <c r="E444" s="110"/>
      <c r="F444" s="110"/>
      <c r="G444" s="110"/>
      <c r="H444" s="111"/>
      <c r="I444" s="111"/>
      <c r="J444" s="111"/>
      <c r="K444" s="111"/>
      <c r="L444" s="111"/>
      <c r="M444" s="111"/>
      <c r="N444" s="111"/>
    </row>
    <row r="445" spans="2:14">
      <c r="B445" s="110"/>
      <c r="C445" s="110"/>
      <c r="D445" s="110"/>
      <c r="E445" s="110"/>
      <c r="F445" s="110"/>
      <c r="G445" s="110"/>
      <c r="H445" s="111"/>
      <c r="I445" s="111"/>
      <c r="J445" s="111"/>
      <c r="K445" s="111"/>
      <c r="L445" s="111"/>
      <c r="M445" s="111"/>
      <c r="N445" s="111"/>
    </row>
    <row r="446" spans="2:14">
      <c r="B446" s="110"/>
      <c r="C446" s="110"/>
      <c r="D446" s="110"/>
      <c r="E446" s="110"/>
      <c r="F446" s="110"/>
      <c r="G446" s="110"/>
      <c r="H446" s="111"/>
      <c r="I446" s="111"/>
      <c r="J446" s="111"/>
      <c r="K446" s="111"/>
      <c r="L446" s="111"/>
      <c r="M446" s="111"/>
      <c r="N446" s="111"/>
    </row>
    <row r="447" spans="2:14">
      <c r="B447" s="110"/>
      <c r="C447" s="110"/>
      <c r="D447" s="110"/>
      <c r="E447" s="110"/>
      <c r="F447" s="110"/>
      <c r="G447" s="110"/>
      <c r="H447" s="111"/>
      <c r="I447" s="111"/>
      <c r="J447" s="111"/>
      <c r="K447" s="111"/>
      <c r="L447" s="111"/>
      <c r="M447" s="111"/>
      <c r="N447" s="111"/>
    </row>
    <row r="448" spans="2:14">
      <c r="B448" s="110"/>
      <c r="C448" s="110"/>
      <c r="D448" s="110"/>
      <c r="E448" s="110"/>
      <c r="F448" s="110"/>
      <c r="G448" s="110"/>
      <c r="H448" s="111"/>
      <c r="I448" s="111"/>
      <c r="J448" s="111"/>
      <c r="K448" s="111"/>
      <c r="L448" s="111"/>
      <c r="M448" s="111"/>
      <c r="N448" s="111"/>
    </row>
    <row r="449" spans="2:14">
      <c r="B449" s="110"/>
      <c r="C449" s="110"/>
      <c r="D449" s="110"/>
      <c r="E449" s="110"/>
      <c r="F449" s="110"/>
      <c r="G449" s="110"/>
      <c r="H449" s="111"/>
      <c r="I449" s="111"/>
      <c r="J449" s="111"/>
      <c r="K449" s="111"/>
      <c r="L449" s="111"/>
      <c r="M449" s="111"/>
      <c r="N449" s="111"/>
    </row>
    <row r="450" spans="2:14">
      <c r="B450" s="110"/>
      <c r="C450" s="110"/>
      <c r="D450" s="110"/>
      <c r="E450" s="110"/>
      <c r="F450" s="110"/>
      <c r="G450" s="110"/>
      <c r="H450" s="111"/>
      <c r="I450" s="111"/>
      <c r="J450" s="111"/>
      <c r="K450" s="111"/>
      <c r="L450" s="111"/>
      <c r="M450" s="111"/>
      <c r="N450" s="111"/>
    </row>
    <row r="451" spans="2:14">
      <c r="B451" s="110"/>
      <c r="C451" s="110"/>
      <c r="D451" s="110"/>
      <c r="E451" s="110"/>
      <c r="F451" s="110"/>
      <c r="G451" s="110"/>
      <c r="H451" s="111"/>
      <c r="I451" s="111"/>
      <c r="J451" s="111"/>
      <c r="K451" s="111"/>
      <c r="L451" s="111"/>
      <c r="M451" s="111"/>
      <c r="N451" s="111"/>
    </row>
    <row r="452" spans="2:14">
      <c r="B452" s="110"/>
      <c r="C452" s="110"/>
      <c r="D452" s="110"/>
      <c r="E452" s="110"/>
      <c r="F452" s="110"/>
      <c r="G452" s="110"/>
      <c r="H452" s="111"/>
      <c r="I452" s="111"/>
      <c r="J452" s="111"/>
      <c r="K452" s="111"/>
      <c r="L452" s="111"/>
      <c r="M452" s="111"/>
      <c r="N452" s="111"/>
    </row>
    <row r="453" spans="2:14">
      <c r="B453" s="110"/>
      <c r="C453" s="110"/>
      <c r="D453" s="110"/>
      <c r="E453" s="110"/>
      <c r="F453" s="110"/>
      <c r="G453" s="110"/>
      <c r="H453" s="111"/>
      <c r="I453" s="111"/>
      <c r="J453" s="111"/>
      <c r="K453" s="111"/>
      <c r="L453" s="111"/>
      <c r="M453" s="111"/>
      <c r="N453" s="111"/>
    </row>
    <row r="454" spans="2:14">
      <c r="B454" s="110"/>
      <c r="C454" s="110"/>
      <c r="D454" s="110"/>
      <c r="E454" s="110"/>
      <c r="F454" s="110"/>
      <c r="G454" s="110"/>
      <c r="H454" s="111"/>
      <c r="I454" s="111"/>
      <c r="J454" s="111"/>
      <c r="K454" s="111"/>
      <c r="L454" s="111"/>
      <c r="M454" s="111"/>
      <c r="N454" s="111"/>
    </row>
    <row r="455" spans="2:14">
      <c r="B455" s="110"/>
      <c r="C455" s="110"/>
      <c r="D455" s="110"/>
      <c r="E455" s="110"/>
      <c r="F455" s="110"/>
      <c r="G455" s="110"/>
      <c r="H455" s="111"/>
      <c r="I455" s="111"/>
      <c r="J455" s="111"/>
      <c r="K455" s="111"/>
      <c r="L455" s="111"/>
      <c r="M455" s="111"/>
      <c r="N455" s="111"/>
    </row>
    <row r="456" spans="2:14">
      <c r="B456" s="110"/>
      <c r="C456" s="110"/>
      <c r="D456" s="110"/>
      <c r="E456" s="110"/>
      <c r="F456" s="110"/>
      <c r="G456" s="110"/>
      <c r="H456" s="111"/>
      <c r="I456" s="111"/>
      <c r="J456" s="111"/>
      <c r="K456" s="111"/>
      <c r="L456" s="111"/>
      <c r="M456" s="111"/>
      <c r="N456" s="111"/>
    </row>
    <row r="457" spans="2:14">
      <c r="B457" s="110"/>
      <c r="C457" s="110"/>
      <c r="D457" s="110"/>
      <c r="E457" s="110"/>
      <c r="F457" s="110"/>
      <c r="G457" s="110"/>
      <c r="H457" s="111"/>
      <c r="I457" s="111"/>
      <c r="J457" s="111"/>
      <c r="K457" s="111"/>
      <c r="L457" s="111"/>
      <c r="M457" s="111"/>
      <c r="N457" s="111"/>
    </row>
    <row r="458" spans="2:14">
      <c r="B458" s="110"/>
      <c r="C458" s="110"/>
      <c r="D458" s="110"/>
      <c r="E458" s="110"/>
      <c r="F458" s="110"/>
      <c r="G458" s="110"/>
      <c r="H458" s="111"/>
      <c r="I458" s="111"/>
      <c r="J458" s="111"/>
      <c r="K458" s="111"/>
      <c r="L458" s="111"/>
      <c r="M458" s="111"/>
      <c r="N458" s="111"/>
    </row>
    <row r="459" spans="2:14">
      <c r="B459" s="110"/>
      <c r="C459" s="110"/>
      <c r="D459" s="110"/>
      <c r="E459" s="110"/>
      <c r="F459" s="110"/>
      <c r="G459" s="110"/>
      <c r="H459" s="111"/>
      <c r="I459" s="111"/>
      <c r="J459" s="111"/>
      <c r="K459" s="111"/>
      <c r="L459" s="111"/>
      <c r="M459" s="111"/>
      <c r="N459" s="111"/>
    </row>
    <row r="460" spans="2:14">
      <c r="B460" s="110"/>
      <c r="C460" s="110"/>
      <c r="D460" s="110"/>
      <c r="E460" s="110"/>
      <c r="F460" s="110"/>
      <c r="G460" s="110"/>
      <c r="H460" s="111"/>
      <c r="I460" s="111"/>
      <c r="J460" s="111"/>
      <c r="K460" s="111"/>
      <c r="L460" s="111"/>
      <c r="M460" s="111"/>
      <c r="N460" s="111"/>
    </row>
    <row r="461" spans="2:14">
      <c r="B461" s="110"/>
      <c r="C461" s="110"/>
      <c r="D461" s="110"/>
      <c r="E461" s="110"/>
      <c r="F461" s="110"/>
      <c r="G461" s="110"/>
      <c r="H461" s="111"/>
      <c r="I461" s="111"/>
      <c r="J461" s="111"/>
      <c r="K461" s="111"/>
      <c r="L461" s="111"/>
      <c r="M461" s="111"/>
      <c r="N461" s="111"/>
    </row>
    <row r="462" spans="2:14">
      <c r="B462" s="110"/>
      <c r="C462" s="110"/>
      <c r="D462" s="110"/>
      <c r="E462" s="110"/>
      <c r="F462" s="110"/>
      <c r="G462" s="110"/>
      <c r="H462" s="111"/>
      <c r="I462" s="111"/>
      <c r="J462" s="111"/>
      <c r="K462" s="111"/>
      <c r="L462" s="111"/>
      <c r="M462" s="111"/>
      <c r="N462" s="111"/>
    </row>
    <row r="463" spans="2:14">
      <c r="B463" s="110"/>
      <c r="C463" s="110"/>
      <c r="D463" s="110"/>
      <c r="E463" s="110"/>
      <c r="F463" s="110"/>
      <c r="G463" s="110"/>
      <c r="H463" s="111"/>
      <c r="I463" s="111"/>
      <c r="J463" s="111"/>
      <c r="K463" s="111"/>
      <c r="L463" s="111"/>
      <c r="M463" s="111"/>
      <c r="N463" s="111"/>
    </row>
    <row r="464" spans="2:14">
      <c r="B464" s="110"/>
      <c r="C464" s="110"/>
      <c r="D464" s="110"/>
      <c r="E464" s="110"/>
      <c r="F464" s="110"/>
      <c r="G464" s="110"/>
      <c r="H464" s="111"/>
      <c r="I464" s="111"/>
      <c r="J464" s="111"/>
      <c r="K464" s="111"/>
      <c r="L464" s="111"/>
      <c r="M464" s="111"/>
      <c r="N464" s="111"/>
    </row>
    <row r="465" spans="2:14">
      <c r="B465" s="110"/>
      <c r="C465" s="110"/>
      <c r="D465" s="110"/>
      <c r="E465" s="110"/>
      <c r="F465" s="110"/>
      <c r="G465" s="110"/>
      <c r="H465" s="111"/>
      <c r="I465" s="111"/>
      <c r="J465" s="111"/>
      <c r="K465" s="111"/>
      <c r="L465" s="111"/>
      <c r="M465" s="111"/>
      <c r="N465" s="111"/>
    </row>
    <row r="466" spans="2:14">
      <c r="B466" s="110"/>
      <c r="C466" s="110"/>
      <c r="D466" s="110"/>
      <c r="E466" s="110"/>
      <c r="F466" s="110"/>
      <c r="G466" s="110"/>
      <c r="H466" s="111"/>
      <c r="I466" s="111"/>
      <c r="J466" s="111"/>
      <c r="K466" s="111"/>
      <c r="L466" s="111"/>
      <c r="M466" s="111"/>
      <c r="N466" s="111"/>
    </row>
    <row r="467" spans="2:14">
      <c r="B467" s="110"/>
      <c r="C467" s="110"/>
      <c r="D467" s="110"/>
      <c r="E467" s="110"/>
      <c r="F467" s="110"/>
      <c r="G467" s="110"/>
      <c r="H467" s="111"/>
      <c r="I467" s="111"/>
      <c r="J467" s="111"/>
      <c r="K467" s="111"/>
      <c r="L467" s="111"/>
      <c r="M467" s="111"/>
      <c r="N467" s="111"/>
    </row>
    <row r="468" spans="2:14">
      <c r="B468" s="110"/>
      <c r="C468" s="110"/>
      <c r="D468" s="110"/>
      <c r="E468" s="110"/>
      <c r="F468" s="110"/>
      <c r="G468" s="110"/>
      <c r="H468" s="111"/>
      <c r="I468" s="111"/>
      <c r="J468" s="111"/>
      <c r="K468" s="111"/>
      <c r="L468" s="111"/>
      <c r="M468" s="111"/>
      <c r="N468" s="111"/>
    </row>
    <row r="469" spans="2:14">
      <c r="B469" s="110"/>
      <c r="C469" s="110"/>
      <c r="D469" s="110"/>
      <c r="E469" s="110"/>
      <c r="F469" s="110"/>
      <c r="G469" s="110"/>
      <c r="H469" s="111"/>
      <c r="I469" s="111"/>
      <c r="J469" s="111"/>
      <c r="K469" s="111"/>
      <c r="L469" s="111"/>
      <c r="M469" s="111"/>
      <c r="N469" s="111"/>
    </row>
    <row r="470" spans="2:14">
      <c r="B470" s="110"/>
      <c r="C470" s="110"/>
      <c r="D470" s="110"/>
      <c r="E470" s="110"/>
      <c r="F470" s="110"/>
      <c r="G470" s="110"/>
      <c r="H470" s="111"/>
      <c r="I470" s="111"/>
      <c r="J470" s="111"/>
      <c r="K470" s="111"/>
      <c r="L470" s="111"/>
      <c r="M470" s="111"/>
      <c r="N470" s="111"/>
    </row>
    <row r="471" spans="2:14">
      <c r="B471" s="110"/>
      <c r="C471" s="110"/>
      <c r="D471" s="110"/>
      <c r="E471" s="110"/>
      <c r="F471" s="110"/>
      <c r="G471" s="110"/>
      <c r="H471" s="111"/>
      <c r="I471" s="111"/>
      <c r="J471" s="111"/>
      <c r="K471" s="111"/>
      <c r="L471" s="111"/>
      <c r="M471" s="111"/>
      <c r="N471" s="111"/>
    </row>
    <row r="472" spans="2:14">
      <c r="B472" s="110"/>
      <c r="C472" s="110"/>
      <c r="D472" s="110"/>
      <c r="E472" s="110"/>
      <c r="F472" s="110"/>
      <c r="G472" s="110"/>
      <c r="H472" s="111"/>
      <c r="I472" s="111"/>
      <c r="J472" s="111"/>
      <c r="K472" s="111"/>
      <c r="L472" s="111"/>
      <c r="M472" s="111"/>
      <c r="N472" s="111"/>
    </row>
    <row r="473" spans="2:14">
      <c r="B473" s="110"/>
      <c r="C473" s="110"/>
      <c r="D473" s="110"/>
      <c r="E473" s="110"/>
      <c r="F473" s="110"/>
      <c r="G473" s="110"/>
      <c r="H473" s="111"/>
      <c r="I473" s="111"/>
      <c r="J473" s="111"/>
      <c r="K473" s="111"/>
      <c r="L473" s="111"/>
      <c r="M473" s="111"/>
      <c r="N473" s="111"/>
    </row>
    <row r="474" spans="2:14">
      <c r="B474" s="110"/>
      <c r="C474" s="110"/>
      <c r="D474" s="110"/>
      <c r="E474" s="110"/>
      <c r="F474" s="110"/>
      <c r="G474" s="110"/>
      <c r="H474" s="111"/>
      <c r="I474" s="111"/>
      <c r="J474" s="111"/>
      <c r="K474" s="111"/>
      <c r="L474" s="111"/>
      <c r="M474" s="111"/>
      <c r="N474" s="111"/>
    </row>
    <row r="475" spans="2:14">
      <c r="B475" s="110"/>
      <c r="C475" s="110"/>
      <c r="D475" s="110"/>
      <c r="E475" s="110"/>
      <c r="F475" s="110"/>
      <c r="G475" s="110"/>
      <c r="H475" s="111"/>
      <c r="I475" s="111"/>
      <c r="J475" s="111"/>
      <c r="K475" s="111"/>
      <c r="L475" s="111"/>
      <c r="M475" s="111"/>
      <c r="N475" s="111"/>
    </row>
    <row r="476" spans="2:14">
      <c r="B476" s="110"/>
      <c r="C476" s="110"/>
      <c r="D476" s="110"/>
      <c r="E476" s="110"/>
      <c r="F476" s="110"/>
      <c r="G476" s="110"/>
      <c r="H476" s="111"/>
      <c r="I476" s="111"/>
      <c r="J476" s="111"/>
      <c r="K476" s="111"/>
      <c r="L476" s="111"/>
      <c r="M476" s="111"/>
      <c r="N476" s="111"/>
    </row>
    <row r="477" spans="2:14">
      <c r="B477" s="110"/>
      <c r="C477" s="110"/>
      <c r="D477" s="110"/>
      <c r="E477" s="110"/>
      <c r="F477" s="110"/>
      <c r="G477" s="110"/>
      <c r="H477" s="111"/>
      <c r="I477" s="111"/>
      <c r="J477" s="111"/>
      <c r="K477" s="111"/>
      <c r="L477" s="111"/>
      <c r="M477" s="111"/>
      <c r="N477" s="111"/>
    </row>
    <row r="478" spans="2:14">
      <c r="B478" s="110"/>
      <c r="C478" s="110"/>
      <c r="D478" s="110"/>
      <c r="E478" s="110"/>
      <c r="F478" s="110"/>
      <c r="G478" s="110"/>
      <c r="H478" s="111"/>
      <c r="I478" s="111"/>
      <c r="J478" s="111"/>
      <c r="K478" s="111"/>
      <c r="L478" s="111"/>
      <c r="M478" s="111"/>
      <c r="N478" s="111"/>
    </row>
    <row r="479" spans="2:14">
      <c r="B479" s="110"/>
      <c r="C479" s="110"/>
      <c r="D479" s="110"/>
      <c r="E479" s="110"/>
      <c r="F479" s="110"/>
      <c r="G479" s="110"/>
      <c r="H479" s="111"/>
      <c r="I479" s="111"/>
      <c r="J479" s="111"/>
      <c r="K479" s="111"/>
      <c r="L479" s="111"/>
      <c r="M479" s="111"/>
      <c r="N479" s="111"/>
    </row>
    <row r="480" spans="2:14">
      <c r="B480" s="110"/>
      <c r="C480" s="110"/>
      <c r="D480" s="110"/>
      <c r="E480" s="110"/>
      <c r="F480" s="110"/>
      <c r="G480" s="110"/>
      <c r="H480" s="111"/>
      <c r="I480" s="111"/>
      <c r="J480" s="111"/>
      <c r="K480" s="111"/>
      <c r="L480" s="111"/>
      <c r="M480" s="111"/>
      <c r="N480" s="111"/>
    </row>
    <row r="481" spans="2:14">
      <c r="B481" s="110"/>
      <c r="C481" s="110"/>
      <c r="D481" s="110"/>
      <c r="E481" s="110"/>
      <c r="F481" s="110"/>
      <c r="G481" s="110"/>
      <c r="H481" s="111"/>
      <c r="I481" s="111"/>
      <c r="J481" s="111"/>
      <c r="K481" s="111"/>
      <c r="L481" s="111"/>
      <c r="M481" s="111"/>
      <c r="N481" s="111"/>
    </row>
    <row r="482" spans="2:14">
      <c r="B482" s="110"/>
      <c r="C482" s="110"/>
      <c r="D482" s="110"/>
      <c r="E482" s="110"/>
      <c r="F482" s="110"/>
      <c r="G482" s="110"/>
      <c r="H482" s="111"/>
      <c r="I482" s="111"/>
      <c r="J482" s="111"/>
      <c r="K482" s="111"/>
      <c r="L482" s="111"/>
      <c r="M482" s="111"/>
      <c r="N482" s="111"/>
    </row>
    <row r="483" spans="2:14">
      <c r="B483" s="110"/>
      <c r="C483" s="110"/>
      <c r="D483" s="110"/>
      <c r="E483" s="110"/>
      <c r="F483" s="110"/>
      <c r="G483" s="110"/>
      <c r="H483" s="111"/>
      <c r="I483" s="111"/>
      <c r="J483" s="111"/>
      <c r="K483" s="111"/>
      <c r="L483" s="111"/>
      <c r="M483" s="111"/>
      <c r="N483" s="111"/>
    </row>
    <row r="484" spans="2:14">
      <c r="B484" s="110"/>
      <c r="C484" s="110"/>
      <c r="D484" s="110"/>
      <c r="E484" s="110"/>
      <c r="F484" s="110"/>
      <c r="G484" s="110"/>
      <c r="H484" s="111"/>
      <c r="I484" s="111"/>
      <c r="J484" s="111"/>
      <c r="K484" s="111"/>
      <c r="L484" s="111"/>
      <c r="M484" s="111"/>
      <c r="N484" s="111"/>
    </row>
    <row r="485" spans="2:14">
      <c r="B485" s="110"/>
      <c r="C485" s="110"/>
      <c r="D485" s="110"/>
      <c r="E485" s="110"/>
      <c r="F485" s="110"/>
      <c r="G485" s="110"/>
      <c r="H485" s="111"/>
      <c r="I485" s="111"/>
      <c r="J485" s="111"/>
      <c r="K485" s="111"/>
      <c r="L485" s="111"/>
      <c r="M485" s="111"/>
      <c r="N485" s="111"/>
    </row>
    <row r="486" spans="2:14">
      <c r="B486" s="110"/>
      <c r="C486" s="110"/>
      <c r="D486" s="110"/>
      <c r="E486" s="110"/>
      <c r="F486" s="110"/>
      <c r="G486" s="110"/>
      <c r="H486" s="111"/>
      <c r="I486" s="111"/>
      <c r="J486" s="111"/>
      <c r="K486" s="111"/>
      <c r="L486" s="111"/>
      <c r="M486" s="111"/>
      <c r="N486" s="111"/>
    </row>
    <row r="487" spans="2:14">
      <c r="B487" s="110"/>
      <c r="C487" s="110"/>
      <c r="D487" s="110"/>
      <c r="E487" s="110"/>
      <c r="F487" s="110"/>
      <c r="G487" s="110"/>
      <c r="H487" s="111"/>
      <c r="I487" s="111"/>
      <c r="J487" s="111"/>
      <c r="K487" s="111"/>
      <c r="L487" s="111"/>
      <c r="M487" s="111"/>
      <c r="N487" s="111"/>
    </row>
    <row r="488" spans="2:14">
      <c r="B488" s="110"/>
      <c r="C488" s="110"/>
      <c r="D488" s="110"/>
      <c r="E488" s="110"/>
      <c r="F488" s="110"/>
      <c r="G488" s="110"/>
      <c r="H488" s="111"/>
      <c r="I488" s="111"/>
      <c r="J488" s="111"/>
      <c r="K488" s="111"/>
      <c r="L488" s="111"/>
      <c r="M488" s="111"/>
      <c r="N488" s="111"/>
    </row>
    <row r="489" spans="2:14">
      <c r="B489" s="110"/>
      <c r="C489" s="110"/>
      <c r="D489" s="110"/>
      <c r="E489" s="110"/>
      <c r="F489" s="110"/>
      <c r="G489" s="110"/>
      <c r="H489" s="111"/>
      <c r="I489" s="111"/>
      <c r="J489" s="111"/>
      <c r="K489" s="111"/>
      <c r="L489" s="111"/>
      <c r="M489" s="111"/>
      <c r="N489" s="111"/>
    </row>
    <row r="490" spans="2:14">
      <c r="B490" s="110"/>
      <c r="C490" s="110"/>
      <c r="D490" s="110"/>
      <c r="E490" s="110"/>
      <c r="F490" s="110"/>
      <c r="G490" s="110"/>
      <c r="H490" s="111"/>
      <c r="I490" s="111"/>
      <c r="J490" s="111"/>
      <c r="K490" s="111"/>
      <c r="L490" s="111"/>
      <c r="M490" s="111"/>
      <c r="N490" s="111"/>
    </row>
    <row r="491" spans="2:14">
      <c r="B491" s="110"/>
      <c r="C491" s="110"/>
      <c r="D491" s="110"/>
      <c r="E491" s="110"/>
      <c r="F491" s="110"/>
      <c r="G491" s="110"/>
      <c r="H491" s="111"/>
      <c r="I491" s="111"/>
      <c r="J491" s="111"/>
      <c r="K491" s="111"/>
      <c r="L491" s="111"/>
      <c r="M491" s="111"/>
      <c r="N491" s="111"/>
    </row>
    <row r="492" spans="2:14">
      <c r="B492" s="110"/>
      <c r="C492" s="110"/>
      <c r="D492" s="110"/>
      <c r="E492" s="110"/>
      <c r="F492" s="110"/>
      <c r="G492" s="110"/>
      <c r="H492" s="111"/>
      <c r="I492" s="111"/>
      <c r="J492" s="111"/>
      <c r="K492" s="111"/>
      <c r="L492" s="111"/>
      <c r="M492" s="111"/>
      <c r="N492" s="111"/>
    </row>
    <row r="493" spans="2:14">
      <c r="B493" s="110"/>
      <c r="C493" s="110"/>
      <c r="D493" s="110"/>
      <c r="E493" s="110"/>
      <c r="F493" s="110"/>
      <c r="G493" s="110"/>
      <c r="H493" s="111"/>
      <c r="I493" s="111"/>
      <c r="J493" s="111"/>
      <c r="K493" s="111"/>
      <c r="L493" s="111"/>
      <c r="M493" s="111"/>
      <c r="N493" s="111"/>
    </row>
    <row r="494" spans="2:14">
      <c r="B494" s="110"/>
      <c r="C494" s="110"/>
      <c r="D494" s="110"/>
      <c r="E494" s="110"/>
      <c r="F494" s="110"/>
      <c r="G494" s="110"/>
      <c r="H494" s="111"/>
      <c r="I494" s="111"/>
      <c r="J494" s="111"/>
      <c r="K494" s="111"/>
      <c r="L494" s="111"/>
      <c r="M494" s="111"/>
      <c r="N494" s="111"/>
    </row>
    <row r="495" spans="2:14">
      <c r="B495" s="110"/>
      <c r="C495" s="110"/>
      <c r="D495" s="110"/>
      <c r="E495" s="110"/>
      <c r="F495" s="110"/>
      <c r="G495" s="110"/>
      <c r="H495" s="111"/>
      <c r="I495" s="111"/>
      <c r="J495" s="111"/>
      <c r="K495" s="111"/>
      <c r="L495" s="111"/>
      <c r="M495" s="111"/>
      <c r="N495" s="111"/>
    </row>
    <row r="496" spans="2:14">
      <c r="B496" s="110"/>
      <c r="C496" s="110"/>
      <c r="D496" s="110"/>
      <c r="E496" s="110"/>
      <c r="F496" s="110"/>
      <c r="G496" s="110"/>
      <c r="H496" s="111"/>
      <c r="I496" s="111"/>
      <c r="J496" s="111"/>
      <c r="K496" s="111"/>
      <c r="L496" s="111"/>
      <c r="M496" s="111"/>
      <c r="N496" s="111"/>
    </row>
    <row r="497" spans="2:14">
      <c r="B497" s="110"/>
      <c r="C497" s="110"/>
      <c r="D497" s="110"/>
      <c r="E497" s="110"/>
      <c r="F497" s="110"/>
      <c r="G497" s="110"/>
      <c r="H497" s="111"/>
      <c r="I497" s="111"/>
      <c r="J497" s="111"/>
      <c r="K497" s="111"/>
      <c r="L497" s="111"/>
      <c r="M497" s="111"/>
      <c r="N497" s="111"/>
    </row>
    <row r="498" spans="2:14">
      <c r="B498" s="110"/>
      <c r="C498" s="110"/>
      <c r="D498" s="110"/>
      <c r="E498" s="110"/>
      <c r="F498" s="110"/>
      <c r="G498" s="110"/>
      <c r="H498" s="111"/>
      <c r="I498" s="111"/>
      <c r="J498" s="111"/>
      <c r="K498" s="111"/>
      <c r="L498" s="111"/>
      <c r="M498" s="111"/>
      <c r="N498" s="111"/>
    </row>
    <row r="499" spans="2:14">
      <c r="B499" s="110"/>
      <c r="C499" s="110"/>
      <c r="D499" s="110"/>
      <c r="E499" s="110"/>
      <c r="F499" s="110"/>
      <c r="G499" s="110"/>
      <c r="H499" s="111"/>
      <c r="I499" s="111"/>
      <c r="J499" s="111"/>
      <c r="K499" s="111"/>
      <c r="L499" s="111"/>
      <c r="M499" s="111"/>
      <c r="N499" s="111"/>
    </row>
    <row r="500" spans="2:14">
      <c r="B500" s="110"/>
      <c r="C500" s="110"/>
      <c r="D500" s="110"/>
      <c r="E500" s="110"/>
      <c r="F500" s="110"/>
      <c r="G500" s="110"/>
      <c r="H500" s="111"/>
      <c r="I500" s="111"/>
      <c r="J500" s="111"/>
      <c r="K500" s="111"/>
      <c r="L500" s="111"/>
      <c r="M500" s="111"/>
      <c r="N500" s="111"/>
    </row>
    <row r="501" spans="2:14">
      <c r="B501" s="110"/>
      <c r="C501" s="110"/>
      <c r="D501" s="110"/>
      <c r="E501" s="110"/>
      <c r="F501" s="110"/>
      <c r="G501" s="110"/>
      <c r="H501" s="111"/>
      <c r="I501" s="111"/>
      <c r="J501" s="111"/>
      <c r="K501" s="111"/>
      <c r="L501" s="111"/>
      <c r="M501" s="111"/>
      <c r="N501" s="111"/>
    </row>
    <row r="502" spans="2:14">
      <c r="B502" s="110"/>
      <c r="C502" s="110"/>
      <c r="D502" s="110"/>
      <c r="E502" s="110"/>
      <c r="F502" s="110"/>
      <c r="G502" s="110"/>
      <c r="H502" s="111"/>
      <c r="I502" s="111"/>
      <c r="J502" s="111"/>
      <c r="K502" s="111"/>
      <c r="L502" s="111"/>
      <c r="M502" s="111"/>
      <c r="N502" s="111"/>
    </row>
    <row r="503" spans="2:14">
      <c r="B503" s="110"/>
      <c r="C503" s="110"/>
      <c r="D503" s="110"/>
      <c r="E503" s="110"/>
      <c r="F503" s="110"/>
      <c r="G503" s="110"/>
      <c r="H503" s="111"/>
      <c r="I503" s="111"/>
      <c r="J503" s="111"/>
      <c r="K503" s="111"/>
      <c r="L503" s="111"/>
      <c r="M503" s="111"/>
      <c r="N503" s="111"/>
    </row>
    <row r="504" spans="2:14">
      <c r="B504" s="110"/>
      <c r="C504" s="110"/>
      <c r="D504" s="110"/>
      <c r="E504" s="110"/>
      <c r="F504" s="110"/>
      <c r="G504" s="110"/>
      <c r="H504" s="111"/>
      <c r="I504" s="111"/>
      <c r="J504" s="111"/>
      <c r="K504" s="111"/>
      <c r="L504" s="111"/>
      <c r="M504" s="111"/>
      <c r="N504" s="111"/>
    </row>
    <row r="505" spans="2:14">
      <c r="B505" s="110"/>
      <c r="C505" s="110"/>
      <c r="D505" s="110"/>
      <c r="E505" s="110"/>
      <c r="F505" s="110"/>
      <c r="G505" s="110"/>
      <c r="H505" s="111"/>
      <c r="I505" s="111"/>
      <c r="J505" s="111"/>
      <c r="K505" s="111"/>
      <c r="L505" s="111"/>
      <c r="M505" s="111"/>
      <c r="N505" s="111"/>
    </row>
    <row r="506" spans="2:14">
      <c r="B506" s="110"/>
      <c r="C506" s="110"/>
      <c r="D506" s="110"/>
      <c r="E506" s="110"/>
      <c r="F506" s="110"/>
      <c r="G506" s="110"/>
      <c r="H506" s="111"/>
      <c r="I506" s="111"/>
      <c r="J506" s="111"/>
      <c r="K506" s="111"/>
      <c r="L506" s="111"/>
      <c r="M506" s="111"/>
      <c r="N506" s="111"/>
    </row>
    <row r="507" spans="2:14">
      <c r="B507" s="110"/>
      <c r="C507" s="110"/>
      <c r="D507" s="110"/>
      <c r="E507" s="110"/>
      <c r="F507" s="110"/>
      <c r="G507" s="110"/>
      <c r="H507" s="111"/>
      <c r="I507" s="111"/>
      <c r="J507" s="111"/>
      <c r="K507" s="111"/>
      <c r="L507" s="111"/>
      <c r="M507" s="111"/>
      <c r="N507" s="111"/>
    </row>
    <row r="508" spans="2:14">
      <c r="B508" s="110"/>
      <c r="C508" s="110"/>
      <c r="D508" s="110"/>
      <c r="E508" s="110"/>
      <c r="F508" s="110"/>
      <c r="G508" s="110"/>
      <c r="H508" s="111"/>
      <c r="I508" s="111"/>
      <c r="J508" s="111"/>
      <c r="K508" s="111"/>
      <c r="L508" s="111"/>
      <c r="M508" s="111"/>
      <c r="N508" s="111"/>
    </row>
    <row r="509" spans="2:14">
      <c r="B509" s="110"/>
      <c r="C509" s="110"/>
      <c r="D509" s="110"/>
      <c r="E509" s="110"/>
      <c r="F509" s="110"/>
      <c r="G509" s="110"/>
      <c r="H509" s="111"/>
      <c r="I509" s="111"/>
      <c r="J509" s="111"/>
      <c r="K509" s="111"/>
      <c r="L509" s="111"/>
      <c r="M509" s="111"/>
      <c r="N509" s="111"/>
    </row>
    <row r="510" spans="2:14">
      <c r="B510" s="110"/>
      <c r="C510" s="110"/>
      <c r="D510" s="110"/>
      <c r="E510" s="110"/>
      <c r="F510" s="110"/>
      <c r="G510" s="110"/>
      <c r="H510" s="111"/>
      <c r="I510" s="111"/>
      <c r="J510" s="111"/>
      <c r="K510" s="111"/>
      <c r="L510" s="111"/>
      <c r="M510" s="111"/>
      <c r="N510" s="111"/>
    </row>
    <row r="511" spans="2:14">
      <c r="B511" s="110"/>
      <c r="C511" s="110"/>
      <c r="D511" s="110"/>
      <c r="E511" s="110"/>
      <c r="F511" s="110"/>
      <c r="G511" s="110"/>
      <c r="H511" s="111"/>
      <c r="I511" s="111"/>
      <c r="J511" s="111"/>
      <c r="K511" s="111"/>
      <c r="L511" s="111"/>
      <c r="M511" s="111"/>
      <c r="N511" s="111"/>
    </row>
    <row r="512" spans="2:14">
      <c r="B512" s="110"/>
      <c r="C512" s="110"/>
      <c r="D512" s="110"/>
      <c r="E512" s="110"/>
      <c r="F512" s="110"/>
      <c r="G512" s="110"/>
      <c r="H512" s="111"/>
      <c r="I512" s="111"/>
      <c r="J512" s="111"/>
      <c r="K512" s="111"/>
      <c r="L512" s="111"/>
      <c r="M512" s="111"/>
      <c r="N512" s="111"/>
    </row>
    <row r="513" spans="2:14">
      <c r="B513" s="110"/>
      <c r="C513" s="110"/>
      <c r="D513" s="110"/>
      <c r="E513" s="110"/>
      <c r="F513" s="110"/>
      <c r="G513" s="110"/>
      <c r="H513" s="111"/>
      <c r="I513" s="111"/>
      <c r="J513" s="111"/>
      <c r="K513" s="111"/>
      <c r="L513" s="111"/>
      <c r="M513" s="111"/>
      <c r="N513" s="111"/>
    </row>
    <row r="514" spans="2:14">
      <c r="B514" s="110"/>
      <c r="C514" s="110"/>
      <c r="D514" s="110"/>
      <c r="E514" s="110"/>
      <c r="F514" s="110"/>
      <c r="G514" s="110"/>
      <c r="H514" s="111"/>
      <c r="I514" s="111"/>
      <c r="J514" s="111"/>
      <c r="K514" s="111"/>
      <c r="L514" s="111"/>
      <c r="M514" s="111"/>
      <c r="N514" s="111"/>
    </row>
    <row r="515" spans="2:14">
      <c r="B515" s="110"/>
      <c r="C515" s="110"/>
      <c r="D515" s="110"/>
      <c r="E515" s="110"/>
      <c r="F515" s="110"/>
      <c r="G515" s="110"/>
      <c r="H515" s="111"/>
      <c r="I515" s="111"/>
      <c r="J515" s="111"/>
      <c r="K515" s="111"/>
      <c r="L515" s="111"/>
      <c r="M515" s="111"/>
      <c r="N515" s="111"/>
    </row>
    <row r="516" spans="2:14">
      <c r="B516" s="110"/>
      <c r="C516" s="110"/>
      <c r="D516" s="110"/>
      <c r="E516" s="110"/>
      <c r="F516" s="110"/>
      <c r="G516" s="110"/>
      <c r="H516" s="111"/>
      <c r="I516" s="111"/>
      <c r="J516" s="111"/>
      <c r="K516" s="111"/>
      <c r="L516" s="111"/>
      <c r="M516" s="111"/>
      <c r="N516" s="111"/>
    </row>
    <row r="517" spans="2:14">
      <c r="B517" s="110"/>
      <c r="C517" s="110"/>
      <c r="D517" s="110"/>
      <c r="E517" s="110"/>
      <c r="F517" s="110"/>
      <c r="G517" s="110"/>
      <c r="H517" s="111"/>
      <c r="I517" s="111"/>
      <c r="J517" s="111"/>
      <c r="K517" s="111"/>
      <c r="L517" s="111"/>
      <c r="M517" s="111"/>
      <c r="N517" s="111"/>
    </row>
    <row r="518" spans="2:14">
      <c r="B518" s="110"/>
      <c r="C518" s="110"/>
      <c r="D518" s="110"/>
      <c r="E518" s="110"/>
      <c r="F518" s="110"/>
      <c r="G518" s="110"/>
      <c r="H518" s="111"/>
      <c r="I518" s="111"/>
      <c r="J518" s="111"/>
      <c r="K518" s="111"/>
      <c r="L518" s="111"/>
      <c r="M518" s="111"/>
      <c r="N518" s="111"/>
    </row>
    <row r="519" spans="2:14">
      <c r="B519" s="110"/>
      <c r="C519" s="110"/>
      <c r="D519" s="110"/>
      <c r="E519" s="110"/>
      <c r="F519" s="110"/>
      <c r="G519" s="110"/>
      <c r="H519" s="111"/>
      <c r="I519" s="111"/>
      <c r="J519" s="111"/>
      <c r="K519" s="111"/>
      <c r="L519" s="111"/>
      <c r="M519" s="111"/>
      <c r="N519" s="111"/>
    </row>
    <row r="520" spans="2:14">
      <c r="B520" s="110"/>
      <c r="C520" s="110"/>
      <c r="D520" s="110"/>
      <c r="E520" s="110"/>
      <c r="F520" s="110"/>
      <c r="G520" s="110"/>
      <c r="H520" s="111"/>
      <c r="I520" s="111"/>
      <c r="J520" s="111"/>
      <c r="K520" s="111"/>
      <c r="L520" s="111"/>
      <c r="M520" s="111"/>
      <c r="N520" s="111"/>
    </row>
    <row r="521" spans="2:14">
      <c r="B521" s="110"/>
      <c r="C521" s="110"/>
      <c r="D521" s="110"/>
      <c r="E521" s="110"/>
      <c r="F521" s="110"/>
      <c r="G521" s="110"/>
      <c r="H521" s="111"/>
      <c r="I521" s="111"/>
      <c r="J521" s="111"/>
      <c r="K521" s="111"/>
      <c r="L521" s="111"/>
      <c r="M521" s="111"/>
      <c r="N521" s="111"/>
    </row>
    <row r="522" spans="2:14">
      <c r="B522" s="110"/>
      <c r="C522" s="110"/>
      <c r="D522" s="110"/>
      <c r="E522" s="110"/>
      <c r="F522" s="110"/>
      <c r="G522" s="110"/>
      <c r="H522" s="111"/>
      <c r="I522" s="111"/>
      <c r="J522" s="111"/>
      <c r="K522" s="111"/>
      <c r="L522" s="111"/>
      <c r="M522" s="111"/>
      <c r="N522" s="111"/>
    </row>
    <row r="523" spans="2:14">
      <c r="B523" s="110"/>
      <c r="C523" s="110"/>
      <c r="D523" s="110"/>
      <c r="E523" s="110"/>
      <c r="F523" s="110"/>
      <c r="G523" s="110"/>
      <c r="H523" s="111"/>
      <c r="I523" s="111"/>
      <c r="J523" s="111"/>
      <c r="K523" s="111"/>
      <c r="L523" s="111"/>
      <c r="M523" s="111"/>
      <c r="N523" s="111"/>
    </row>
    <row r="524" spans="2:14">
      <c r="B524" s="110"/>
      <c r="C524" s="110"/>
      <c r="D524" s="110"/>
      <c r="E524" s="110"/>
      <c r="F524" s="110"/>
      <c r="G524" s="110"/>
      <c r="H524" s="111"/>
      <c r="I524" s="111"/>
      <c r="J524" s="111"/>
      <c r="K524" s="111"/>
      <c r="L524" s="111"/>
      <c r="M524" s="111"/>
      <c r="N524" s="111"/>
    </row>
    <row r="525" spans="2:14">
      <c r="B525" s="110"/>
      <c r="C525" s="110"/>
      <c r="D525" s="110"/>
      <c r="E525" s="110"/>
      <c r="F525" s="110"/>
      <c r="G525" s="110"/>
      <c r="H525" s="111"/>
      <c r="I525" s="111"/>
      <c r="J525" s="111"/>
      <c r="K525" s="111"/>
      <c r="L525" s="111"/>
      <c r="M525" s="111"/>
      <c r="N525" s="111"/>
    </row>
    <row r="526" spans="2:14">
      <c r="B526" s="110"/>
      <c r="C526" s="110"/>
      <c r="D526" s="110"/>
      <c r="E526" s="110"/>
      <c r="F526" s="110"/>
      <c r="G526" s="110"/>
      <c r="H526" s="111"/>
      <c r="I526" s="111"/>
      <c r="J526" s="111"/>
      <c r="K526" s="111"/>
      <c r="L526" s="111"/>
      <c r="M526" s="111"/>
      <c r="N526" s="111"/>
    </row>
    <row r="527" spans="2:14">
      <c r="B527" s="110"/>
      <c r="C527" s="110"/>
      <c r="D527" s="110"/>
      <c r="E527" s="110"/>
      <c r="F527" s="110"/>
      <c r="G527" s="110"/>
      <c r="H527" s="111"/>
      <c r="I527" s="111"/>
      <c r="J527" s="111"/>
      <c r="K527" s="111"/>
      <c r="L527" s="111"/>
      <c r="M527" s="111"/>
      <c r="N527" s="111"/>
    </row>
    <row r="528" spans="2:14">
      <c r="B528" s="110"/>
      <c r="C528" s="110"/>
      <c r="D528" s="110"/>
      <c r="E528" s="110"/>
      <c r="F528" s="110"/>
      <c r="G528" s="110"/>
      <c r="H528" s="111"/>
      <c r="I528" s="111"/>
      <c r="J528" s="111"/>
      <c r="K528" s="111"/>
      <c r="L528" s="111"/>
      <c r="M528" s="111"/>
      <c r="N528" s="111"/>
    </row>
    <row r="529" spans="2:14">
      <c r="B529" s="110"/>
      <c r="C529" s="110"/>
      <c r="D529" s="110"/>
      <c r="E529" s="110"/>
      <c r="F529" s="110"/>
      <c r="G529" s="110"/>
      <c r="H529" s="111"/>
      <c r="I529" s="111"/>
      <c r="J529" s="111"/>
      <c r="K529" s="111"/>
      <c r="L529" s="111"/>
      <c r="M529" s="111"/>
      <c r="N529" s="111"/>
    </row>
    <row r="530" spans="2:14">
      <c r="B530" s="110"/>
      <c r="C530" s="110"/>
      <c r="D530" s="110"/>
      <c r="E530" s="110"/>
      <c r="F530" s="110"/>
      <c r="G530" s="110"/>
      <c r="H530" s="111"/>
      <c r="I530" s="111"/>
      <c r="J530" s="111"/>
      <c r="K530" s="111"/>
      <c r="L530" s="111"/>
      <c r="M530" s="111"/>
      <c r="N530" s="111"/>
    </row>
    <row r="531" spans="2:14">
      <c r="B531" s="110"/>
      <c r="C531" s="110"/>
      <c r="D531" s="110"/>
      <c r="E531" s="110"/>
      <c r="F531" s="110"/>
      <c r="G531" s="110"/>
      <c r="H531" s="111"/>
      <c r="I531" s="111"/>
      <c r="J531" s="111"/>
      <c r="K531" s="111"/>
      <c r="L531" s="111"/>
      <c r="M531" s="111"/>
      <c r="N531" s="111"/>
    </row>
    <row r="532" spans="2:14">
      <c r="B532" s="110"/>
      <c r="C532" s="110"/>
      <c r="D532" s="110"/>
      <c r="E532" s="110"/>
      <c r="F532" s="110"/>
      <c r="G532" s="110"/>
      <c r="H532" s="111"/>
      <c r="I532" s="111"/>
      <c r="J532" s="111"/>
      <c r="K532" s="111"/>
      <c r="L532" s="111"/>
      <c r="M532" s="111"/>
      <c r="N532" s="111"/>
    </row>
    <row r="533" spans="2:14">
      <c r="B533" s="110"/>
      <c r="C533" s="110"/>
      <c r="D533" s="110"/>
      <c r="E533" s="110"/>
      <c r="F533" s="110"/>
      <c r="G533" s="110"/>
      <c r="H533" s="111"/>
      <c r="I533" s="111"/>
      <c r="J533" s="111"/>
      <c r="K533" s="111"/>
      <c r="L533" s="111"/>
      <c r="M533" s="111"/>
      <c r="N533" s="111"/>
    </row>
    <row r="534" spans="2:14">
      <c r="B534" s="110"/>
      <c r="C534" s="110"/>
      <c r="D534" s="110"/>
      <c r="E534" s="110"/>
      <c r="F534" s="110"/>
      <c r="G534" s="110"/>
      <c r="H534" s="111"/>
      <c r="I534" s="111"/>
      <c r="J534" s="111"/>
      <c r="K534" s="111"/>
      <c r="L534" s="111"/>
      <c r="M534" s="111"/>
      <c r="N534" s="111"/>
    </row>
    <row r="535" spans="2:14">
      <c r="B535" s="110"/>
      <c r="C535" s="110"/>
      <c r="D535" s="110"/>
      <c r="E535" s="110"/>
      <c r="F535" s="110"/>
      <c r="G535" s="110"/>
      <c r="H535" s="111"/>
      <c r="I535" s="111"/>
      <c r="J535" s="111"/>
      <c r="K535" s="111"/>
      <c r="L535" s="111"/>
      <c r="M535" s="111"/>
      <c r="N535" s="111"/>
    </row>
    <row r="536" spans="2:14">
      <c r="B536" s="110"/>
      <c r="C536" s="110"/>
      <c r="D536" s="110"/>
      <c r="E536" s="110"/>
      <c r="F536" s="110"/>
      <c r="G536" s="110"/>
      <c r="H536" s="111"/>
      <c r="I536" s="111"/>
      <c r="J536" s="111"/>
      <c r="K536" s="111"/>
      <c r="L536" s="111"/>
      <c r="M536" s="111"/>
      <c r="N536" s="111"/>
    </row>
    <row r="537" spans="2:14">
      <c r="B537" s="110"/>
      <c r="C537" s="110"/>
      <c r="D537" s="110"/>
      <c r="E537" s="110"/>
      <c r="F537" s="110"/>
      <c r="G537" s="110"/>
      <c r="H537" s="111"/>
      <c r="I537" s="111"/>
      <c r="J537" s="111"/>
      <c r="K537" s="111"/>
      <c r="L537" s="111"/>
      <c r="M537" s="111"/>
      <c r="N537" s="111"/>
    </row>
    <row r="538" spans="2:14">
      <c r="B538" s="110"/>
      <c r="C538" s="110"/>
      <c r="D538" s="110"/>
      <c r="E538" s="110"/>
      <c r="F538" s="110"/>
      <c r="G538" s="110"/>
      <c r="H538" s="111"/>
      <c r="I538" s="111"/>
      <c r="J538" s="111"/>
      <c r="K538" s="111"/>
      <c r="L538" s="111"/>
      <c r="M538" s="111"/>
      <c r="N538" s="111"/>
    </row>
    <row r="539" spans="2:14">
      <c r="B539" s="110"/>
      <c r="C539" s="110"/>
      <c r="D539" s="110"/>
      <c r="E539" s="110"/>
      <c r="F539" s="110"/>
      <c r="G539" s="110"/>
      <c r="H539" s="111"/>
      <c r="I539" s="111"/>
      <c r="J539" s="111"/>
      <c r="K539" s="111"/>
      <c r="L539" s="111"/>
      <c r="M539" s="111"/>
      <c r="N539" s="111"/>
    </row>
    <row r="540" spans="2:14">
      <c r="B540" s="110"/>
      <c r="C540" s="110"/>
      <c r="D540" s="110"/>
      <c r="E540" s="110"/>
      <c r="F540" s="110"/>
      <c r="G540" s="110"/>
      <c r="H540" s="111"/>
      <c r="I540" s="111"/>
      <c r="J540" s="111"/>
      <c r="K540" s="111"/>
      <c r="L540" s="111"/>
      <c r="M540" s="111"/>
      <c r="N540" s="111"/>
    </row>
    <row r="541" spans="2:14">
      <c r="B541" s="110"/>
      <c r="C541" s="110"/>
      <c r="D541" s="110"/>
      <c r="E541" s="110"/>
      <c r="F541" s="110"/>
      <c r="G541" s="110"/>
      <c r="H541" s="111"/>
      <c r="I541" s="111"/>
      <c r="J541" s="111"/>
      <c r="K541" s="111"/>
      <c r="L541" s="111"/>
      <c r="M541" s="111"/>
      <c r="N541" s="111"/>
    </row>
    <row r="542" spans="2:14">
      <c r="B542" s="110"/>
      <c r="C542" s="110"/>
      <c r="D542" s="110"/>
      <c r="E542" s="110"/>
      <c r="F542" s="110"/>
      <c r="G542" s="110"/>
      <c r="H542" s="111"/>
      <c r="I542" s="111"/>
      <c r="J542" s="111"/>
      <c r="K542" s="111"/>
      <c r="L542" s="111"/>
      <c r="M542" s="111"/>
      <c r="N542" s="111"/>
    </row>
    <row r="543" spans="2:14">
      <c r="B543" s="110"/>
      <c r="C543" s="110"/>
      <c r="D543" s="110"/>
      <c r="E543" s="110"/>
      <c r="F543" s="110"/>
      <c r="G543" s="110"/>
      <c r="H543" s="111"/>
      <c r="I543" s="111"/>
      <c r="J543" s="111"/>
      <c r="K543" s="111"/>
      <c r="L543" s="111"/>
      <c r="M543" s="111"/>
      <c r="N543" s="111"/>
    </row>
    <row r="544" spans="2:14">
      <c r="B544" s="110"/>
      <c r="C544" s="110"/>
      <c r="D544" s="110"/>
      <c r="E544" s="110"/>
      <c r="F544" s="110"/>
      <c r="G544" s="110"/>
      <c r="H544" s="111"/>
      <c r="I544" s="111"/>
      <c r="J544" s="111"/>
      <c r="K544" s="111"/>
      <c r="L544" s="111"/>
      <c r="M544" s="111"/>
      <c r="N544" s="111"/>
    </row>
    <row r="545" spans="2:14">
      <c r="B545" s="110"/>
      <c r="C545" s="110"/>
      <c r="D545" s="110"/>
      <c r="E545" s="110"/>
      <c r="F545" s="110"/>
      <c r="G545" s="110"/>
      <c r="H545" s="111"/>
      <c r="I545" s="111"/>
      <c r="J545" s="111"/>
      <c r="K545" s="111"/>
      <c r="L545" s="111"/>
      <c r="M545" s="111"/>
      <c r="N545" s="111"/>
    </row>
    <row r="546" spans="2:14">
      <c r="B546" s="110"/>
      <c r="C546" s="110"/>
      <c r="D546" s="110"/>
      <c r="E546" s="110"/>
      <c r="F546" s="110"/>
      <c r="G546" s="110"/>
      <c r="H546" s="111"/>
      <c r="I546" s="111"/>
      <c r="J546" s="111"/>
      <c r="K546" s="111"/>
      <c r="L546" s="111"/>
      <c r="M546" s="111"/>
      <c r="N546" s="111"/>
    </row>
    <row r="547" spans="2:14">
      <c r="B547" s="110"/>
      <c r="C547" s="110"/>
      <c r="D547" s="110"/>
      <c r="E547" s="110"/>
      <c r="F547" s="110"/>
      <c r="G547" s="110"/>
      <c r="H547" s="111"/>
      <c r="I547" s="111"/>
      <c r="J547" s="111"/>
      <c r="K547" s="111"/>
      <c r="L547" s="111"/>
      <c r="M547" s="111"/>
      <c r="N547" s="111"/>
    </row>
    <row r="548" spans="2:14">
      <c r="B548" s="110"/>
      <c r="C548" s="110"/>
      <c r="D548" s="110"/>
      <c r="E548" s="110"/>
      <c r="F548" s="110"/>
      <c r="G548" s="110"/>
      <c r="H548" s="111"/>
      <c r="I548" s="111"/>
      <c r="J548" s="111"/>
      <c r="K548" s="111"/>
      <c r="L548" s="111"/>
      <c r="M548" s="111"/>
      <c r="N548" s="111"/>
    </row>
    <row r="549" spans="2:14">
      <c r="B549" s="110"/>
      <c r="C549" s="110"/>
      <c r="D549" s="110"/>
      <c r="E549" s="110"/>
      <c r="F549" s="110"/>
      <c r="G549" s="110"/>
      <c r="H549" s="111"/>
      <c r="I549" s="111"/>
      <c r="J549" s="111"/>
      <c r="K549" s="111"/>
      <c r="L549" s="111"/>
      <c r="M549" s="111"/>
      <c r="N549" s="111"/>
    </row>
    <row r="550" spans="2:14">
      <c r="B550" s="110"/>
      <c r="C550" s="110"/>
      <c r="D550" s="110"/>
      <c r="E550" s="110"/>
      <c r="F550" s="110"/>
      <c r="G550" s="110"/>
      <c r="H550" s="111"/>
      <c r="I550" s="111"/>
      <c r="J550" s="111"/>
      <c r="K550" s="111"/>
      <c r="L550" s="111"/>
      <c r="M550" s="111"/>
      <c r="N550" s="111"/>
    </row>
    <row r="551" spans="2:14">
      <c r="B551" s="110"/>
      <c r="C551" s="110"/>
      <c r="D551" s="110"/>
      <c r="E551" s="110"/>
      <c r="F551" s="110"/>
      <c r="G551" s="110"/>
      <c r="H551" s="111"/>
      <c r="I551" s="111"/>
      <c r="J551" s="111"/>
      <c r="K551" s="111"/>
      <c r="L551" s="111"/>
      <c r="M551" s="111"/>
      <c r="N551" s="111"/>
    </row>
    <row r="552" spans="2:14">
      <c r="B552" s="110"/>
      <c r="C552" s="110"/>
      <c r="D552" s="110"/>
      <c r="E552" s="110"/>
      <c r="F552" s="110"/>
      <c r="G552" s="110"/>
      <c r="H552" s="111"/>
      <c r="I552" s="111"/>
      <c r="J552" s="111"/>
      <c r="K552" s="111"/>
      <c r="L552" s="111"/>
      <c r="M552" s="111"/>
      <c r="N552" s="111"/>
    </row>
    <row r="553" spans="2:14">
      <c r="B553" s="110"/>
      <c r="C553" s="110"/>
      <c r="D553" s="110"/>
      <c r="E553" s="110"/>
      <c r="F553" s="110"/>
      <c r="G553" s="110"/>
      <c r="H553" s="111"/>
      <c r="I553" s="111"/>
      <c r="J553" s="111"/>
      <c r="K553" s="111"/>
      <c r="L553" s="111"/>
      <c r="M553" s="111"/>
      <c r="N553" s="111"/>
    </row>
    <row r="554" spans="2:14">
      <c r="B554" s="110"/>
      <c r="C554" s="110"/>
      <c r="D554" s="110"/>
      <c r="E554" s="110"/>
      <c r="F554" s="110"/>
      <c r="G554" s="110"/>
      <c r="H554" s="111"/>
      <c r="I554" s="111"/>
      <c r="J554" s="111"/>
      <c r="K554" s="111"/>
      <c r="L554" s="111"/>
      <c r="M554" s="111"/>
      <c r="N554" s="111"/>
    </row>
    <row r="555" spans="2:14">
      <c r="B555" s="110"/>
      <c r="C555" s="110"/>
      <c r="D555" s="110"/>
      <c r="E555" s="110"/>
      <c r="F555" s="110"/>
      <c r="G555" s="110"/>
      <c r="H555" s="111"/>
      <c r="I555" s="111"/>
      <c r="J555" s="111"/>
      <c r="K555" s="111"/>
      <c r="L555" s="111"/>
      <c r="M555" s="111"/>
      <c r="N555" s="111"/>
    </row>
    <row r="556" spans="2:14">
      <c r="B556" s="110"/>
      <c r="C556" s="110"/>
      <c r="D556" s="110"/>
      <c r="E556" s="110"/>
      <c r="F556" s="110"/>
      <c r="G556" s="110"/>
      <c r="H556" s="111"/>
      <c r="I556" s="111"/>
      <c r="J556" s="111"/>
      <c r="K556" s="111"/>
      <c r="L556" s="111"/>
      <c r="M556" s="111"/>
      <c r="N556" s="111"/>
    </row>
    <row r="557" spans="2:14">
      <c r="B557" s="110"/>
      <c r="C557" s="110"/>
      <c r="D557" s="110"/>
      <c r="E557" s="110"/>
      <c r="F557" s="110"/>
      <c r="G557" s="110"/>
      <c r="H557" s="111"/>
      <c r="I557" s="111"/>
      <c r="J557" s="111"/>
      <c r="K557" s="111"/>
      <c r="L557" s="111"/>
      <c r="M557" s="111"/>
      <c r="N557" s="111"/>
    </row>
    <row r="558" spans="2:14">
      <c r="B558" s="110"/>
      <c r="C558" s="110"/>
      <c r="D558" s="110"/>
      <c r="E558" s="110"/>
      <c r="F558" s="110"/>
      <c r="G558" s="110"/>
      <c r="H558" s="111"/>
      <c r="I558" s="111"/>
      <c r="J558" s="111"/>
      <c r="K558" s="111"/>
      <c r="L558" s="111"/>
      <c r="M558" s="111"/>
      <c r="N558" s="111"/>
    </row>
    <row r="559" spans="2:14">
      <c r="B559" s="110"/>
      <c r="C559" s="110"/>
      <c r="D559" s="110"/>
      <c r="E559" s="110"/>
      <c r="F559" s="110"/>
      <c r="G559" s="110"/>
      <c r="H559" s="111"/>
      <c r="I559" s="111"/>
      <c r="J559" s="111"/>
      <c r="K559" s="111"/>
      <c r="L559" s="111"/>
      <c r="M559" s="111"/>
      <c r="N559" s="111"/>
    </row>
    <row r="560" spans="2:14">
      <c r="B560" s="110"/>
      <c r="C560" s="110"/>
      <c r="D560" s="110"/>
      <c r="E560" s="110"/>
      <c r="F560" s="110"/>
      <c r="G560" s="110"/>
      <c r="H560" s="111"/>
      <c r="I560" s="111"/>
      <c r="J560" s="111"/>
      <c r="K560" s="111"/>
      <c r="L560" s="111"/>
      <c r="M560" s="111"/>
      <c r="N560" s="111"/>
    </row>
    <row r="561" spans="2:14">
      <c r="B561" s="110"/>
      <c r="C561" s="110"/>
      <c r="D561" s="110"/>
      <c r="E561" s="110"/>
      <c r="F561" s="110"/>
      <c r="G561" s="110"/>
      <c r="H561" s="111"/>
      <c r="I561" s="111"/>
      <c r="J561" s="111"/>
      <c r="K561" s="111"/>
      <c r="L561" s="111"/>
      <c r="M561" s="111"/>
      <c r="N561" s="111"/>
    </row>
    <row r="562" spans="2:14">
      <c r="B562" s="110"/>
      <c r="C562" s="110"/>
      <c r="D562" s="110"/>
      <c r="E562" s="110"/>
      <c r="F562" s="110"/>
      <c r="G562" s="110"/>
      <c r="H562" s="111"/>
      <c r="I562" s="111"/>
      <c r="J562" s="111"/>
      <c r="K562" s="111"/>
      <c r="L562" s="111"/>
      <c r="M562" s="111"/>
      <c r="N562" s="111"/>
    </row>
    <row r="563" spans="2:14">
      <c r="B563" s="110"/>
      <c r="C563" s="110"/>
      <c r="D563" s="110"/>
      <c r="E563" s="110"/>
      <c r="F563" s="110"/>
      <c r="G563" s="110"/>
      <c r="H563" s="111"/>
      <c r="I563" s="111"/>
      <c r="J563" s="111"/>
      <c r="K563" s="111"/>
      <c r="L563" s="111"/>
      <c r="M563" s="111"/>
      <c r="N563" s="111"/>
    </row>
    <row r="564" spans="2:14">
      <c r="B564" s="110"/>
      <c r="C564" s="110"/>
      <c r="D564" s="110"/>
      <c r="E564" s="110"/>
      <c r="F564" s="110"/>
      <c r="G564" s="110"/>
      <c r="H564" s="111"/>
      <c r="I564" s="111"/>
      <c r="J564" s="111"/>
      <c r="K564" s="111"/>
      <c r="L564" s="111"/>
      <c r="M564" s="111"/>
      <c r="N564" s="111"/>
    </row>
    <row r="565" spans="2:14">
      <c r="B565" s="110"/>
      <c r="C565" s="110"/>
      <c r="D565" s="110"/>
      <c r="E565" s="110"/>
      <c r="F565" s="110"/>
      <c r="G565" s="110"/>
      <c r="H565" s="111"/>
      <c r="I565" s="111"/>
      <c r="J565" s="111"/>
      <c r="K565" s="111"/>
      <c r="L565" s="111"/>
      <c r="M565" s="111"/>
      <c r="N565" s="111"/>
    </row>
    <row r="566" spans="2:14">
      <c r="B566" s="110"/>
      <c r="C566" s="110"/>
      <c r="D566" s="110"/>
      <c r="E566" s="110"/>
      <c r="F566" s="110"/>
      <c r="G566" s="110"/>
      <c r="H566" s="111"/>
      <c r="I566" s="111"/>
      <c r="J566" s="111"/>
      <c r="K566" s="111"/>
      <c r="L566" s="111"/>
      <c r="M566" s="111"/>
      <c r="N566" s="111"/>
    </row>
    <row r="567" spans="2:14">
      <c r="B567" s="110"/>
      <c r="C567" s="110"/>
      <c r="D567" s="110"/>
      <c r="E567" s="110"/>
      <c r="F567" s="110"/>
      <c r="G567" s="110"/>
      <c r="H567" s="111"/>
      <c r="I567" s="111"/>
      <c r="J567" s="111"/>
      <c r="K567" s="111"/>
      <c r="L567" s="111"/>
      <c r="M567" s="111"/>
      <c r="N567" s="111"/>
    </row>
    <row r="568" spans="2:14">
      <c r="B568" s="110"/>
      <c r="C568" s="110"/>
      <c r="D568" s="110"/>
      <c r="E568" s="110"/>
      <c r="F568" s="110"/>
      <c r="G568" s="110"/>
      <c r="H568" s="111"/>
      <c r="I568" s="111"/>
      <c r="J568" s="111"/>
      <c r="K568" s="111"/>
      <c r="L568" s="111"/>
      <c r="M568" s="111"/>
      <c r="N568" s="111"/>
    </row>
    <row r="569" spans="2:14">
      <c r="B569" s="110"/>
      <c r="C569" s="110"/>
      <c r="D569" s="110"/>
      <c r="E569" s="110"/>
      <c r="F569" s="110"/>
      <c r="G569" s="110"/>
      <c r="H569" s="111"/>
      <c r="I569" s="111"/>
      <c r="J569" s="111"/>
      <c r="K569" s="111"/>
      <c r="L569" s="111"/>
      <c r="M569" s="111"/>
      <c r="N569" s="111"/>
    </row>
    <row r="570" spans="2:14">
      <c r="B570" s="110"/>
      <c r="C570" s="110"/>
      <c r="D570" s="110"/>
      <c r="E570" s="110"/>
      <c r="F570" s="110"/>
      <c r="G570" s="110"/>
      <c r="H570" s="111"/>
      <c r="I570" s="111"/>
      <c r="J570" s="111"/>
      <c r="K570" s="111"/>
      <c r="L570" s="111"/>
      <c r="M570" s="111"/>
      <c r="N570" s="111"/>
    </row>
    <row r="571" spans="2:14">
      <c r="B571" s="110"/>
      <c r="C571" s="110"/>
      <c r="D571" s="110"/>
      <c r="E571" s="110"/>
      <c r="F571" s="110"/>
      <c r="G571" s="110"/>
      <c r="H571" s="111"/>
      <c r="I571" s="111"/>
      <c r="J571" s="111"/>
      <c r="K571" s="111"/>
      <c r="L571" s="111"/>
      <c r="M571" s="111"/>
      <c r="N571" s="111"/>
    </row>
    <row r="572" spans="2:14">
      <c r="B572" s="110"/>
      <c r="C572" s="110"/>
      <c r="D572" s="110"/>
      <c r="E572" s="110"/>
      <c r="F572" s="110"/>
      <c r="G572" s="110"/>
      <c r="H572" s="111"/>
      <c r="I572" s="111"/>
      <c r="J572" s="111"/>
      <c r="K572" s="111"/>
      <c r="L572" s="111"/>
      <c r="M572" s="111"/>
      <c r="N572" s="111"/>
    </row>
    <row r="573" spans="2:14">
      <c r="B573" s="110"/>
      <c r="C573" s="110"/>
      <c r="D573" s="110"/>
      <c r="E573" s="110"/>
      <c r="F573" s="110"/>
      <c r="G573" s="110"/>
      <c r="H573" s="111"/>
      <c r="I573" s="111"/>
      <c r="J573" s="111"/>
      <c r="K573" s="111"/>
      <c r="L573" s="111"/>
      <c r="M573" s="111"/>
      <c r="N573" s="11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83 B8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48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7.28515625" style="1" bestFit="1" customWidth="1"/>
    <col min="11" max="11" width="14.28515625" style="1" bestFit="1" customWidth="1"/>
    <col min="12" max="12" width="6.85546875" style="1" bestFit="1" customWidth="1"/>
    <col min="13" max="13" width="8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136</v>
      </c>
      <c r="C1" s="67" t="s" vm="1">
        <v>214</v>
      </c>
    </row>
    <row r="2" spans="2:15">
      <c r="B2" s="46" t="s">
        <v>135</v>
      </c>
      <c r="C2" s="67" t="s">
        <v>215</v>
      </c>
    </row>
    <row r="3" spans="2:15">
      <c r="B3" s="46" t="s">
        <v>137</v>
      </c>
      <c r="C3" s="67" t="s">
        <v>2659</v>
      </c>
    </row>
    <row r="4" spans="2:15">
      <c r="B4" s="46" t="s">
        <v>138</v>
      </c>
      <c r="C4" s="67">
        <v>14242</v>
      </c>
    </row>
    <row r="6" spans="2:15" ht="26.25" customHeight="1">
      <c r="B6" s="135" t="s">
        <v>163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</row>
    <row r="7" spans="2:15" ht="26.25" customHeight="1">
      <c r="B7" s="135" t="s">
        <v>83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7"/>
    </row>
    <row r="8" spans="2:15" s="3" customFormat="1" ht="78.75">
      <c r="B8" s="21" t="s">
        <v>105</v>
      </c>
      <c r="C8" s="29" t="s">
        <v>41</v>
      </c>
      <c r="D8" s="29" t="s">
        <v>109</v>
      </c>
      <c r="E8" s="29" t="s">
        <v>107</v>
      </c>
      <c r="F8" s="29" t="s">
        <v>59</v>
      </c>
      <c r="G8" s="29" t="s">
        <v>14</v>
      </c>
      <c r="H8" s="29" t="s">
        <v>60</v>
      </c>
      <c r="I8" s="29" t="s">
        <v>93</v>
      </c>
      <c r="J8" s="29" t="s">
        <v>190</v>
      </c>
      <c r="K8" s="29" t="s">
        <v>189</v>
      </c>
      <c r="L8" s="29" t="s">
        <v>55</v>
      </c>
      <c r="M8" s="29" t="s">
        <v>54</v>
      </c>
      <c r="N8" s="29" t="s">
        <v>139</v>
      </c>
      <c r="O8" s="19" t="s">
        <v>141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197</v>
      </c>
      <c r="K9" s="31"/>
      <c r="L9" s="31" t="s">
        <v>193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 t="s">
        <v>32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22.081935513000005</v>
      </c>
      <c r="M11" s="73"/>
      <c r="N11" s="84">
        <f>IFERROR(L11/$L$11,0)</f>
        <v>1</v>
      </c>
      <c r="O11" s="84">
        <f>L11/'סכום נכסי הקרן'!$C$42</f>
        <v>1.8138801834133692E-2</v>
      </c>
    </row>
    <row r="12" spans="2:15" s="4" customFormat="1" ht="18" customHeight="1">
      <c r="B12" s="92" t="s">
        <v>184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22.081935513000005</v>
      </c>
      <c r="M12" s="73"/>
      <c r="N12" s="84">
        <f t="shared" ref="N12:N24" si="0">IFERROR(L12/$L$11,0)</f>
        <v>1</v>
      </c>
      <c r="O12" s="84">
        <f>L12/'סכום נכסי הקרן'!$C$42</f>
        <v>1.8138801834133692E-2</v>
      </c>
    </row>
    <row r="13" spans="2:15">
      <c r="B13" s="89" t="s">
        <v>48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11.705522988</v>
      </c>
      <c r="M13" s="71"/>
      <c r="N13" s="81">
        <f t="shared" si="0"/>
        <v>0.53009497202402223</v>
      </c>
      <c r="O13" s="81">
        <f>L13/'סכום נכסי הקרן'!$C$42</f>
        <v>9.6152876508143817E-3</v>
      </c>
    </row>
    <row r="14" spans="2:15">
      <c r="B14" s="76" t="s">
        <v>1661</v>
      </c>
      <c r="C14" s="73" t="s">
        <v>1662</v>
      </c>
      <c r="D14" s="86" t="s">
        <v>29</v>
      </c>
      <c r="E14" s="73"/>
      <c r="F14" s="86" t="s">
        <v>1559</v>
      </c>
      <c r="G14" s="73" t="s">
        <v>682</v>
      </c>
      <c r="H14" s="73" t="s">
        <v>683</v>
      </c>
      <c r="I14" s="86" t="s">
        <v>124</v>
      </c>
      <c r="J14" s="83">
        <v>0.21074799999999999</v>
      </c>
      <c r="K14" s="99">
        <v>101083.0267</v>
      </c>
      <c r="L14" s="83">
        <v>0.83768019300000007</v>
      </c>
      <c r="M14" s="124">
        <v>6.5762967837526079E-10</v>
      </c>
      <c r="N14" s="84">
        <f t="shared" si="0"/>
        <v>3.7935089182143646E-2</v>
      </c>
      <c r="O14" s="84">
        <f>L14/'סכום נכסי הקרן'!$C$42</f>
        <v>6.8809706523509232E-4</v>
      </c>
    </row>
    <row r="15" spans="2:15">
      <c r="B15" s="76" t="s">
        <v>1663</v>
      </c>
      <c r="C15" s="73" t="s">
        <v>1664</v>
      </c>
      <c r="D15" s="86" t="s">
        <v>29</v>
      </c>
      <c r="E15" s="73"/>
      <c r="F15" s="86" t="s">
        <v>1559</v>
      </c>
      <c r="G15" s="73" t="s">
        <v>693</v>
      </c>
      <c r="H15" s="73" t="s">
        <v>683</v>
      </c>
      <c r="I15" s="86" t="s">
        <v>122</v>
      </c>
      <c r="J15" s="83">
        <v>3.5791000000000003E-2</v>
      </c>
      <c r="K15" s="99">
        <v>1015461</v>
      </c>
      <c r="L15" s="83">
        <v>1.3138369009999997</v>
      </c>
      <c r="M15" s="84">
        <v>2.540178518859813E-7</v>
      </c>
      <c r="N15" s="84">
        <f t="shared" si="0"/>
        <v>5.9498267270390405E-2</v>
      </c>
      <c r="O15" s="84">
        <f>L15/'סכום נכסי הקרן'!$C$42</f>
        <v>1.079227279491934E-3</v>
      </c>
    </row>
    <row r="16" spans="2:15">
      <c r="B16" s="76" t="s">
        <v>1665</v>
      </c>
      <c r="C16" s="73" t="s">
        <v>1666</v>
      </c>
      <c r="D16" s="86" t="s">
        <v>29</v>
      </c>
      <c r="E16" s="73"/>
      <c r="F16" s="86" t="s">
        <v>1559</v>
      </c>
      <c r="G16" s="73" t="s">
        <v>701</v>
      </c>
      <c r="H16" s="73" t="s">
        <v>683</v>
      </c>
      <c r="I16" s="86" t="s">
        <v>122</v>
      </c>
      <c r="J16" s="83">
        <v>1.3059710000000002</v>
      </c>
      <c r="K16" s="99">
        <v>33919.440000000002</v>
      </c>
      <c r="L16" s="83">
        <v>1.6013651289999999</v>
      </c>
      <c r="M16" s="84">
        <v>1.3668339728280097E-7</v>
      </c>
      <c r="N16" s="84">
        <f t="shared" si="0"/>
        <v>7.2519237639166623E-2</v>
      </c>
      <c r="O16" s="84">
        <f>L16/'סכום נכסי הקרן'!$C$42</f>
        <v>1.3154120806992925E-3</v>
      </c>
    </row>
    <row r="17" spans="2:15">
      <c r="B17" s="76" t="s">
        <v>1667</v>
      </c>
      <c r="C17" s="73" t="s">
        <v>1668</v>
      </c>
      <c r="D17" s="86" t="s">
        <v>29</v>
      </c>
      <c r="E17" s="73"/>
      <c r="F17" s="86" t="s">
        <v>1559</v>
      </c>
      <c r="G17" s="73" t="s">
        <v>1669</v>
      </c>
      <c r="H17" s="73" t="s">
        <v>683</v>
      </c>
      <c r="I17" s="86" t="s">
        <v>124</v>
      </c>
      <c r="J17" s="83">
        <v>0.20258000000000004</v>
      </c>
      <c r="K17" s="99">
        <v>220566.59909999999</v>
      </c>
      <c r="L17" s="83">
        <v>1.7570003110000001</v>
      </c>
      <c r="M17" s="84">
        <v>8.0066011744430454E-7</v>
      </c>
      <c r="N17" s="84">
        <f t="shared" si="0"/>
        <v>7.9567314648012838E-2</v>
      </c>
      <c r="O17" s="84">
        <f>L17/'סכום נכסי הקרן'!$C$42</f>
        <v>1.4432557528744677E-3</v>
      </c>
    </row>
    <row r="18" spans="2:15">
      <c r="B18" s="76" t="s">
        <v>1670</v>
      </c>
      <c r="C18" s="73" t="s">
        <v>1671</v>
      </c>
      <c r="D18" s="86" t="s">
        <v>29</v>
      </c>
      <c r="E18" s="73"/>
      <c r="F18" s="86" t="s">
        <v>1559</v>
      </c>
      <c r="G18" s="73" t="s">
        <v>1669</v>
      </c>
      <c r="H18" s="73" t="s">
        <v>683</v>
      </c>
      <c r="I18" s="86" t="s">
        <v>122</v>
      </c>
      <c r="J18" s="83">
        <v>0.496811</v>
      </c>
      <c r="K18" s="99">
        <v>113350.9</v>
      </c>
      <c r="L18" s="83">
        <v>2.0357484819999998</v>
      </c>
      <c r="M18" s="84">
        <v>8.4299207603090153E-7</v>
      </c>
      <c r="N18" s="84">
        <f t="shared" si="0"/>
        <v>9.219067236209981E-2</v>
      </c>
      <c r="O18" s="84">
        <f>L18/'סכום נכסי הקרן'!$C$42</f>
        <v>1.6722283369316742E-3</v>
      </c>
    </row>
    <row r="19" spans="2:15">
      <c r="B19" s="76" t="s">
        <v>1672</v>
      </c>
      <c r="C19" s="73" t="s">
        <v>1673</v>
      </c>
      <c r="D19" s="86" t="s">
        <v>29</v>
      </c>
      <c r="E19" s="73"/>
      <c r="F19" s="86" t="s">
        <v>1559</v>
      </c>
      <c r="G19" s="73" t="s">
        <v>1674</v>
      </c>
      <c r="H19" s="73" t="s">
        <v>683</v>
      </c>
      <c r="I19" s="86" t="s">
        <v>125</v>
      </c>
      <c r="J19" s="83">
        <v>114.02781799999998</v>
      </c>
      <c r="K19" s="99">
        <v>133.5</v>
      </c>
      <c r="L19" s="83">
        <v>0.68002906499999993</v>
      </c>
      <c r="M19" s="124">
        <v>4.8970109361135027E-10</v>
      </c>
      <c r="N19" s="84">
        <f t="shared" si="0"/>
        <v>3.0795718273864871E-2</v>
      </c>
      <c r="O19" s="84">
        <f>L19/'סכום נכסי הקרן'!$C$42</f>
        <v>5.5859743110944456E-4</v>
      </c>
    </row>
    <row r="20" spans="2:15">
      <c r="B20" s="76" t="s">
        <v>1675</v>
      </c>
      <c r="C20" s="73" t="s">
        <v>1676</v>
      </c>
      <c r="D20" s="86" t="s">
        <v>29</v>
      </c>
      <c r="E20" s="73"/>
      <c r="F20" s="86" t="s">
        <v>1559</v>
      </c>
      <c r="G20" s="73" t="s">
        <v>532</v>
      </c>
      <c r="H20" s="73"/>
      <c r="I20" s="86" t="s">
        <v>125</v>
      </c>
      <c r="J20" s="83">
        <v>4.771871</v>
      </c>
      <c r="K20" s="99">
        <v>16324.43</v>
      </c>
      <c r="L20" s="83">
        <v>3.4798629070000002</v>
      </c>
      <c r="M20" s="124">
        <v>9.3957346301325966E-9</v>
      </c>
      <c r="N20" s="84">
        <f t="shared" si="0"/>
        <v>0.157588672648344</v>
      </c>
      <c r="O20" s="84">
        <f>L20/'סכום נכסי הקרן'!$C$42</f>
        <v>2.8584697044724762E-3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99"/>
      <c r="L21" s="73"/>
      <c r="M21" s="73"/>
      <c r="N21" s="84"/>
      <c r="O21" s="73"/>
    </row>
    <row r="22" spans="2:15">
      <c r="B22" s="89" t="s">
        <v>31</v>
      </c>
      <c r="C22" s="71"/>
      <c r="D22" s="71"/>
      <c r="E22" s="71"/>
      <c r="F22" s="71"/>
      <c r="G22" s="71"/>
      <c r="H22" s="71"/>
      <c r="I22" s="71"/>
      <c r="J22" s="80"/>
      <c r="K22" s="100"/>
      <c r="L22" s="80">
        <v>10.376412525000003</v>
      </c>
      <c r="M22" s="71"/>
      <c r="N22" s="81">
        <f t="shared" si="0"/>
        <v>0.46990502797597772</v>
      </c>
      <c r="O22" s="81">
        <f>L22/'סכום נכסי הקרן'!$C$42</f>
        <v>8.523514183319307E-3</v>
      </c>
    </row>
    <row r="23" spans="2:15">
      <c r="B23" s="76" t="s">
        <v>1677</v>
      </c>
      <c r="C23" s="73" t="s">
        <v>1678</v>
      </c>
      <c r="D23" s="86" t="s">
        <v>114</v>
      </c>
      <c r="E23" s="73"/>
      <c r="F23" s="86" t="s">
        <v>1537</v>
      </c>
      <c r="G23" s="73" t="s">
        <v>532</v>
      </c>
      <c r="H23" s="73"/>
      <c r="I23" s="86" t="s">
        <v>122</v>
      </c>
      <c r="J23" s="83">
        <v>72.683581000000004</v>
      </c>
      <c r="K23" s="99">
        <v>1469.4</v>
      </c>
      <c r="L23" s="83">
        <v>3.860865356000001</v>
      </c>
      <c r="M23" s="84">
        <v>1.1626238529417217E-7</v>
      </c>
      <c r="N23" s="84">
        <f t="shared" si="0"/>
        <v>0.17484270587272774</v>
      </c>
      <c r="O23" s="84">
        <f>L23/'סכום נכסי הקרן'!$C$42</f>
        <v>3.1714371939691312E-3</v>
      </c>
    </row>
    <row r="24" spans="2:15">
      <c r="B24" s="76" t="s">
        <v>1679</v>
      </c>
      <c r="C24" s="73" t="s">
        <v>1680</v>
      </c>
      <c r="D24" s="86" t="s">
        <v>114</v>
      </c>
      <c r="E24" s="73"/>
      <c r="F24" s="86" t="s">
        <v>1537</v>
      </c>
      <c r="G24" s="73" t="s">
        <v>532</v>
      </c>
      <c r="H24" s="73"/>
      <c r="I24" s="86" t="s">
        <v>122</v>
      </c>
      <c r="J24" s="83">
        <v>14.845893999999996</v>
      </c>
      <c r="K24" s="99">
        <v>12140.49</v>
      </c>
      <c r="L24" s="83">
        <v>6.5155471690000022</v>
      </c>
      <c r="M24" s="84">
        <v>1.464631951209135E-7</v>
      </c>
      <c r="N24" s="84">
        <f t="shared" si="0"/>
        <v>0.29506232210325001</v>
      </c>
      <c r="O24" s="84">
        <f>L24/'סכום נכסי הקרן'!$C$42</f>
        <v>5.3520769893501772E-3</v>
      </c>
    </row>
    <row r="25" spans="2:15">
      <c r="B25" s="72"/>
      <c r="C25" s="73"/>
      <c r="D25" s="73"/>
      <c r="E25" s="73"/>
      <c r="F25" s="73"/>
      <c r="G25" s="73"/>
      <c r="H25" s="73"/>
      <c r="I25" s="73"/>
      <c r="J25" s="83"/>
      <c r="K25" s="85"/>
      <c r="L25" s="73"/>
      <c r="M25" s="73"/>
      <c r="N25" s="84"/>
      <c r="O25" s="73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119" t="s">
        <v>205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119" t="s">
        <v>102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119" t="s">
        <v>188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119" t="s">
        <v>196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</row>
    <row r="126" spans="2:15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</row>
    <row r="127" spans="2:15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</row>
    <row r="128" spans="2:15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</row>
    <row r="129" spans="2:15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</row>
    <row r="130" spans="2:15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</row>
    <row r="131" spans="2:15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</row>
    <row r="132" spans="2:15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</row>
    <row r="133" spans="2:15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</row>
    <row r="134" spans="2:15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</row>
    <row r="135" spans="2:15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</row>
    <row r="136" spans="2:15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</row>
    <row r="137" spans="2:15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</row>
    <row r="138" spans="2:15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</row>
    <row r="139" spans="2:15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</row>
    <row r="140" spans="2:15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</row>
    <row r="141" spans="2:15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</row>
    <row r="142" spans="2:15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</row>
    <row r="143" spans="2:15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</row>
    <row r="144" spans="2:15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</row>
    <row r="145" spans="2:15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</row>
    <row r="146" spans="2:15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</row>
    <row r="147" spans="2:15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</row>
    <row r="148" spans="2:15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</row>
    <row r="149" spans="2:15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</row>
    <row r="150" spans="2:15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</row>
    <row r="151" spans="2:15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</row>
    <row r="152" spans="2:15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</row>
    <row r="153" spans="2:15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</row>
    <row r="154" spans="2:15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</row>
    <row r="155" spans="2:15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</row>
    <row r="156" spans="2:15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</row>
    <row r="157" spans="2:15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</row>
    <row r="158" spans="2:15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</row>
    <row r="159" spans="2:15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</row>
    <row r="160" spans="2:15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</row>
    <row r="161" spans="2:15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</row>
    <row r="162" spans="2:15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</row>
    <row r="163" spans="2:15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</row>
    <row r="164" spans="2:15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</row>
    <row r="165" spans="2:15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</row>
    <row r="166" spans="2:15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</row>
    <row r="167" spans="2:15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</row>
    <row r="168" spans="2:15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</row>
    <row r="169" spans="2:15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</row>
    <row r="170" spans="2:15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</row>
    <row r="171" spans="2:15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</row>
    <row r="172" spans="2:15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</row>
    <row r="173" spans="2:15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</row>
    <row r="174" spans="2:15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</row>
    <row r="175" spans="2:15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</row>
    <row r="176" spans="2:15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</row>
    <row r="177" spans="2:15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</row>
    <row r="178" spans="2:15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</row>
    <row r="179" spans="2:15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</row>
    <row r="180" spans="2:15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</row>
    <row r="181" spans="2:15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</row>
    <row r="182" spans="2:15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</row>
    <row r="183" spans="2:15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</row>
    <row r="184" spans="2:15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</row>
    <row r="185" spans="2:15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</row>
    <row r="186" spans="2:15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</row>
    <row r="187" spans="2:15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</row>
    <row r="188" spans="2:15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</row>
    <row r="189" spans="2:15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</row>
    <row r="190" spans="2:15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</row>
    <row r="191" spans="2:15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</row>
    <row r="192" spans="2:15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</row>
    <row r="193" spans="2:15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</row>
    <row r="194" spans="2:15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</row>
    <row r="195" spans="2:15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</row>
    <row r="196" spans="2:15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</row>
    <row r="197" spans="2:15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</row>
    <row r="198" spans="2:15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</row>
    <row r="199" spans="2:15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</row>
    <row r="200" spans="2:15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</row>
    <row r="201" spans="2:15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</row>
    <row r="202" spans="2:15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</row>
    <row r="203" spans="2:15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</row>
    <row r="204" spans="2:15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</row>
    <row r="205" spans="2:15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</row>
    <row r="206" spans="2:15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</row>
    <row r="207" spans="2:15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</row>
    <row r="208" spans="2:15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</row>
    <row r="209" spans="2:15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</row>
    <row r="210" spans="2:15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</row>
    <row r="211" spans="2:15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</row>
    <row r="212" spans="2:15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</row>
    <row r="213" spans="2:15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</row>
    <row r="214" spans="2:15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</row>
    <row r="215" spans="2:15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</row>
    <row r="216" spans="2:15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</row>
    <row r="217" spans="2:15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</row>
    <row r="218" spans="2:15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</row>
    <row r="219" spans="2:15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</row>
    <row r="220" spans="2:15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</row>
    <row r="221" spans="2:15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</row>
    <row r="222" spans="2:15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</row>
    <row r="223" spans="2:15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</row>
    <row r="224" spans="2:15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</row>
    <row r="225" spans="2:15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</row>
    <row r="226" spans="2:15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</row>
    <row r="227" spans="2:15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</row>
    <row r="228" spans="2:15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</row>
    <row r="229" spans="2:15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</row>
    <row r="230" spans="2:15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</row>
    <row r="231" spans="2:15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</row>
    <row r="232" spans="2:15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</row>
    <row r="233" spans="2:15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</row>
    <row r="234" spans="2:15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</row>
    <row r="235" spans="2:15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</row>
    <row r="236" spans="2:15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</row>
    <row r="237" spans="2:15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</row>
    <row r="238" spans="2:15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</row>
    <row r="239" spans="2:15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</row>
    <row r="240" spans="2:15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</row>
    <row r="241" spans="2:15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</row>
    <row r="242" spans="2:15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</row>
    <row r="243" spans="2:15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</row>
    <row r="244" spans="2:15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</row>
    <row r="245" spans="2:15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</row>
    <row r="246" spans="2:15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</row>
    <row r="247" spans="2:15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</row>
    <row r="248" spans="2:15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</row>
    <row r="249" spans="2:15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</row>
    <row r="250" spans="2:15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</row>
    <row r="251" spans="2:15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</row>
    <row r="252" spans="2:15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</row>
    <row r="253" spans="2:15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</row>
    <row r="254" spans="2:15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</row>
    <row r="255" spans="2:15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</row>
    <row r="256" spans="2:15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</row>
    <row r="257" spans="2:15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</row>
    <row r="258" spans="2:15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</row>
    <row r="259" spans="2:15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</row>
    <row r="260" spans="2:15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</row>
    <row r="261" spans="2:15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</row>
    <row r="262" spans="2:15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</row>
    <row r="263" spans="2:15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</row>
    <row r="264" spans="2:15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</row>
    <row r="265" spans="2:15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</row>
    <row r="266" spans="2:15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</row>
    <row r="267" spans="2:15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</row>
    <row r="268" spans="2:15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</row>
    <row r="269" spans="2:15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</row>
    <row r="270" spans="2:15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</row>
    <row r="271" spans="2:15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</row>
    <row r="272" spans="2:15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</row>
    <row r="273" spans="2:15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</row>
    <row r="274" spans="2:15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</row>
    <row r="275" spans="2:15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</row>
    <row r="276" spans="2:15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</row>
    <row r="277" spans="2:15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</row>
    <row r="278" spans="2:15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</row>
    <row r="279" spans="2:15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</row>
    <row r="280" spans="2:15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</row>
    <row r="281" spans="2:15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</row>
    <row r="282" spans="2:15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</row>
    <row r="283" spans="2:15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</row>
    <row r="284" spans="2:15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</row>
    <row r="285" spans="2:15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</row>
    <row r="286" spans="2:15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</row>
    <row r="287" spans="2:15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</row>
    <row r="288" spans="2:15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</row>
    <row r="289" spans="2:15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</row>
    <row r="290" spans="2:15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</row>
    <row r="291" spans="2:15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</row>
    <row r="292" spans="2:15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</row>
    <row r="293" spans="2:15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</row>
    <row r="294" spans="2:15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</row>
    <row r="295" spans="2:15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</row>
    <row r="296" spans="2:15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</row>
    <row r="297" spans="2:15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</row>
    <row r="298" spans="2:15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</row>
    <row r="299" spans="2:15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</row>
    <row r="300" spans="2:15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</row>
    <row r="301" spans="2:15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</row>
    <row r="302" spans="2:15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</row>
    <row r="303" spans="2:15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</row>
    <row r="304" spans="2:15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</row>
    <row r="305" spans="2:15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</row>
    <row r="306" spans="2:15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</row>
    <row r="307" spans="2:15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</row>
    <row r="308" spans="2:15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</row>
    <row r="309" spans="2:15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</row>
    <row r="310" spans="2:15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</row>
    <row r="311" spans="2:15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</row>
    <row r="312" spans="2:15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</row>
    <row r="313" spans="2:15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</row>
    <row r="314" spans="2:15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</row>
    <row r="315" spans="2:15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</row>
    <row r="316" spans="2:15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</row>
    <row r="317" spans="2:15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</row>
    <row r="318" spans="2:15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</row>
    <row r="319" spans="2:15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</row>
    <row r="320" spans="2:15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</row>
    <row r="321" spans="2:15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</row>
    <row r="322" spans="2:15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</row>
    <row r="323" spans="2:15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</row>
    <row r="324" spans="2:15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</row>
    <row r="325" spans="2:15">
      <c r="B325" s="122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</row>
    <row r="326" spans="2:15">
      <c r="B326" s="122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</row>
    <row r="327" spans="2:15">
      <c r="B327" s="123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</row>
    <row r="328" spans="2:15">
      <c r="B328" s="110"/>
      <c r="C328" s="110"/>
      <c r="D328" s="110"/>
      <c r="E328" s="110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</row>
    <row r="329" spans="2:15">
      <c r="B329" s="110"/>
      <c r="C329" s="110"/>
      <c r="D329" s="110"/>
      <c r="E329" s="110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</row>
    <row r="330" spans="2:15">
      <c r="B330" s="110"/>
      <c r="C330" s="110"/>
      <c r="D330" s="110"/>
      <c r="E330" s="110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</row>
    <row r="331" spans="2:15">
      <c r="B331" s="110"/>
      <c r="C331" s="110"/>
      <c r="D331" s="110"/>
      <c r="E331" s="110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</row>
    <row r="332" spans="2:15">
      <c r="B332" s="110"/>
      <c r="C332" s="110"/>
      <c r="D332" s="110"/>
      <c r="E332" s="110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</row>
    <row r="333" spans="2:15">
      <c r="B333" s="110"/>
      <c r="C333" s="110"/>
      <c r="D333" s="110"/>
      <c r="E333" s="110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</row>
    <row r="334" spans="2:15">
      <c r="B334" s="110"/>
      <c r="C334" s="110"/>
      <c r="D334" s="110"/>
      <c r="E334" s="110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</row>
    <row r="335" spans="2:15">
      <c r="B335" s="110"/>
      <c r="C335" s="110"/>
      <c r="D335" s="110"/>
      <c r="E335" s="110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</row>
    <row r="336" spans="2:15">
      <c r="B336" s="110"/>
      <c r="C336" s="110"/>
      <c r="D336" s="110"/>
      <c r="E336" s="110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</row>
    <row r="337" spans="2:15">
      <c r="B337" s="110"/>
      <c r="C337" s="110"/>
      <c r="D337" s="110"/>
      <c r="E337" s="110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</row>
    <row r="338" spans="2:15">
      <c r="B338" s="110"/>
      <c r="C338" s="110"/>
      <c r="D338" s="110"/>
      <c r="E338" s="110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</row>
    <row r="339" spans="2:15">
      <c r="B339" s="110"/>
      <c r="C339" s="110"/>
      <c r="D339" s="110"/>
      <c r="E339" s="110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</row>
    <row r="340" spans="2:15">
      <c r="B340" s="110"/>
      <c r="C340" s="110"/>
      <c r="D340" s="110"/>
      <c r="E340" s="110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</row>
    <row r="341" spans="2:15">
      <c r="B341" s="110"/>
      <c r="C341" s="110"/>
      <c r="D341" s="110"/>
      <c r="E341" s="110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</row>
    <row r="342" spans="2:15">
      <c r="B342" s="110"/>
      <c r="C342" s="110"/>
      <c r="D342" s="110"/>
      <c r="E342" s="110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</row>
    <row r="343" spans="2:15">
      <c r="B343" s="110"/>
      <c r="C343" s="110"/>
      <c r="D343" s="110"/>
      <c r="E343" s="110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</row>
    <row r="344" spans="2:15">
      <c r="B344" s="110"/>
      <c r="C344" s="110"/>
      <c r="D344" s="110"/>
      <c r="E344" s="110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</row>
    <row r="345" spans="2:15">
      <c r="B345" s="110"/>
      <c r="C345" s="110"/>
      <c r="D345" s="110"/>
      <c r="E345" s="110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</row>
    <row r="346" spans="2:15">
      <c r="B346" s="110"/>
      <c r="C346" s="110"/>
      <c r="D346" s="110"/>
      <c r="E346" s="110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</row>
    <row r="347" spans="2:15">
      <c r="B347" s="110"/>
      <c r="C347" s="110"/>
      <c r="D347" s="110"/>
      <c r="E347" s="110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</row>
    <row r="348" spans="2:15">
      <c r="B348" s="110"/>
      <c r="C348" s="110"/>
      <c r="D348" s="110"/>
      <c r="E348" s="110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</row>
    <row r="349" spans="2:15">
      <c r="B349" s="110"/>
      <c r="C349" s="110"/>
      <c r="D349" s="110"/>
      <c r="E349" s="110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</row>
    <row r="350" spans="2:15">
      <c r="B350" s="110"/>
      <c r="C350" s="110"/>
      <c r="D350" s="110"/>
      <c r="E350" s="110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</row>
    <row r="351" spans="2:15">
      <c r="B351" s="110"/>
      <c r="C351" s="110"/>
      <c r="D351" s="110"/>
      <c r="E351" s="110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</row>
    <row r="352" spans="2:15">
      <c r="B352" s="110"/>
      <c r="C352" s="110"/>
      <c r="D352" s="110"/>
      <c r="E352" s="110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</row>
    <row r="353" spans="2:15">
      <c r="B353" s="110"/>
      <c r="C353" s="110"/>
      <c r="D353" s="110"/>
      <c r="E353" s="110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</row>
    <row r="354" spans="2:15">
      <c r="B354" s="110"/>
      <c r="C354" s="110"/>
      <c r="D354" s="110"/>
      <c r="E354" s="110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</row>
    <row r="355" spans="2:15">
      <c r="B355" s="110"/>
      <c r="C355" s="110"/>
      <c r="D355" s="110"/>
      <c r="E355" s="110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</row>
    <row r="356" spans="2:15">
      <c r="B356" s="110"/>
      <c r="C356" s="110"/>
      <c r="D356" s="110"/>
      <c r="E356" s="110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</row>
    <row r="357" spans="2:15">
      <c r="B357" s="110"/>
      <c r="C357" s="110"/>
      <c r="D357" s="110"/>
      <c r="E357" s="110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</row>
    <row r="358" spans="2:15">
      <c r="B358" s="110"/>
      <c r="C358" s="110"/>
      <c r="D358" s="110"/>
      <c r="E358" s="110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</row>
    <row r="359" spans="2:15">
      <c r="B359" s="110"/>
      <c r="C359" s="110"/>
      <c r="D359" s="110"/>
      <c r="E359" s="110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</row>
    <row r="360" spans="2:15">
      <c r="B360" s="110"/>
      <c r="C360" s="110"/>
      <c r="D360" s="110"/>
      <c r="E360" s="110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</row>
    <row r="361" spans="2:15">
      <c r="B361" s="110"/>
      <c r="C361" s="110"/>
      <c r="D361" s="110"/>
      <c r="E361" s="110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</row>
    <row r="362" spans="2:15">
      <c r="B362" s="110"/>
      <c r="C362" s="110"/>
      <c r="D362" s="110"/>
      <c r="E362" s="110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</row>
    <row r="363" spans="2:15">
      <c r="B363" s="110"/>
      <c r="C363" s="110"/>
      <c r="D363" s="110"/>
      <c r="E363" s="110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</row>
    <row r="364" spans="2:15">
      <c r="B364" s="110"/>
      <c r="C364" s="110"/>
      <c r="D364" s="110"/>
      <c r="E364" s="110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</row>
    <row r="365" spans="2:15">
      <c r="B365" s="110"/>
      <c r="C365" s="110"/>
      <c r="D365" s="110"/>
      <c r="E365" s="110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</row>
    <row r="366" spans="2:15">
      <c r="B366" s="110"/>
      <c r="C366" s="110"/>
      <c r="D366" s="110"/>
      <c r="E366" s="110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</row>
    <row r="367" spans="2:15">
      <c r="B367" s="110"/>
      <c r="C367" s="110"/>
      <c r="D367" s="110"/>
      <c r="E367" s="110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</row>
    <row r="368" spans="2:15">
      <c r="B368" s="110"/>
      <c r="C368" s="110"/>
      <c r="D368" s="110"/>
      <c r="E368" s="110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</row>
    <row r="369" spans="2:15">
      <c r="B369" s="110"/>
      <c r="C369" s="110"/>
      <c r="D369" s="110"/>
      <c r="E369" s="110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</row>
    <row r="370" spans="2:15">
      <c r="B370" s="110"/>
      <c r="C370" s="110"/>
      <c r="D370" s="110"/>
      <c r="E370" s="110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</row>
    <row r="371" spans="2:15">
      <c r="B371" s="110"/>
      <c r="C371" s="110"/>
      <c r="D371" s="110"/>
      <c r="E371" s="110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</row>
    <row r="372" spans="2:15">
      <c r="B372" s="110"/>
      <c r="C372" s="110"/>
      <c r="D372" s="110"/>
      <c r="E372" s="110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</row>
    <row r="373" spans="2:15">
      <c r="B373" s="110"/>
      <c r="C373" s="110"/>
      <c r="D373" s="110"/>
      <c r="E373" s="110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</row>
    <row r="374" spans="2:15">
      <c r="B374" s="110"/>
      <c r="C374" s="110"/>
      <c r="D374" s="110"/>
      <c r="E374" s="110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</row>
    <row r="375" spans="2:15">
      <c r="B375" s="110"/>
      <c r="C375" s="110"/>
      <c r="D375" s="110"/>
      <c r="E375" s="110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</row>
    <row r="376" spans="2:15">
      <c r="B376" s="110"/>
      <c r="C376" s="110"/>
      <c r="D376" s="110"/>
      <c r="E376" s="110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</row>
    <row r="377" spans="2:15">
      <c r="B377" s="110"/>
      <c r="C377" s="110"/>
      <c r="D377" s="110"/>
      <c r="E377" s="110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</row>
    <row r="378" spans="2:15">
      <c r="B378" s="110"/>
      <c r="C378" s="110"/>
      <c r="D378" s="110"/>
      <c r="E378" s="110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</row>
    <row r="379" spans="2:15">
      <c r="B379" s="110"/>
      <c r="C379" s="110"/>
      <c r="D379" s="110"/>
      <c r="E379" s="110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</row>
    <row r="380" spans="2:15">
      <c r="B380" s="110"/>
      <c r="C380" s="110"/>
      <c r="D380" s="110"/>
      <c r="E380" s="110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</row>
    <row r="381" spans="2:15">
      <c r="B381" s="110"/>
      <c r="C381" s="110"/>
      <c r="D381" s="110"/>
      <c r="E381" s="110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</row>
    <row r="382" spans="2:15">
      <c r="B382" s="110"/>
      <c r="C382" s="110"/>
      <c r="D382" s="110"/>
      <c r="E382" s="110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</row>
    <row r="383" spans="2:15">
      <c r="B383" s="110"/>
      <c r="C383" s="110"/>
      <c r="D383" s="110"/>
      <c r="E383" s="110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</row>
    <row r="384" spans="2:15">
      <c r="B384" s="110"/>
      <c r="C384" s="110"/>
      <c r="D384" s="110"/>
      <c r="E384" s="110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</row>
    <row r="385" spans="2:15">
      <c r="B385" s="110"/>
      <c r="C385" s="110"/>
      <c r="D385" s="110"/>
      <c r="E385" s="110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</row>
    <row r="386" spans="2:15">
      <c r="B386" s="110"/>
      <c r="C386" s="110"/>
      <c r="D386" s="110"/>
      <c r="E386" s="110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</row>
    <row r="387" spans="2:15">
      <c r="B387" s="110"/>
      <c r="C387" s="110"/>
      <c r="D387" s="110"/>
      <c r="E387" s="110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</row>
    <row r="388" spans="2:15">
      <c r="B388" s="110"/>
      <c r="C388" s="110"/>
      <c r="D388" s="110"/>
      <c r="E388" s="110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</row>
    <row r="389" spans="2:15">
      <c r="B389" s="110"/>
      <c r="C389" s="110"/>
      <c r="D389" s="110"/>
      <c r="E389" s="110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</row>
    <row r="390" spans="2:15">
      <c r="B390" s="110"/>
      <c r="C390" s="110"/>
      <c r="D390" s="110"/>
      <c r="E390" s="110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</row>
    <row r="391" spans="2:15">
      <c r="B391" s="110"/>
      <c r="C391" s="110"/>
      <c r="D391" s="110"/>
      <c r="E391" s="110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</row>
    <row r="392" spans="2:15">
      <c r="B392" s="110"/>
      <c r="C392" s="110"/>
      <c r="D392" s="110"/>
      <c r="E392" s="110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</row>
    <row r="393" spans="2:15">
      <c r="B393" s="110"/>
      <c r="C393" s="110"/>
      <c r="D393" s="110"/>
      <c r="E393" s="110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</row>
    <row r="394" spans="2:15">
      <c r="B394" s="110"/>
      <c r="C394" s="110"/>
      <c r="D394" s="110"/>
      <c r="E394" s="110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</row>
    <row r="395" spans="2:15">
      <c r="B395" s="110"/>
      <c r="C395" s="110"/>
      <c r="D395" s="110"/>
      <c r="E395" s="110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</row>
    <row r="396" spans="2:15">
      <c r="B396" s="110"/>
      <c r="C396" s="110"/>
      <c r="D396" s="110"/>
      <c r="E396" s="110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</row>
    <row r="397" spans="2:15">
      <c r="B397" s="110"/>
      <c r="C397" s="110"/>
      <c r="D397" s="110"/>
      <c r="E397" s="110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</row>
    <row r="398" spans="2:15">
      <c r="B398" s="110"/>
      <c r="C398" s="110"/>
      <c r="D398" s="110"/>
      <c r="E398" s="110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</row>
    <row r="399" spans="2:15">
      <c r="B399" s="110"/>
      <c r="C399" s="110"/>
      <c r="D399" s="110"/>
      <c r="E399" s="110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</row>
    <row r="400" spans="2:15">
      <c r="B400" s="110"/>
      <c r="C400" s="110"/>
      <c r="D400" s="110"/>
      <c r="E400" s="110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</row>
    <row r="401" spans="2:15">
      <c r="B401" s="110"/>
      <c r="C401" s="110"/>
      <c r="D401" s="110"/>
      <c r="E401" s="110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</row>
    <row r="402" spans="2:15">
      <c r="B402" s="110"/>
      <c r="C402" s="110"/>
      <c r="D402" s="110"/>
      <c r="E402" s="110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</row>
    <row r="403" spans="2:15">
      <c r="B403" s="110"/>
      <c r="C403" s="110"/>
      <c r="D403" s="110"/>
      <c r="E403" s="110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</row>
    <row r="404" spans="2:15">
      <c r="B404" s="110"/>
      <c r="C404" s="110"/>
      <c r="D404" s="110"/>
      <c r="E404" s="110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</row>
    <row r="405" spans="2:15">
      <c r="B405" s="110"/>
      <c r="C405" s="110"/>
      <c r="D405" s="110"/>
      <c r="E405" s="110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</row>
    <row r="406" spans="2:15">
      <c r="B406" s="110"/>
      <c r="C406" s="110"/>
      <c r="D406" s="110"/>
      <c r="E406" s="110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</row>
    <row r="407" spans="2:15">
      <c r="B407" s="110"/>
      <c r="C407" s="110"/>
      <c r="D407" s="110"/>
      <c r="E407" s="110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</row>
    <row r="408" spans="2:15">
      <c r="B408" s="110"/>
      <c r="C408" s="110"/>
      <c r="D408" s="110"/>
      <c r="E408" s="110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</row>
    <row r="409" spans="2:15">
      <c r="B409" s="110"/>
      <c r="C409" s="110"/>
      <c r="D409" s="110"/>
      <c r="E409" s="110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</row>
    <row r="410" spans="2:15">
      <c r="B410" s="110"/>
      <c r="C410" s="110"/>
      <c r="D410" s="110"/>
      <c r="E410" s="110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</row>
    <row r="411" spans="2:15">
      <c r="B411" s="110"/>
      <c r="C411" s="110"/>
      <c r="D411" s="110"/>
      <c r="E411" s="110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</row>
    <row r="412" spans="2:15">
      <c r="B412" s="110"/>
      <c r="C412" s="110"/>
      <c r="D412" s="110"/>
      <c r="E412" s="110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</row>
    <row r="413" spans="2:15">
      <c r="B413" s="110"/>
      <c r="C413" s="110"/>
      <c r="D413" s="110"/>
      <c r="E413" s="110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</row>
    <row r="414" spans="2:15">
      <c r="B414" s="110"/>
      <c r="C414" s="110"/>
      <c r="D414" s="110"/>
      <c r="E414" s="110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</row>
    <row r="415" spans="2:15">
      <c r="B415" s="110"/>
      <c r="C415" s="110"/>
      <c r="D415" s="110"/>
      <c r="E415" s="110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</row>
    <row r="416" spans="2:15">
      <c r="B416" s="110"/>
      <c r="C416" s="110"/>
      <c r="D416" s="110"/>
      <c r="E416" s="110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</row>
    <row r="417" spans="2:15">
      <c r="B417" s="110"/>
      <c r="C417" s="110"/>
      <c r="D417" s="110"/>
      <c r="E417" s="110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</row>
    <row r="418" spans="2:15">
      <c r="B418" s="110"/>
      <c r="C418" s="110"/>
      <c r="D418" s="110"/>
      <c r="E418" s="110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</row>
    <row r="419" spans="2:15">
      <c r="B419" s="110"/>
      <c r="C419" s="110"/>
      <c r="D419" s="110"/>
      <c r="E419" s="110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</row>
    <row r="420" spans="2:15">
      <c r="B420" s="110"/>
      <c r="C420" s="110"/>
      <c r="D420" s="110"/>
      <c r="E420" s="110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</row>
    <row r="421" spans="2:15">
      <c r="B421" s="110"/>
      <c r="C421" s="110"/>
      <c r="D421" s="110"/>
      <c r="E421" s="110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</row>
    <row r="422" spans="2:15">
      <c r="B422" s="110"/>
      <c r="C422" s="110"/>
      <c r="D422" s="110"/>
      <c r="E422" s="110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</row>
    <row r="423" spans="2:15">
      <c r="B423" s="110"/>
      <c r="C423" s="110"/>
      <c r="D423" s="110"/>
      <c r="E423" s="110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</row>
    <row r="424" spans="2:15">
      <c r="B424" s="110"/>
      <c r="C424" s="110"/>
      <c r="D424" s="110"/>
      <c r="E424" s="110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</row>
    <row r="425" spans="2:15">
      <c r="B425" s="110"/>
      <c r="C425" s="110"/>
      <c r="D425" s="110"/>
      <c r="E425" s="110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</row>
    <row r="426" spans="2:15">
      <c r="B426" s="110"/>
      <c r="C426" s="110"/>
      <c r="D426" s="110"/>
      <c r="E426" s="110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</row>
    <row r="427" spans="2:15">
      <c r="B427" s="110"/>
      <c r="C427" s="110"/>
      <c r="D427" s="110"/>
      <c r="E427" s="110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</row>
    <row r="428" spans="2:15">
      <c r="B428" s="110"/>
      <c r="C428" s="110"/>
      <c r="D428" s="110"/>
      <c r="E428" s="110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</row>
    <row r="429" spans="2:15">
      <c r="B429" s="110"/>
      <c r="C429" s="110"/>
      <c r="D429" s="110"/>
      <c r="E429" s="110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</row>
    <row r="430" spans="2:15">
      <c r="B430" s="110"/>
      <c r="C430" s="110"/>
      <c r="D430" s="110"/>
      <c r="E430" s="110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</row>
    <row r="431" spans="2:15">
      <c r="B431" s="110"/>
      <c r="C431" s="110"/>
      <c r="D431" s="110"/>
      <c r="E431" s="110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</row>
    <row r="432" spans="2:15">
      <c r="B432" s="110"/>
      <c r="C432" s="110"/>
      <c r="D432" s="110"/>
      <c r="E432" s="110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</row>
    <row r="433" spans="2:15">
      <c r="B433" s="110"/>
      <c r="C433" s="110"/>
      <c r="D433" s="110"/>
      <c r="E433" s="110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</row>
    <row r="434" spans="2:15">
      <c r="B434" s="110"/>
      <c r="C434" s="110"/>
      <c r="D434" s="110"/>
      <c r="E434" s="110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</row>
    <row r="435" spans="2:15">
      <c r="B435" s="110"/>
      <c r="C435" s="110"/>
      <c r="D435" s="110"/>
      <c r="E435" s="110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</row>
    <row r="436" spans="2:15">
      <c r="B436" s="110"/>
      <c r="C436" s="110"/>
      <c r="D436" s="110"/>
      <c r="E436" s="110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</row>
    <row r="437" spans="2:15">
      <c r="B437" s="110"/>
      <c r="C437" s="110"/>
      <c r="D437" s="110"/>
      <c r="E437" s="110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</row>
    <row r="438" spans="2:15">
      <c r="B438" s="110"/>
      <c r="C438" s="110"/>
      <c r="D438" s="110"/>
      <c r="E438" s="110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</row>
    <row r="439" spans="2:15">
      <c r="B439" s="110"/>
      <c r="C439" s="110"/>
      <c r="D439" s="110"/>
      <c r="E439" s="110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</row>
    <row r="440" spans="2:15">
      <c r="B440" s="110"/>
      <c r="C440" s="110"/>
      <c r="D440" s="110"/>
      <c r="E440" s="110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</row>
    <row r="441" spans="2:15">
      <c r="B441" s="110"/>
      <c r="C441" s="110"/>
      <c r="D441" s="110"/>
      <c r="E441" s="110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</row>
    <row r="442" spans="2:15">
      <c r="B442" s="110"/>
      <c r="C442" s="110"/>
      <c r="D442" s="110"/>
      <c r="E442" s="110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</row>
    <row r="443" spans="2:15">
      <c r="B443" s="110"/>
      <c r="C443" s="110"/>
      <c r="D443" s="110"/>
      <c r="E443" s="110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</row>
    <row r="444" spans="2:15">
      <c r="B444" s="110"/>
      <c r="C444" s="110"/>
      <c r="D444" s="110"/>
      <c r="E444" s="110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</row>
    <row r="445" spans="2:15">
      <c r="B445" s="110"/>
      <c r="C445" s="110"/>
      <c r="D445" s="110"/>
      <c r="E445" s="110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</row>
    <row r="446" spans="2:15">
      <c r="B446" s="110"/>
      <c r="C446" s="110"/>
      <c r="D446" s="110"/>
      <c r="E446" s="110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</row>
    <row r="447" spans="2:15">
      <c r="B447" s="110"/>
      <c r="C447" s="110"/>
      <c r="D447" s="110"/>
      <c r="E447" s="110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</row>
    <row r="448" spans="2:15">
      <c r="B448" s="110"/>
      <c r="C448" s="110"/>
      <c r="D448" s="110"/>
      <c r="E448" s="110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</row>
    <row r="449" spans="2:15">
      <c r="B449" s="110"/>
      <c r="C449" s="110"/>
      <c r="D449" s="110"/>
      <c r="E449" s="110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</row>
    <row r="450" spans="2:15">
      <c r="B450" s="110"/>
      <c r="C450" s="110"/>
      <c r="D450" s="110"/>
      <c r="E450" s="110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</row>
    <row r="451" spans="2:15">
      <c r="B451" s="110"/>
      <c r="C451" s="110"/>
      <c r="D451" s="110"/>
      <c r="E451" s="110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</row>
    <row r="452" spans="2:15">
      <c r="B452" s="110"/>
      <c r="C452" s="110"/>
      <c r="D452" s="110"/>
      <c r="E452" s="110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</row>
    <row r="453" spans="2:15">
      <c r="B453" s="110"/>
      <c r="C453" s="110"/>
      <c r="D453" s="110"/>
      <c r="E453" s="110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</row>
    <row r="454" spans="2:15">
      <c r="B454" s="110"/>
      <c r="C454" s="110"/>
      <c r="D454" s="110"/>
      <c r="E454" s="110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</row>
    <row r="455" spans="2:15">
      <c r="B455" s="110"/>
      <c r="C455" s="110"/>
      <c r="D455" s="110"/>
      <c r="E455" s="110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</row>
    <row r="456" spans="2:15">
      <c r="B456" s="110"/>
      <c r="C456" s="110"/>
      <c r="D456" s="110"/>
      <c r="E456" s="110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</row>
    <row r="457" spans="2:15">
      <c r="B457" s="110"/>
      <c r="C457" s="110"/>
      <c r="D457" s="110"/>
      <c r="E457" s="110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</row>
    <row r="458" spans="2:15">
      <c r="B458" s="110"/>
      <c r="C458" s="110"/>
      <c r="D458" s="110"/>
      <c r="E458" s="110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</row>
    <row r="459" spans="2:15">
      <c r="B459" s="110"/>
      <c r="C459" s="110"/>
      <c r="D459" s="110"/>
      <c r="E459" s="110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</row>
    <row r="460" spans="2:15">
      <c r="B460" s="110"/>
      <c r="C460" s="110"/>
      <c r="D460" s="110"/>
      <c r="E460" s="110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</row>
    <row r="461" spans="2:15">
      <c r="B461" s="110"/>
      <c r="C461" s="110"/>
      <c r="D461" s="110"/>
      <c r="E461" s="110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</row>
    <row r="462" spans="2:15">
      <c r="B462" s="110"/>
      <c r="C462" s="110"/>
      <c r="D462" s="110"/>
      <c r="E462" s="110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</row>
    <row r="463" spans="2:15">
      <c r="B463" s="110"/>
      <c r="C463" s="110"/>
      <c r="D463" s="110"/>
      <c r="E463" s="110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</row>
    <row r="464" spans="2:15">
      <c r="B464" s="110"/>
      <c r="C464" s="110"/>
      <c r="D464" s="110"/>
      <c r="E464" s="110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</row>
    <row r="465" spans="2:15">
      <c r="B465" s="110"/>
      <c r="C465" s="110"/>
      <c r="D465" s="110"/>
      <c r="E465" s="110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</row>
    <row r="466" spans="2:15">
      <c r="B466" s="110"/>
      <c r="C466" s="110"/>
      <c r="D466" s="110"/>
      <c r="E466" s="110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</row>
    <row r="467" spans="2:15">
      <c r="B467" s="110"/>
      <c r="C467" s="110"/>
      <c r="D467" s="110"/>
      <c r="E467" s="110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</row>
    <row r="468" spans="2:15">
      <c r="B468" s="110"/>
      <c r="C468" s="110"/>
      <c r="D468" s="110"/>
      <c r="E468" s="110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</row>
    <row r="469" spans="2:15">
      <c r="B469" s="110"/>
      <c r="C469" s="110"/>
      <c r="D469" s="110"/>
      <c r="E469" s="110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</row>
    <row r="470" spans="2:15">
      <c r="B470" s="110"/>
      <c r="C470" s="110"/>
      <c r="D470" s="110"/>
      <c r="E470" s="110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</row>
    <row r="471" spans="2:15">
      <c r="B471" s="110"/>
      <c r="C471" s="110"/>
      <c r="D471" s="110"/>
      <c r="E471" s="110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</row>
    <row r="472" spans="2:15">
      <c r="B472" s="110"/>
      <c r="C472" s="110"/>
      <c r="D472" s="110"/>
      <c r="E472" s="110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</row>
    <row r="473" spans="2:15">
      <c r="B473" s="110"/>
      <c r="C473" s="110"/>
      <c r="D473" s="110"/>
      <c r="E473" s="110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</row>
    <row r="474" spans="2:15">
      <c r="B474" s="110"/>
      <c r="C474" s="110"/>
      <c r="D474" s="110"/>
      <c r="E474" s="110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</row>
    <row r="475" spans="2:15">
      <c r="B475" s="110"/>
      <c r="C475" s="110"/>
      <c r="D475" s="110"/>
      <c r="E475" s="110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</row>
    <row r="476" spans="2:15">
      <c r="B476" s="110"/>
      <c r="C476" s="110"/>
      <c r="D476" s="110"/>
      <c r="E476" s="110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</row>
    <row r="477" spans="2:15">
      <c r="B477" s="110"/>
      <c r="C477" s="110"/>
      <c r="D477" s="110"/>
      <c r="E477" s="110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</row>
    <row r="478" spans="2:15">
      <c r="B478" s="110"/>
      <c r="C478" s="110"/>
      <c r="D478" s="110"/>
      <c r="E478" s="110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</row>
    <row r="479" spans="2:15">
      <c r="B479" s="110"/>
      <c r="C479" s="110"/>
      <c r="D479" s="110"/>
      <c r="E479" s="110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</row>
    <row r="480" spans="2:15">
      <c r="B480" s="110"/>
      <c r="C480" s="110"/>
      <c r="D480" s="110"/>
      <c r="E480" s="110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</row>
    <row r="481" spans="2:15">
      <c r="B481" s="110"/>
      <c r="C481" s="110"/>
      <c r="D481" s="110"/>
      <c r="E481" s="110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</row>
    <row r="482" spans="2:15">
      <c r="B482" s="110"/>
      <c r="C482" s="110"/>
      <c r="D482" s="110"/>
      <c r="E482" s="110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</row>
    <row r="483" spans="2:15">
      <c r="B483" s="110"/>
      <c r="C483" s="110"/>
      <c r="D483" s="110"/>
      <c r="E483" s="110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</row>
    <row r="484" spans="2:15">
      <c r="B484" s="110"/>
      <c r="C484" s="110"/>
      <c r="D484" s="110"/>
      <c r="E484" s="110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</row>
    <row r="485" spans="2:15">
      <c r="B485" s="110"/>
      <c r="C485" s="110"/>
      <c r="D485" s="110"/>
      <c r="E485" s="110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</row>
    <row r="486" spans="2:15">
      <c r="B486" s="110"/>
      <c r="C486" s="110"/>
      <c r="D486" s="110"/>
      <c r="E486" s="110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</row>
    <row r="487" spans="2:15">
      <c r="B487" s="110"/>
      <c r="C487" s="110"/>
      <c r="D487" s="110"/>
      <c r="E487" s="110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</row>
    <row r="488" spans="2:15">
      <c r="B488" s="110"/>
      <c r="C488" s="110"/>
      <c r="D488" s="110"/>
      <c r="E488" s="110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</row>
    <row r="489" spans="2:15">
      <c r="B489" s="110"/>
      <c r="C489" s="110"/>
      <c r="D489" s="110"/>
      <c r="E489" s="110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</row>
    <row r="490" spans="2:15">
      <c r="B490" s="110"/>
      <c r="C490" s="110"/>
      <c r="D490" s="110"/>
      <c r="E490" s="110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</row>
    <row r="491" spans="2:15">
      <c r="B491" s="110"/>
      <c r="C491" s="110"/>
      <c r="D491" s="110"/>
      <c r="E491" s="110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</row>
    <row r="492" spans="2:15">
      <c r="B492" s="110"/>
      <c r="C492" s="110"/>
      <c r="D492" s="110"/>
      <c r="E492" s="110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</row>
    <row r="493" spans="2:15">
      <c r="B493" s="110"/>
      <c r="C493" s="110"/>
      <c r="D493" s="110"/>
      <c r="E493" s="110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</row>
    <row r="494" spans="2:15">
      <c r="B494" s="110"/>
      <c r="C494" s="110"/>
      <c r="D494" s="110"/>
      <c r="E494" s="110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</row>
    <row r="495" spans="2:15">
      <c r="B495" s="110"/>
      <c r="C495" s="110"/>
      <c r="D495" s="110"/>
      <c r="E495" s="110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</row>
    <row r="496" spans="2:15">
      <c r="B496" s="110"/>
      <c r="C496" s="110"/>
      <c r="D496" s="110"/>
      <c r="E496" s="110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</row>
    <row r="497" spans="2:15">
      <c r="B497" s="110"/>
      <c r="C497" s="110"/>
      <c r="D497" s="110"/>
      <c r="E497" s="110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</row>
    <row r="498" spans="2:15">
      <c r="B498" s="110"/>
      <c r="C498" s="110"/>
      <c r="D498" s="110"/>
      <c r="E498" s="110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</row>
    <row r="499" spans="2:15">
      <c r="B499" s="110"/>
      <c r="C499" s="110"/>
      <c r="D499" s="110"/>
      <c r="E499" s="110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</row>
    <row r="500" spans="2:15">
      <c r="B500" s="110"/>
      <c r="C500" s="110"/>
      <c r="D500" s="110"/>
      <c r="E500" s="110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</row>
    <row r="501" spans="2:15">
      <c r="B501" s="110"/>
      <c r="C501" s="110"/>
      <c r="D501" s="110"/>
      <c r="E501" s="110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</row>
    <row r="502" spans="2:15">
      <c r="B502" s="110"/>
      <c r="C502" s="110"/>
      <c r="D502" s="110"/>
      <c r="E502" s="110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</row>
    <row r="503" spans="2:15">
      <c r="B503" s="110"/>
      <c r="C503" s="110"/>
      <c r="D503" s="110"/>
      <c r="E503" s="110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</row>
    <row r="504" spans="2:15">
      <c r="B504" s="110"/>
      <c r="C504" s="110"/>
      <c r="D504" s="110"/>
      <c r="E504" s="110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</row>
    <row r="505" spans="2:15">
      <c r="B505" s="110"/>
      <c r="C505" s="110"/>
      <c r="D505" s="110"/>
      <c r="E505" s="110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</row>
    <row r="506" spans="2:15">
      <c r="B506" s="110"/>
      <c r="C506" s="110"/>
      <c r="D506" s="110"/>
      <c r="E506" s="110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</row>
    <row r="507" spans="2:15">
      <c r="B507" s="110"/>
      <c r="C507" s="110"/>
      <c r="D507" s="110"/>
      <c r="E507" s="110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</row>
    <row r="508" spans="2:15">
      <c r="B508" s="110"/>
      <c r="C508" s="110"/>
      <c r="D508" s="110"/>
      <c r="E508" s="110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</row>
    <row r="509" spans="2:15">
      <c r="B509" s="110"/>
      <c r="C509" s="110"/>
      <c r="D509" s="110"/>
      <c r="E509" s="110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</row>
    <row r="510" spans="2:15">
      <c r="B510" s="110"/>
      <c r="C510" s="110"/>
      <c r="D510" s="110"/>
      <c r="E510" s="110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</row>
    <row r="511" spans="2:15">
      <c r="B511" s="110"/>
      <c r="C511" s="110"/>
      <c r="D511" s="110"/>
      <c r="E511" s="110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</row>
    <row r="512" spans="2:15">
      <c r="B512" s="110"/>
      <c r="C512" s="110"/>
      <c r="D512" s="110"/>
      <c r="E512" s="110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</row>
    <row r="513" spans="2:15">
      <c r="B513" s="110"/>
      <c r="C513" s="110"/>
      <c r="D513" s="110"/>
      <c r="E513" s="110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</row>
    <row r="514" spans="2:15">
      <c r="B514" s="110"/>
      <c r="C514" s="110"/>
      <c r="D514" s="110"/>
      <c r="E514" s="110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</row>
    <row r="515" spans="2:15">
      <c r="B515" s="110"/>
      <c r="C515" s="110"/>
      <c r="D515" s="110"/>
      <c r="E515" s="110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</row>
    <row r="516" spans="2:15">
      <c r="B516" s="110"/>
      <c r="C516" s="110"/>
      <c r="D516" s="110"/>
      <c r="E516" s="110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</row>
    <row r="517" spans="2:15">
      <c r="B517" s="110"/>
      <c r="C517" s="110"/>
      <c r="D517" s="110"/>
      <c r="E517" s="110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</row>
    <row r="518" spans="2:15">
      <c r="B518" s="110"/>
      <c r="C518" s="110"/>
      <c r="D518" s="110"/>
      <c r="E518" s="110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</row>
    <row r="519" spans="2:15">
      <c r="B519" s="110"/>
      <c r="C519" s="110"/>
      <c r="D519" s="110"/>
      <c r="E519" s="110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</row>
    <row r="520" spans="2:15">
      <c r="B520" s="110"/>
      <c r="C520" s="110"/>
      <c r="D520" s="110"/>
      <c r="E520" s="110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</row>
    <row r="521" spans="2:15">
      <c r="B521" s="110"/>
      <c r="C521" s="110"/>
      <c r="D521" s="110"/>
      <c r="E521" s="110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</row>
    <row r="522" spans="2:15">
      <c r="B522" s="110"/>
      <c r="C522" s="110"/>
      <c r="D522" s="110"/>
      <c r="E522" s="110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</row>
    <row r="523" spans="2:15">
      <c r="B523" s="110"/>
      <c r="C523" s="110"/>
      <c r="D523" s="110"/>
      <c r="E523" s="110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</row>
    <row r="524" spans="2:15">
      <c r="B524" s="110"/>
      <c r="C524" s="110"/>
      <c r="D524" s="110"/>
      <c r="E524" s="110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</row>
    <row r="525" spans="2:15">
      <c r="B525" s="110"/>
      <c r="C525" s="110"/>
      <c r="D525" s="110"/>
      <c r="E525" s="110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7 B29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8.42578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7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136</v>
      </c>
      <c r="C1" s="67" t="s" vm="1">
        <v>214</v>
      </c>
    </row>
    <row r="2" spans="2:12">
      <c r="B2" s="46" t="s">
        <v>135</v>
      </c>
      <c r="C2" s="67" t="s">
        <v>215</v>
      </c>
    </row>
    <row r="3" spans="2:12">
      <c r="B3" s="46" t="s">
        <v>137</v>
      </c>
      <c r="C3" s="67" t="s">
        <v>2659</v>
      </c>
    </row>
    <row r="4" spans="2:12">
      <c r="B4" s="46" t="s">
        <v>138</v>
      </c>
      <c r="C4" s="67">
        <v>14242</v>
      </c>
    </row>
    <row r="6" spans="2:12" ht="26.25" customHeight="1">
      <c r="B6" s="135" t="s">
        <v>163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12" ht="26.25" customHeight="1">
      <c r="B7" s="135" t="s">
        <v>84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</row>
    <row r="8" spans="2:12" s="3" customFormat="1" ht="78.75">
      <c r="B8" s="21" t="s">
        <v>106</v>
      </c>
      <c r="C8" s="29" t="s">
        <v>41</v>
      </c>
      <c r="D8" s="29" t="s">
        <v>109</v>
      </c>
      <c r="E8" s="29" t="s">
        <v>59</v>
      </c>
      <c r="F8" s="29" t="s">
        <v>93</v>
      </c>
      <c r="G8" s="29" t="s">
        <v>190</v>
      </c>
      <c r="H8" s="29" t="s">
        <v>189</v>
      </c>
      <c r="I8" s="29" t="s">
        <v>55</v>
      </c>
      <c r="J8" s="29" t="s">
        <v>54</v>
      </c>
      <c r="K8" s="29" t="s">
        <v>139</v>
      </c>
      <c r="L8" s="65" t="s">
        <v>141</v>
      </c>
    </row>
    <row r="9" spans="2:12" s="3" customFormat="1" ht="25.5">
      <c r="B9" s="14"/>
      <c r="C9" s="15"/>
      <c r="D9" s="15"/>
      <c r="E9" s="15"/>
      <c r="F9" s="15"/>
      <c r="G9" s="15" t="s">
        <v>197</v>
      </c>
      <c r="H9" s="15"/>
      <c r="I9" s="15" t="s">
        <v>193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8" t="s">
        <v>44</v>
      </c>
      <c r="C11" s="73"/>
      <c r="D11" s="73"/>
      <c r="E11" s="73"/>
      <c r="F11" s="73"/>
      <c r="G11" s="83"/>
      <c r="H11" s="85"/>
      <c r="I11" s="83">
        <v>3.7970262999999997E-2</v>
      </c>
      <c r="J11" s="73"/>
      <c r="K11" s="84">
        <f>IFERROR(I11/$I$11,0)</f>
        <v>1</v>
      </c>
      <c r="L11" s="84">
        <f>I11/'סכום נכסי הקרן'!$C$42</f>
        <v>3.1189977696541534E-5</v>
      </c>
    </row>
    <row r="12" spans="2:12" s="4" customFormat="1" ht="18" customHeight="1">
      <c r="B12" s="92" t="s">
        <v>27</v>
      </c>
      <c r="C12" s="73"/>
      <c r="D12" s="73"/>
      <c r="E12" s="73"/>
      <c r="F12" s="73"/>
      <c r="G12" s="83"/>
      <c r="H12" s="85"/>
      <c r="I12" s="83">
        <v>3.5974256000000003E-2</v>
      </c>
      <c r="J12" s="73"/>
      <c r="K12" s="84">
        <f t="shared" ref="K12:K21" si="0">IFERROR(I12/$I$11,0)</f>
        <v>0.94743236305737477</v>
      </c>
      <c r="L12" s="84">
        <f>I12/'סכום נכסי הקרן'!$C$42</f>
        <v>2.9550394272741161E-5</v>
      </c>
    </row>
    <row r="13" spans="2:12">
      <c r="B13" s="89" t="s">
        <v>1681</v>
      </c>
      <c r="C13" s="71"/>
      <c r="D13" s="71"/>
      <c r="E13" s="71"/>
      <c r="F13" s="71"/>
      <c r="G13" s="80"/>
      <c r="H13" s="82"/>
      <c r="I13" s="80">
        <v>3.5974256000000003E-2</v>
      </c>
      <c r="J13" s="71"/>
      <c r="K13" s="81">
        <f t="shared" si="0"/>
        <v>0.94743236305737477</v>
      </c>
      <c r="L13" s="81">
        <f>I13/'סכום נכסי הקרן'!$C$42</f>
        <v>2.9550394272741161E-5</v>
      </c>
    </row>
    <row r="14" spans="2:12">
      <c r="B14" s="76" t="s">
        <v>1682</v>
      </c>
      <c r="C14" s="73" t="s">
        <v>1683</v>
      </c>
      <c r="D14" s="86" t="s">
        <v>110</v>
      </c>
      <c r="E14" s="86" t="s">
        <v>474</v>
      </c>
      <c r="F14" s="86" t="s">
        <v>123</v>
      </c>
      <c r="G14" s="83">
        <v>1.645875</v>
      </c>
      <c r="H14" s="85">
        <v>1696</v>
      </c>
      <c r="I14" s="83">
        <v>2.7914040000000001E-2</v>
      </c>
      <c r="J14" s="84">
        <v>8.2293749999999997E-7</v>
      </c>
      <c r="K14" s="84">
        <f t="shared" si="0"/>
        <v>0.73515529771284449</v>
      </c>
      <c r="L14" s="84">
        <f>I14/'סכום נכסי הקרן'!$C$42</f>
        <v>2.292947733915797E-5</v>
      </c>
    </row>
    <row r="15" spans="2:12">
      <c r="B15" s="76" t="s">
        <v>1684</v>
      </c>
      <c r="C15" s="73" t="s">
        <v>1685</v>
      </c>
      <c r="D15" s="86" t="s">
        <v>110</v>
      </c>
      <c r="E15" s="86" t="s">
        <v>147</v>
      </c>
      <c r="F15" s="86" t="s">
        <v>123</v>
      </c>
      <c r="G15" s="83">
        <v>20.769375</v>
      </c>
      <c r="H15" s="85">
        <v>9.1</v>
      </c>
      <c r="I15" s="83">
        <v>1.8900129999999998E-3</v>
      </c>
      <c r="J15" s="84">
        <v>1.3850545515849316E-6</v>
      </c>
      <c r="K15" s="84">
        <f t="shared" si="0"/>
        <v>4.9776136657257289E-2</v>
      </c>
      <c r="L15" s="84">
        <f>I15/'סכום נכסי הקרן'!$C$42</f>
        <v>1.5525165921598582E-6</v>
      </c>
    </row>
    <row r="16" spans="2:12">
      <c r="B16" s="76" t="s">
        <v>1686</v>
      </c>
      <c r="C16" s="73" t="s">
        <v>1687</v>
      </c>
      <c r="D16" s="86" t="s">
        <v>110</v>
      </c>
      <c r="E16" s="86" t="s">
        <v>474</v>
      </c>
      <c r="F16" s="86" t="s">
        <v>123</v>
      </c>
      <c r="G16" s="83">
        <v>12.80125</v>
      </c>
      <c r="H16" s="85">
        <v>48.2</v>
      </c>
      <c r="I16" s="83">
        <v>6.170203E-3</v>
      </c>
      <c r="J16" s="84">
        <v>1.0449999999999999E-6</v>
      </c>
      <c r="K16" s="84">
        <f t="shared" si="0"/>
        <v>0.16250092868727301</v>
      </c>
      <c r="L16" s="84">
        <f>I16/'סכום נכסי הקרן'!$C$42</f>
        <v>5.0684003414233309E-6</v>
      </c>
    </row>
    <row r="17" spans="2:12">
      <c r="B17" s="72"/>
      <c r="C17" s="73"/>
      <c r="D17" s="73"/>
      <c r="E17" s="73"/>
      <c r="F17" s="73"/>
      <c r="G17" s="83"/>
      <c r="H17" s="85"/>
      <c r="I17" s="73"/>
      <c r="J17" s="73"/>
      <c r="K17" s="84"/>
      <c r="L17" s="73"/>
    </row>
    <row r="18" spans="2:12">
      <c r="B18" s="92" t="s">
        <v>37</v>
      </c>
      <c r="C18" s="73"/>
      <c r="D18" s="73"/>
      <c r="E18" s="73"/>
      <c r="F18" s="73"/>
      <c r="G18" s="83"/>
      <c r="H18" s="85"/>
      <c r="I18" s="83">
        <v>1.9960069999999997E-3</v>
      </c>
      <c r="J18" s="73"/>
      <c r="K18" s="84">
        <f t="shared" si="0"/>
        <v>5.2567636942625333E-2</v>
      </c>
      <c r="L18" s="84">
        <f>I18/'סכום נכסי הקרן'!$C$42</f>
        <v>1.6395834238003769E-6</v>
      </c>
    </row>
    <row r="19" spans="2:12">
      <c r="B19" s="89" t="s">
        <v>1688</v>
      </c>
      <c r="C19" s="71"/>
      <c r="D19" s="71"/>
      <c r="E19" s="71"/>
      <c r="F19" s="71"/>
      <c r="G19" s="80"/>
      <c r="H19" s="82"/>
      <c r="I19" s="80">
        <v>1.9960069999999997E-3</v>
      </c>
      <c r="J19" s="71"/>
      <c r="K19" s="81">
        <f t="shared" si="0"/>
        <v>5.2567636942625333E-2</v>
      </c>
      <c r="L19" s="81">
        <f>I19/'סכום נכסי הקרן'!$C$42</f>
        <v>1.6395834238003769E-6</v>
      </c>
    </row>
    <row r="20" spans="2:12">
      <c r="B20" s="76" t="s">
        <v>1689</v>
      </c>
      <c r="C20" s="73" t="s">
        <v>1690</v>
      </c>
      <c r="D20" s="86" t="s">
        <v>1392</v>
      </c>
      <c r="E20" s="86" t="s">
        <v>766</v>
      </c>
      <c r="F20" s="86" t="s">
        <v>122</v>
      </c>
      <c r="G20" s="83">
        <v>3.1349999999999998</v>
      </c>
      <c r="H20" s="85">
        <v>14.97</v>
      </c>
      <c r="I20" s="83">
        <v>1.6965539999999999E-3</v>
      </c>
      <c r="J20" s="84">
        <v>9.3862275449101794E-8</v>
      </c>
      <c r="K20" s="84">
        <f t="shared" si="0"/>
        <v>4.46811232252987E-2</v>
      </c>
      <c r="L20" s="84">
        <f>I20/'סכום נכסי הקרן'!$C$42</f>
        <v>1.3936032368534905E-6</v>
      </c>
    </row>
    <row r="21" spans="2:12">
      <c r="B21" s="76" t="s">
        <v>1691</v>
      </c>
      <c r="C21" s="73" t="s">
        <v>1692</v>
      </c>
      <c r="D21" s="86" t="s">
        <v>1408</v>
      </c>
      <c r="E21" s="86" t="s">
        <v>827</v>
      </c>
      <c r="F21" s="86" t="s">
        <v>122</v>
      </c>
      <c r="G21" s="83">
        <v>0.82836100000000001</v>
      </c>
      <c r="H21" s="85">
        <v>10</v>
      </c>
      <c r="I21" s="83">
        <v>2.9945300000000003E-4</v>
      </c>
      <c r="J21" s="84">
        <v>3.2741541501976287E-8</v>
      </c>
      <c r="K21" s="84">
        <f t="shared" si="0"/>
        <v>7.8865137173266368E-3</v>
      </c>
      <c r="L21" s="84">
        <f>I21/'סכום נכסי הקרן'!$C$42</f>
        <v>2.4598018694688667E-7</v>
      </c>
    </row>
    <row r="22" spans="2:12">
      <c r="B22" s="72"/>
      <c r="C22" s="73"/>
      <c r="D22" s="73"/>
      <c r="E22" s="73"/>
      <c r="F22" s="73"/>
      <c r="G22" s="83"/>
      <c r="H22" s="85"/>
      <c r="I22" s="73"/>
      <c r="J22" s="73"/>
      <c r="K22" s="84"/>
      <c r="L22" s="73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119" t="s">
        <v>205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19" t="s">
        <v>102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19" t="s">
        <v>188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19" t="s">
        <v>196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2:12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2:12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2:12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2:12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2:12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2:12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2:12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2:12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2:12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2:12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2:12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2:12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2:12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2:12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2:12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2:12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2:12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2:12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2:12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2:12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2:12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2:12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2:12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2:12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2:12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2:12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2:12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2:12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2:12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2:12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2:12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2:12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2:12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2:12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2:12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2:12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2:12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2:12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2:12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2:12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2:12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2:12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2:12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2:12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2:12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2:12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2:12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2:12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2:12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2:12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2:12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2:12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2:12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2:12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2:12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2:12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2:12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2:12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2:12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2:12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2:12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2:12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2:12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2:12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2:12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2:12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2:12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2:12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2:12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2:12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2:12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2:12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2:12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2:12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2:12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2:12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2:12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2:12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2:12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2:12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2:12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2:12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2:12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2:12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2:12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2:12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2:12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2:12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2:12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2:12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2:12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2:12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2:12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2:12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2:12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2:12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2:12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2:12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2:12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2:12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2:12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2:12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2:12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2:12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2:12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2:12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2:12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2:12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2:12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2:12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2:12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2:12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2:12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2:12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2:12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2:12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2:12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2:12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2:12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2:12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2:12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2:12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2:12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2:12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2:12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2:12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2:12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2:12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2:12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2:12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2:12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2:12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2:12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2:12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2:12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2:12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2:12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2:12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2:12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2:12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2:12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2:12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12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12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12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2:12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2:12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2:12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2:12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2:12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2:12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2:12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2:12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</row>
    <row r="276" spans="2:12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</row>
    <row r="277" spans="2:12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</row>
    <row r="278" spans="2:12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</row>
    <row r="279" spans="2:12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2:12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2:12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</row>
    <row r="282" spans="2:12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2:12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</row>
    <row r="284" spans="2:12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</row>
    <row r="285" spans="2:12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</row>
    <row r="286" spans="2:12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</row>
    <row r="287" spans="2:12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</row>
    <row r="288" spans="2:12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</row>
    <row r="289" spans="2:12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</row>
    <row r="290" spans="2:12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</row>
    <row r="291" spans="2:12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</row>
    <row r="292" spans="2:12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</row>
    <row r="293" spans="2:12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2:12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</row>
    <row r="295" spans="2:12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2:12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</row>
    <row r="297" spans="2:12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</row>
    <row r="298" spans="2:12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</row>
    <row r="299" spans="2:12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</row>
    <row r="300" spans="2:12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</row>
    <row r="301" spans="2:12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2:12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</row>
    <row r="303" spans="2:12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</row>
    <row r="304" spans="2:12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2:12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</row>
    <row r="306" spans="2:12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</row>
    <row r="307" spans="2:12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</row>
    <row r="308" spans="2:12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</row>
    <row r="309" spans="2:12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</row>
    <row r="310" spans="2:12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</row>
    <row r="311" spans="2:12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</row>
    <row r="312" spans="2:12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</row>
    <row r="313" spans="2:12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</row>
    <row r="314" spans="2:12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</row>
    <row r="315" spans="2:12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2:12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</row>
    <row r="317" spans="2:12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</row>
    <row r="318" spans="2:12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</row>
    <row r="319" spans="2:12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</row>
    <row r="320" spans="2:12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</row>
    <row r="321" spans="2:12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</row>
    <row r="322" spans="2:12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</row>
    <row r="323" spans="2:12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</row>
    <row r="324" spans="2:12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</row>
    <row r="325" spans="2:12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</row>
    <row r="326" spans="2:12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2:12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</row>
    <row r="328" spans="2:12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</row>
    <row r="329" spans="2:12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</row>
    <row r="330" spans="2:12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2:12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2:12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</row>
    <row r="333" spans="2:12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</row>
    <row r="334" spans="2:12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</row>
    <row r="335" spans="2:12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</row>
    <row r="336" spans="2:12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</row>
    <row r="337" spans="2:12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2:12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</row>
    <row r="339" spans="2:12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</row>
    <row r="340" spans="2:12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</row>
    <row r="341" spans="2:12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</row>
    <row r="342" spans="2:12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</row>
    <row r="343" spans="2:12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</row>
    <row r="344" spans="2:12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</row>
    <row r="345" spans="2:12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</row>
    <row r="346" spans="2:12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</row>
    <row r="347" spans="2:12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</row>
    <row r="348" spans="2:12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2:12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</row>
    <row r="350" spans="2:12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</row>
    <row r="351" spans="2:12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</row>
    <row r="352" spans="2:12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</row>
    <row r="353" spans="2:12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</row>
    <row r="354" spans="2:12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2:12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</row>
    <row r="356" spans="2:12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</row>
    <row r="357" spans="2:12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</row>
    <row r="358" spans="2:12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</row>
    <row r="359" spans="2:12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2:12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</row>
    <row r="361" spans="2:12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2:12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</row>
    <row r="363" spans="2:12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</row>
    <row r="364" spans="2:12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</row>
    <row r="365" spans="2:12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</row>
    <row r="366" spans="2:12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</row>
    <row r="367" spans="2:12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</row>
    <row r="368" spans="2:12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</row>
    <row r="369" spans="2:12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</row>
    <row r="370" spans="2:12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2:12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</row>
    <row r="372" spans="2:12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</row>
    <row r="373" spans="2:12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</row>
    <row r="374" spans="2:12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</row>
    <row r="375" spans="2:12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</row>
    <row r="376" spans="2:12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</row>
    <row r="377" spans="2:12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</row>
    <row r="378" spans="2:12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</row>
    <row r="379" spans="2:12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</row>
    <row r="380" spans="2:12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</row>
    <row r="381" spans="2:12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2:12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</row>
    <row r="383" spans="2:12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</row>
    <row r="384" spans="2:12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</row>
    <row r="385" spans="2:12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</row>
    <row r="386" spans="2:12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2:12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</row>
    <row r="388" spans="2:12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</row>
    <row r="389" spans="2:12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</row>
    <row r="390" spans="2:12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</row>
    <row r="391" spans="2:12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</row>
    <row r="392" spans="2:12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2:12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</row>
    <row r="394" spans="2:12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</row>
    <row r="395" spans="2:12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</row>
    <row r="396" spans="2:12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</row>
    <row r="397" spans="2:12">
      <c r="B397" s="110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</row>
    <row r="398" spans="2:12">
      <c r="B398" s="110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</row>
    <row r="399" spans="2:12">
      <c r="B399" s="110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</row>
    <row r="400" spans="2:12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</row>
    <row r="401" spans="2:12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</row>
    <row r="402" spans="2:12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</row>
    <row r="403" spans="2:12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2:12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</row>
    <row r="405" spans="2:12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</row>
    <row r="406" spans="2:12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</row>
    <row r="407" spans="2:12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</row>
    <row r="408" spans="2:12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2:12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</row>
    <row r="410" spans="2:12">
      <c r="B410" s="110"/>
      <c r="C410" s="110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2:12">
      <c r="B411" s="110"/>
      <c r="C411" s="110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2:12">
      <c r="B412" s="110"/>
      <c r="C412" s="110"/>
      <c r="D412" s="111"/>
      <c r="E412" s="111"/>
      <c r="F412" s="111"/>
      <c r="G412" s="111"/>
      <c r="H412" s="111"/>
      <c r="I412" s="111"/>
      <c r="J412" s="111"/>
      <c r="K412" s="111"/>
      <c r="L412" s="111"/>
    </row>
    <row r="413" spans="2:12">
      <c r="B413" s="110"/>
      <c r="C413" s="110"/>
      <c r="D413" s="111"/>
      <c r="E413" s="111"/>
      <c r="F413" s="111"/>
      <c r="G413" s="111"/>
      <c r="H413" s="111"/>
      <c r="I413" s="111"/>
      <c r="J413" s="111"/>
      <c r="K413" s="111"/>
      <c r="L413" s="111"/>
    </row>
    <row r="414" spans="2:12">
      <c r="B414" s="110"/>
      <c r="C414" s="110"/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2:12">
      <c r="B415" s="110"/>
      <c r="C415" s="110"/>
      <c r="D415" s="111"/>
      <c r="E415" s="111"/>
      <c r="F415" s="111"/>
      <c r="G415" s="111"/>
      <c r="H415" s="111"/>
      <c r="I415" s="111"/>
      <c r="J415" s="111"/>
      <c r="K415" s="111"/>
      <c r="L415" s="111"/>
    </row>
    <row r="416" spans="2:12">
      <c r="B416" s="110"/>
      <c r="C416" s="110"/>
      <c r="D416" s="111"/>
      <c r="E416" s="111"/>
      <c r="F416" s="111"/>
      <c r="G416" s="111"/>
      <c r="H416" s="111"/>
      <c r="I416" s="111"/>
      <c r="J416" s="111"/>
      <c r="K416" s="111"/>
      <c r="L416" s="111"/>
    </row>
    <row r="417" spans="2:12">
      <c r="B417" s="110"/>
      <c r="C417" s="110"/>
      <c r="D417" s="111"/>
      <c r="E417" s="111"/>
      <c r="F417" s="111"/>
      <c r="G417" s="111"/>
      <c r="H417" s="111"/>
      <c r="I417" s="111"/>
      <c r="J417" s="111"/>
      <c r="K417" s="111"/>
      <c r="L417" s="111"/>
    </row>
    <row r="418" spans="2:12">
      <c r="B418" s="110"/>
      <c r="C418" s="110"/>
      <c r="D418" s="111"/>
      <c r="E418" s="111"/>
      <c r="F418" s="111"/>
      <c r="G418" s="111"/>
      <c r="H418" s="111"/>
      <c r="I418" s="111"/>
      <c r="J418" s="111"/>
      <c r="K418" s="111"/>
      <c r="L418" s="111"/>
    </row>
    <row r="419" spans="2:12">
      <c r="B419" s="110"/>
      <c r="C419" s="110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2:12">
      <c r="B420" s="110"/>
      <c r="C420" s="110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2:12">
      <c r="B421" s="110"/>
      <c r="C421" s="110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2:12">
      <c r="B422" s="110"/>
      <c r="C422" s="110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2:12">
      <c r="B423" s="110"/>
      <c r="C423" s="110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2:12">
      <c r="B424" s="110"/>
      <c r="C424" s="110"/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2:12">
      <c r="B425" s="110"/>
      <c r="C425" s="110"/>
      <c r="D425" s="111"/>
      <c r="E425" s="111"/>
      <c r="F425" s="111"/>
      <c r="G425" s="111"/>
      <c r="H425" s="111"/>
      <c r="I425" s="111"/>
      <c r="J425" s="111"/>
      <c r="K425" s="111"/>
      <c r="L425" s="111"/>
    </row>
    <row r="426" spans="2:12">
      <c r="B426" s="110"/>
      <c r="C426" s="110"/>
      <c r="D426" s="111"/>
      <c r="E426" s="111"/>
      <c r="F426" s="111"/>
      <c r="G426" s="111"/>
      <c r="H426" s="111"/>
      <c r="I426" s="111"/>
      <c r="J426" s="111"/>
      <c r="K426" s="111"/>
      <c r="L426" s="111"/>
    </row>
    <row r="427" spans="2:12">
      <c r="B427" s="110"/>
      <c r="C427" s="110"/>
      <c r="D427" s="111"/>
      <c r="E427" s="111"/>
      <c r="F427" s="111"/>
      <c r="G427" s="111"/>
      <c r="H427" s="111"/>
      <c r="I427" s="111"/>
      <c r="J427" s="111"/>
      <c r="K427" s="111"/>
      <c r="L427" s="111"/>
    </row>
    <row r="428" spans="2:12">
      <c r="B428" s="110"/>
      <c r="C428" s="110"/>
      <c r="D428" s="111"/>
      <c r="E428" s="111"/>
      <c r="F428" s="111"/>
      <c r="G428" s="111"/>
      <c r="H428" s="111"/>
      <c r="I428" s="111"/>
      <c r="J428" s="111"/>
      <c r="K428" s="111"/>
      <c r="L428" s="111"/>
    </row>
    <row r="429" spans="2:12">
      <c r="B429" s="110"/>
      <c r="C429" s="110"/>
      <c r="D429" s="111"/>
      <c r="E429" s="111"/>
      <c r="F429" s="111"/>
      <c r="G429" s="111"/>
      <c r="H429" s="111"/>
      <c r="I429" s="111"/>
      <c r="J429" s="111"/>
      <c r="K429" s="111"/>
      <c r="L429" s="111"/>
    </row>
    <row r="430" spans="2:12">
      <c r="B430" s="110"/>
      <c r="C430" s="110"/>
      <c r="D430" s="111"/>
      <c r="E430" s="111"/>
      <c r="F430" s="111"/>
      <c r="G430" s="111"/>
      <c r="H430" s="111"/>
      <c r="I430" s="111"/>
      <c r="J430" s="111"/>
      <c r="K430" s="111"/>
      <c r="L430" s="111"/>
    </row>
    <row r="431" spans="2:12">
      <c r="B431" s="110"/>
      <c r="C431" s="110"/>
      <c r="D431" s="111"/>
      <c r="E431" s="111"/>
      <c r="F431" s="111"/>
      <c r="G431" s="111"/>
      <c r="H431" s="111"/>
      <c r="I431" s="111"/>
      <c r="J431" s="111"/>
      <c r="K431" s="111"/>
      <c r="L431" s="111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4 B26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