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95A5CAE7-9E1A-4F01-B941-77C2043C95FB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השקעה'!$B$9:$K$523</definedName>
    <definedName name="_xlnm._FilterDatabase" localSheetId="1" hidden="1">מזומנים!$B$7:$L$198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8" l="1"/>
  <c r="J11" i="58" s="1"/>
  <c r="J10" i="58" s="1"/>
  <c r="J61" i="58"/>
  <c r="C43" i="88"/>
  <c r="P33" i="78" l="1"/>
  <c r="P12" i="78"/>
  <c r="J141" i="73"/>
  <c r="J234" i="73"/>
  <c r="J235" i="73"/>
  <c r="J236" i="73"/>
  <c r="J237" i="73"/>
  <c r="J238" i="73"/>
  <c r="L29" i="72"/>
  <c r="L30" i="72"/>
  <c r="L14" i="72"/>
  <c r="P22" i="71"/>
  <c r="P12" i="71" s="1"/>
  <c r="P11" i="71" s="1"/>
  <c r="L115" i="62"/>
  <c r="L12" i="62" s="1"/>
  <c r="L11" i="62" s="1"/>
  <c r="C16" i="88" s="1"/>
  <c r="L187" i="62"/>
  <c r="L188" i="62"/>
  <c r="L217" i="62"/>
  <c r="J11" i="81"/>
  <c r="R13" i="61"/>
  <c r="R12" i="61" s="1"/>
  <c r="R11" i="61" s="1"/>
  <c r="C15" i="88" s="1"/>
  <c r="I11" i="81"/>
  <c r="I10" i="81" s="1"/>
  <c r="J12" i="81" s="1"/>
  <c r="P11" i="78" l="1"/>
  <c r="P10" i="78" s="1"/>
  <c r="C33" i="88" s="1"/>
  <c r="J13" i="81"/>
  <c r="C37" i="88"/>
  <c r="J10" i="81"/>
  <c r="Q349" i="78" l="1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04" i="76"/>
  <c r="J403" i="76"/>
  <c r="J402" i="76"/>
  <c r="J401" i="76"/>
  <c r="J400" i="76"/>
  <c r="J399" i="76"/>
  <c r="J398" i="76"/>
  <c r="J397" i="76"/>
  <c r="J396" i="76"/>
  <c r="J395" i="76"/>
  <c r="J394" i="76"/>
  <c r="J392" i="76"/>
  <c r="J391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4" i="73"/>
  <c r="J83" i="73"/>
  <c r="J82" i="73"/>
  <c r="J81" i="73"/>
  <c r="J80" i="73"/>
  <c r="J79" i="73"/>
  <c r="J78" i="73"/>
  <c r="J77" i="73"/>
  <c r="J76" i="73"/>
  <c r="J74" i="73"/>
  <c r="J73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36" i="72"/>
  <c r="L35" i="72"/>
  <c r="L34" i="72"/>
  <c r="L33" i="72"/>
  <c r="L32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57" i="62"/>
  <c r="N205" i="62"/>
  <c r="N204" i="62"/>
  <c r="N248" i="62"/>
  <c r="N203" i="62"/>
  <c r="N202" i="62"/>
  <c r="N201" i="62"/>
  <c r="N200" i="62"/>
  <c r="N241" i="62"/>
  <c r="N199" i="62"/>
  <c r="N198" i="62"/>
  <c r="N197" i="62"/>
  <c r="N196" i="62"/>
  <c r="N195" i="62"/>
  <c r="N194" i="62"/>
  <c r="N237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12" i="61"/>
  <c r="T11" i="61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C12" i="88"/>
  <c r="K55" i="58" l="1"/>
  <c r="K58" i="58" l="1"/>
  <c r="K61" i="58"/>
  <c r="K47" i="58"/>
  <c r="K53" i="58"/>
  <c r="K30" i="58"/>
  <c r="K36" i="58"/>
  <c r="K57" i="58"/>
  <c r="K23" i="58"/>
  <c r="K28" i="58"/>
  <c r="K41" i="58"/>
  <c r="K34" i="58"/>
  <c r="K64" i="58"/>
  <c r="K33" i="58"/>
  <c r="K63" i="58"/>
  <c r="K56" i="58"/>
  <c r="K13" i="58"/>
  <c r="K40" i="58"/>
  <c r="K32" i="58"/>
  <c r="K14" i="58"/>
  <c r="K39" i="58"/>
  <c r="K10" i="58"/>
  <c r="K37" i="58"/>
  <c r="K11" i="58"/>
  <c r="K17" i="58"/>
  <c r="K18" i="58"/>
  <c r="K45" i="58"/>
  <c r="C11" i="88"/>
  <c r="C10" i="88" s="1"/>
  <c r="K12" i="58"/>
  <c r="K43" i="58"/>
  <c r="K15" i="58"/>
  <c r="K42" i="58"/>
  <c r="K20" i="58"/>
  <c r="K26" i="58"/>
  <c r="K22" i="58"/>
  <c r="K49" i="58"/>
  <c r="K50" i="58"/>
  <c r="K16" i="58"/>
  <c r="K48" i="58"/>
  <c r="K19" i="58"/>
  <c r="K46" i="58"/>
  <c r="K29" i="58"/>
  <c r="K35" i="58"/>
  <c r="K27" i="58"/>
  <c r="K54" i="58"/>
  <c r="K62" i="58"/>
  <c r="K25" i="58"/>
  <c r="K52" i="58"/>
  <c r="K24" i="58"/>
  <c r="K51" i="58"/>
  <c r="K38" i="58"/>
  <c r="K44" i="58"/>
  <c r="K31" i="58"/>
  <c r="C42" i="88" l="1"/>
  <c r="K124" i="73" s="1"/>
  <c r="R116" i="78" l="1"/>
  <c r="O158" i="62"/>
  <c r="O23" i="62"/>
  <c r="O207" i="62"/>
  <c r="K92" i="76"/>
  <c r="R85" i="78"/>
  <c r="O244" i="62"/>
  <c r="R34" i="59"/>
  <c r="R263" i="78"/>
  <c r="K172" i="73"/>
  <c r="K354" i="76"/>
  <c r="K149" i="76"/>
  <c r="K12" i="76"/>
  <c r="K382" i="76"/>
  <c r="R275" i="78"/>
  <c r="N63" i="63"/>
  <c r="K144" i="76"/>
  <c r="K118" i="73"/>
  <c r="O130" i="62"/>
  <c r="R89" i="78"/>
  <c r="K349" i="76"/>
  <c r="L61" i="58"/>
  <c r="O131" i="62"/>
  <c r="L14" i="58"/>
  <c r="R81" i="78"/>
  <c r="R279" i="78"/>
  <c r="R53" i="78"/>
  <c r="K40" i="76"/>
  <c r="L46" i="58"/>
  <c r="K21" i="76"/>
  <c r="O192" i="62"/>
  <c r="K370" i="76"/>
  <c r="K49" i="73"/>
  <c r="R62" i="78"/>
  <c r="O106" i="62"/>
  <c r="R56" i="59"/>
  <c r="K81" i="76"/>
  <c r="R271" i="78"/>
  <c r="K396" i="76"/>
  <c r="L11" i="65"/>
  <c r="S11" i="71"/>
  <c r="R140" i="78"/>
  <c r="R168" i="78"/>
  <c r="K307" i="76"/>
  <c r="R302" i="78"/>
  <c r="O171" i="62"/>
  <c r="R27" i="78"/>
  <c r="K119" i="76"/>
  <c r="N14" i="63"/>
  <c r="O150" i="62"/>
  <c r="K73" i="76"/>
  <c r="R176" i="78"/>
  <c r="K249" i="76"/>
  <c r="R50" i="78"/>
  <c r="K65" i="76"/>
  <c r="O12" i="64"/>
  <c r="R123" i="78"/>
  <c r="K138" i="73"/>
  <c r="R38" i="78"/>
  <c r="K155" i="73"/>
  <c r="O157" i="62"/>
  <c r="O98" i="62"/>
  <c r="N47" i="63"/>
  <c r="N66" i="63"/>
  <c r="K196" i="76"/>
  <c r="O116" i="62"/>
  <c r="K295" i="76"/>
  <c r="R131" i="78"/>
  <c r="K212" i="76"/>
  <c r="K98" i="73"/>
  <c r="K84" i="73"/>
  <c r="R234" i="78"/>
  <c r="K335" i="76"/>
  <c r="L12" i="74"/>
  <c r="K24" i="73"/>
  <c r="K178" i="73"/>
  <c r="O234" i="62"/>
  <c r="K148" i="73"/>
  <c r="O52" i="62"/>
  <c r="L15" i="65"/>
  <c r="K18" i="67"/>
  <c r="L28" i="58"/>
  <c r="O20" i="62"/>
  <c r="K133" i="73"/>
  <c r="O26" i="64"/>
  <c r="O197" i="62"/>
  <c r="K314" i="76"/>
  <c r="K313" i="76"/>
  <c r="K156" i="76"/>
  <c r="K108" i="73"/>
  <c r="O134" i="62"/>
  <c r="O245" i="62"/>
  <c r="K253" i="73"/>
  <c r="R226" i="78"/>
  <c r="K127" i="73"/>
  <c r="R19" i="78"/>
  <c r="R292" i="78"/>
  <c r="K117" i="76"/>
  <c r="K88" i="76"/>
  <c r="R91" i="78"/>
  <c r="O83" i="62"/>
  <c r="O175" i="62"/>
  <c r="K114" i="76"/>
  <c r="K57" i="76"/>
  <c r="O182" i="62"/>
  <c r="R106" i="78"/>
  <c r="K403" i="76"/>
  <c r="K140" i="73"/>
  <c r="K164" i="76"/>
  <c r="K67" i="73"/>
  <c r="O209" i="62"/>
  <c r="O19" i="64"/>
  <c r="O211" i="62"/>
  <c r="R43" i="59"/>
  <c r="O201" i="62"/>
  <c r="L42" i="58"/>
  <c r="O57" i="62"/>
  <c r="K311" i="76"/>
  <c r="O12" i="62"/>
  <c r="K205" i="73"/>
  <c r="O215" i="62"/>
  <c r="K244" i="73"/>
  <c r="K104" i="73"/>
  <c r="K215" i="76"/>
  <c r="K13" i="67"/>
  <c r="K133" i="76"/>
  <c r="K60" i="76"/>
  <c r="K150" i="76"/>
  <c r="K31" i="76"/>
  <c r="K310" i="76"/>
  <c r="S24" i="71"/>
  <c r="K272" i="76"/>
  <c r="R204" i="78"/>
  <c r="R209" i="78"/>
  <c r="K126" i="73"/>
  <c r="R141" i="78"/>
  <c r="K383" i="76"/>
  <c r="O212" i="62"/>
  <c r="K275" i="76"/>
  <c r="K261" i="76"/>
  <c r="K107" i="73"/>
  <c r="K230" i="73"/>
  <c r="K36" i="76"/>
  <c r="K76" i="76"/>
  <c r="R65" i="78"/>
  <c r="R24" i="59"/>
  <c r="O154" i="62"/>
  <c r="R23" i="59"/>
  <c r="R22" i="59"/>
  <c r="L22" i="58"/>
  <c r="O75" i="62"/>
  <c r="O187" i="62"/>
  <c r="O76" i="62"/>
  <c r="K51" i="76"/>
  <c r="O238" i="62"/>
  <c r="R75" i="78"/>
  <c r="K38" i="76"/>
  <c r="K245" i="76"/>
  <c r="S35" i="71"/>
  <c r="R186" i="78"/>
  <c r="K334" i="76"/>
  <c r="K167" i="76"/>
  <c r="R96" i="78"/>
  <c r="K200" i="76"/>
  <c r="K150" i="73"/>
  <c r="K381" i="76"/>
  <c r="R281" i="78"/>
  <c r="R280" i="78"/>
  <c r="O193" i="62"/>
  <c r="K72" i="76"/>
  <c r="R233" i="78"/>
  <c r="K141" i="76"/>
  <c r="R225" i="78"/>
  <c r="R283" i="78"/>
  <c r="K236" i="76"/>
  <c r="K136" i="76"/>
  <c r="K304" i="76"/>
  <c r="K149" i="73"/>
  <c r="K17" i="67"/>
  <c r="K226" i="73"/>
  <c r="K64" i="73"/>
  <c r="K189" i="76"/>
  <c r="O44" i="62"/>
  <c r="N68" i="63"/>
  <c r="O74" i="62"/>
  <c r="R56" i="78"/>
  <c r="D23" i="88"/>
  <c r="O111" i="62"/>
  <c r="N44" i="63"/>
  <c r="O183" i="62"/>
  <c r="S20" i="71"/>
  <c r="N55" i="63"/>
  <c r="K392" i="76"/>
  <c r="K181" i="76"/>
  <c r="R291" i="78"/>
  <c r="K106" i="73"/>
  <c r="K124" i="76"/>
  <c r="K197" i="73"/>
  <c r="K324" i="76"/>
  <c r="K188" i="73"/>
  <c r="K224" i="76"/>
  <c r="R150" i="78"/>
  <c r="R130" i="78"/>
  <c r="K273" i="76"/>
  <c r="R258" i="78"/>
  <c r="L11" i="66"/>
  <c r="O109" i="62"/>
  <c r="K262" i="76"/>
  <c r="K281" i="76"/>
  <c r="K368" i="76"/>
  <c r="O149" i="62"/>
  <c r="K290" i="76"/>
  <c r="S37" i="71"/>
  <c r="K374" i="76"/>
  <c r="R332" i="78"/>
  <c r="O30" i="62"/>
  <c r="O54" i="62"/>
  <c r="S18" i="71"/>
  <c r="K78" i="76"/>
  <c r="R245" i="78"/>
  <c r="K357" i="76"/>
  <c r="R308" i="78"/>
  <c r="K251" i="73"/>
  <c r="K360" i="76"/>
  <c r="K107" i="76"/>
  <c r="K37" i="73"/>
  <c r="R133" i="78"/>
  <c r="K84" i="76"/>
  <c r="K144" i="73"/>
  <c r="R331" i="78"/>
  <c r="K260" i="76"/>
  <c r="R246" i="78"/>
  <c r="R193" i="78"/>
  <c r="K63" i="76"/>
  <c r="K198" i="73"/>
  <c r="L16" i="75"/>
  <c r="O256" i="62"/>
  <c r="K54" i="76"/>
  <c r="K366" i="76"/>
  <c r="R165" i="78"/>
  <c r="K194" i="73"/>
  <c r="K91" i="76"/>
  <c r="K305" i="76"/>
  <c r="O11" i="64"/>
  <c r="K166" i="76"/>
  <c r="K13" i="73"/>
  <c r="O143" i="62"/>
  <c r="O239" i="62"/>
  <c r="O190" i="62"/>
  <c r="D11" i="88"/>
  <c r="O34" i="62"/>
  <c r="O13" i="62"/>
  <c r="N60" i="63"/>
  <c r="R136" i="78"/>
  <c r="O133" i="62"/>
  <c r="O220" i="62"/>
  <c r="O235" i="62"/>
  <c r="K113" i="76"/>
  <c r="O185" i="62"/>
  <c r="K58" i="73"/>
  <c r="K256" i="76"/>
  <c r="K283" i="76"/>
  <c r="K62" i="73"/>
  <c r="K252" i="76"/>
  <c r="K132" i="76"/>
  <c r="K369" i="76"/>
  <c r="R203" i="78"/>
  <c r="R145" i="78"/>
  <c r="K158" i="76"/>
  <c r="O119" i="62"/>
  <c r="K170" i="73"/>
  <c r="K214" i="73"/>
  <c r="R31" i="59"/>
  <c r="K184" i="76"/>
  <c r="K101" i="76"/>
  <c r="O50" i="62"/>
  <c r="R13" i="78"/>
  <c r="R227" i="78"/>
  <c r="K284" i="76"/>
  <c r="K245" i="73"/>
  <c r="K208" i="73"/>
  <c r="K142" i="73"/>
  <c r="O70" i="62"/>
  <c r="R214" i="78"/>
  <c r="O140" i="62"/>
  <c r="R348" i="78"/>
  <c r="K165" i="76"/>
  <c r="R185" i="78"/>
  <c r="R157" i="78"/>
  <c r="L15" i="74"/>
  <c r="R327" i="78"/>
  <c r="K135" i="76"/>
  <c r="K122" i="73"/>
  <c r="R287" i="78"/>
  <c r="K120" i="76"/>
  <c r="K173" i="73"/>
  <c r="K152" i="76"/>
  <c r="K32" i="73"/>
  <c r="K233" i="73"/>
  <c r="R241" i="78"/>
  <c r="K320" i="76"/>
  <c r="K68" i="73"/>
  <c r="K258" i="76"/>
  <c r="K54" i="73"/>
  <c r="K385" i="76"/>
  <c r="K16" i="67"/>
  <c r="O33" i="62"/>
  <c r="R12" i="59"/>
  <c r="O243" i="62"/>
  <c r="L48" i="58"/>
  <c r="D12" i="88"/>
  <c r="K143" i="73"/>
  <c r="O87" i="62"/>
  <c r="K151" i="73"/>
  <c r="O82" i="62"/>
  <c r="K35" i="73"/>
  <c r="R84" i="78"/>
  <c r="K169" i="73"/>
  <c r="K74" i="73"/>
  <c r="K49" i="76"/>
  <c r="K41" i="76"/>
  <c r="R156" i="78"/>
  <c r="R21" i="78"/>
  <c r="R325" i="78"/>
  <c r="K159" i="73"/>
  <c r="K29" i="73"/>
  <c r="K228" i="76"/>
  <c r="K102" i="73"/>
  <c r="K51" i="73"/>
  <c r="K246" i="76"/>
  <c r="R205" i="78"/>
  <c r="K89" i="76"/>
  <c r="R164" i="78"/>
  <c r="R80" i="78"/>
  <c r="K221" i="73"/>
  <c r="R341" i="78"/>
  <c r="K118" i="76"/>
  <c r="R339" i="78"/>
  <c r="R223" i="78"/>
  <c r="K87" i="76"/>
  <c r="K65" i="73"/>
  <c r="M16" i="72"/>
  <c r="N30" i="63"/>
  <c r="K69" i="73"/>
  <c r="K356" i="76"/>
  <c r="K288" i="76"/>
  <c r="R318" i="78"/>
  <c r="K34" i="73"/>
  <c r="K45" i="76"/>
  <c r="R149" i="78"/>
  <c r="K236" i="73"/>
  <c r="M14" i="72"/>
  <c r="K234" i="73"/>
  <c r="K237" i="73"/>
  <c r="M29" i="72"/>
  <c r="K235" i="73"/>
  <c r="K238" i="73"/>
  <c r="K141" i="73"/>
  <c r="M30" i="72"/>
  <c r="N59" i="63"/>
  <c r="K189" i="73"/>
  <c r="N49" i="63"/>
  <c r="K377" i="76"/>
  <c r="K329" i="76"/>
  <c r="K92" i="73"/>
  <c r="R235" i="78"/>
  <c r="K197" i="76"/>
  <c r="R320" i="78"/>
  <c r="R22" i="78"/>
  <c r="K229" i="73"/>
  <c r="K108" i="76"/>
  <c r="K384" i="76"/>
  <c r="R322" i="78"/>
  <c r="K22" i="76"/>
  <c r="K138" i="76"/>
  <c r="K404" i="76"/>
  <c r="K29" i="76"/>
  <c r="R23" i="78"/>
  <c r="K266" i="76"/>
  <c r="R166" i="78"/>
  <c r="K363" i="76"/>
  <c r="R102" i="78"/>
  <c r="K26" i="73"/>
  <c r="K246" i="73"/>
  <c r="K209" i="76"/>
  <c r="O242" i="62"/>
  <c r="K50" i="73"/>
  <c r="R88" i="78"/>
  <c r="K171" i="76"/>
  <c r="K325" i="76"/>
  <c r="R159" i="78"/>
  <c r="K12" i="81"/>
  <c r="K13" i="81"/>
  <c r="K11" i="81"/>
  <c r="R250" i="78"/>
  <c r="K154" i="76"/>
  <c r="K174" i="73"/>
  <c r="K148" i="76"/>
  <c r="R190" i="78"/>
  <c r="N72" i="63"/>
  <c r="R286" i="78"/>
  <c r="R51" i="78"/>
  <c r="K80" i="76"/>
  <c r="L12" i="75"/>
  <c r="K136" i="73"/>
  <c r="O202" i="62"/>
  <c r="L12" i="66"/>
  <c r="R337" i="78"/>
  <c r="K345" i="76"/>
  <c r="R247" i="78"/>
  <c r="K103" i="76"/>
  <c r="K350" i="76"/>
  <c r="O231" i="62"/>
  <c r="S16" i="71"/>
  <c r="K178" i="76"/>
  <c r="O105" i="62"/>
  <c r="R39" i="59"/>
  <c r="N53" i="63"/>
  <c r="K59" i="73"/>
  <c r="R321" i="78"/>
  <c r="R316" i="78"/>
  <c r="R119" i="78"/>
  <c r="R109" i="78"/>
  <c r="K339" i="76"/>
  <c r="K129" i="76"/>
  <c r="K143" i="76"/>
  <c r="K340" i="76"/>
  <c r="R319" i="78"/>
  <c r="R122" i="78"/>
  <c r="R97" i="78"/>
  <c r="K227" i="76"/>
  <c r="K208" i="76"/>
  <c r="K238" i="76"/>
  <c r="K332" i="76"/>
  <c r="K185" i="73"/>
  <c r="M24" i="72"/>
  <c r="R182" i="78"/>
  <c r="R216" i="78"/>
  <c r="K330" i="76"/>
  <c r="R69" i="78"/>
  <c r="R117" i="78"/>
  <c r="R192" i="78"/>
  <c r="K254" i="73"/>
  <c r="K53" i="73"/>
  <c r="K322" i="76"/>
  <c r="K14" i="73"/>
  <c r="R167" i="78"/>
  <c r="R115" i="78"/>
  <c r="K291" i="76"/>
  <c r="K402" i="76"/>
  <c r="K399" i="76"/>
  <c r="R54" i="78"/>
  <c r="K224" i="73"/>
  <c r="K40" i="73"/>
  <c r="K210" i="76"/>
  <c r="R77" i="78"/>
  <c r="K160" i="73"/>
  <c r="K296" i="76"/>
  <c r="K319" i="76"/>
  <c r="L14" i="66"/>
  <c r="O206" i="62"/>
  <c r="K85" i="76"/>
  <c r="K151" i="76"/>
  <c r="L13" i="65"/>
  <c r="O200" i="62"/>
  <c r="O24" i="62"/>
  <c r="R60" i="59"/>
  <c r="R307" i="78"/>
  <c r="R330" i="78"/>
  <c r="K327" i="76"/>
  <c r="K364" i="76"/>
  <c r="R200" i="78"/>
  <c r="K316" i="76"/>
  <c r="K83" i="73"/>
  <c r="S17" i="71"/>
  <c r="K282" i="76"/>
  <c r="O58" i="62"/>
  <c r="K348" i="76"/>
  <c r="K218" i="73"/>
  <c r="K110" i="76"/>
  <c r="N70" i="63"/>
  <c r="K180" i="73"/>
  <c r="R277" i="78"/>
  <c r="K244" i="76"/>
  <c r="K156" i="73"/>
  <c r="K249" i="73"/>
  <c r="N20" i="63"/>
  <c r="O23" i="64"/>
  <c r="K193" i="76"/>
  <c r="R210" i="78"/>
  <c r="R121" i="78"/>
  <c r="R334" i="78"/>
  <c r="R309" i="78"/>
  <c r="R73" i="78"/>
  <c r="K230" i="76"/>
  <c r="K219" i="76"/>
  <c r="K362" i="76"/>
  <c r="K277" i="76"/>
  <c r="R274" i="78"/>
  <c r="K336" i="76"/>
  <c r="K280" i="76"/>
  <c r="K180" i="76"/>
  <c r="K44" i="76"/>
  <c r="K95" i="73"/>
  <c r="R268" i="78"/>
  <c r="R269" i="78"/>
  <c r="K278" i="76"/>
  <c r="K237" i="76"/>
  <c r="K192" i="76"/>
  <c r="K50" i="76"/>
  <c r="K101" i="73"/>
  <c r="K145" i="76"/>
  <c r="R304" i="78"/>
  <c r="R238" i="78"/>
  <c r="K351" i="76"/>
  <c r="R105" i="78"/>
  <c r="K293" i="76"/>
  <c r="K186" i="76"/>
  <c r="K119" i="73"/>
  <c r="R45" i="78"/>
  <c r="K52" i="73"/>
  <c r="K105" i="73"/>
  <c r="L13" i="75"/>
  <c r="K115" i="73"/>
  <c r="N11" i="63"/>
  <c r="K220" i="76"/>
  <c r="K55" i="76"/>
  <c r="K187" i="73"/>
  <c r="O97" i="62"/>
  <c r="R41" i="59"/>
  <c r="R215" i="78"/>
  <c r="R82" i="78"/>
  <c r="R232" i="78"/>
  <c r="R59" i="78"/>
  <c r="K344" i="76"/>
  <c r="K162" i="73"/>
  <c r="R68" i="78"/>
  <c r="K33" i="73"/>
  <c r="K177" i="73"/>
  <c r="K97" i="76"/>
  <c r="K240" i="73"/>
  <c r="O262" i="62"/>
  <c r="K259" i="76"/>
  <c r="K204" i="76"/>
  <c r="R297" i="78"/>
  <c r="O122" i="62"/>
  <c r="K221" i="76"/>
  <c r="K21" i="73"/>
  <c r="K223" i="73"/>
  <c r="K168" i="73"/>
  <c r="R179" i="78"/>
  <c r="R264" i="78"/>
  <c r="K140" i="76"/>
  <c r="K219" i="73"/>
  <c r="S32" i="71"/>
  <c r="R79" i="78"/>
  <c r="K13" i="76"/>
  <c r="K106" i="76"/>
  <c r="O164" i="62"/>
  <c r="O103" i="62"/>
  <c r="O29" i="62"/>
  <c r="U11" i="61"/>
  <c r="K137" i="73"/>
  <c r="R266" i="78"/>
  <c r="R191" i="78"/>
  <c r="R37" i="78"/>
  <c r="R317" i="78"/>
  <c r="R240" i="78"/>
  <c r="R201" i="78"/>
  <c r="R295" i="78"/>
  <c r="R187" i="78"/>
  <c r="K206" i="76"/>
  <c r="R299" i="78"/>
  <c r="R10" i="78"/>
  <c r="K113" i="73"/>
  <c r="R236" i="78"/>
  <c r="R94" i="78"/>
  <c r="K173" i="76"/>
  <c r="K347" i="76"/>
  <c r="K231" i="76"/>
  <c r="K31" i="73"/>
  <c r="R197" i="78"/>
  <c r="R58" i="78"/>
  <c r="R228" i="78"/>
  <c r="K207" i="76"/>
  <c r="K26" i="76"/>
  <c r="K12" i="73"/>
  <c r="K192" i="73"/>
  <c r="K213" i="73"/>
  <c r="K103" i="73"/>
  <c r="S14" i="71"/>
  <c r="O173" i="62"/>
  <c r="R251" i="78"/>
  <c r="N76" i="63"/>
  <c r="O79" i="62"/>
  <c r="R343" i="78"/>
  <c r="R144" i="78"/>
  <c r="R87" i="78"/>
  <c r="K211" i="76"/>
  <c r="L11" i="75"/>
  <c r="M27" i="72"/>
  <c r="K109" i="73"/>
  <c r="K112" i="73"/>
  <c r="K46" i="73"/>
  <c r="L18" i="65"/>
  <c r="O176" i="62"/>
  <c r="R48" i="78"/>
  <c r="K250" i="73"/>
  <c r="O55" i="62"/>
  <c r="K129" i="73"/>
  <c r="L15" i="66"/>
  <c r="O93" i="62"/>
  <c r="L50" i="58"/>
  <c r="O59" i="62"/>
  <c r="O129" i="62"/>
  <c r="R293" i="78"/>
  <c r="O258" i="62"/>
  <c r="N12" i="63"/>
  <c r="O108" i="62"/>
  <c r="K155" i="76"/>
  <c r="R50" i="59"/>
  <c r="O27" i="62"/>
  <c r="N75" i="63"/>
  <c r="L14" i="74"/>
  <c r="K229" i="76"/>
  <c r="N40" i="63"/>
  <c r="R181" i="78"/>
  <c r="M23" i="72"/>
  <c r="R104" i="78"/>
  <c r="R83" i="78"/>
  <c r="K179" i="73"/>
  <c r="R217" i="78"/>
  <c r="K190" i="76"/>
  <c r="K318" i="76"/>
  <c r="K170" i="76"/>
  <c r="K157" i="76"/>
  <c r="O24" i="64"/>
  <c r="M25" i="72"/>
  <c r="R198" i="78"/>
  <c r="K234" i="76"/>
  <c r="M20" i="72"/>
  <c r="N27" i="63"/>
  <c r="O146" i="62"/>
  <c r="R12" i="78"/>
  <c r="K212" i="73"/>
  <c r="K17" i="73"/>
  <c r="K376" i="76"/>
  <c r="O67" i="62"/>
  <c r="S34" i="71"/>
  <c r="K365" i="76"/>
  <c r="K59" i="76"/>
  <c r="L11" i="58"/>
  <c r="R255" i="78"/>
  <c r="K375" i="76"/>
  <c r="R174" i="78"/>
  <c r="R78" i="78"/>
  <c r="K400" i="76"/>
  <c r="R230" i="78"/>
  <c r="R126" i="78"/>
  <c r="R342" i="78"/>
  <c r="R113" i="78"/>
  <c r="K240" i="76"/>
  <c r="K56" i="73"/>
  <c r="R158" i="78"/>
  <c r="R15" i="78"/>
  <c r="R178" i="78"/>
  <c r="K265" i="76"/>
  <c r="K19" i="76"/>
  <c r="M12" i="72"/>
  <c r="K181" i="73"/>
  <c r="R134" i="78"/>
  <c r="K387" i="76"/>
  <c r="K201" i="76"/>
  <c r="K100" i="76"/>
  <c r="K248" i="73"/>
  <c r="R254" i="78"/>
  <c r="K120" i="73"/>
  <c r="K48" i="73"/>
  <c r="K23" i="73"/>
  <c r="N67" i="63"/>
  <c r="O156" i="62"/>
  <c r="R28" i="78"/>
  <c r="K12" i="67"/>
  <c r="O61" i="62"/>
  <c r="R248" i="78"/>
  <c r="R46" i="78"/>
  <c r="K255" i="76"/>
  <c r="R208" i="78"/>
  <c r="K227" i="73"/>
  <c r="S22" i="71"/>
  <c r="K36" i="73"/>
  <c r="K90" i="73"/>
  <c r="K94" i="73"/>
  <c r="K71" i="73"/>
  <c r="R71" i="78"/>
  <c r="D37" i="88"/>
  <c r="D10" i="88"/>
  <c r="R284" i="78"/>
  <c r="K342" i="76"/>
  <c r="K226" i="76"/>
  <c r="R147" i="78"/>
  <c r="K206" i="73"/>
  <c r="R189" i="78"/>
  <c r="S19" i="71"/>
  <c r="M36" i="72"/>
  <c r="R129" i="78"/>
  <c r="N58" i="63"/>
  <c r="K367" i="76"/>
  <c r="K30" i="76"/>
  <c r="O18" i="64"/>
  <c r="O21" i="62"/>
  <c r="R177" i="78"/>
  <c r="K218" i="76"/>
  <c r="R16" i="78"/>
  <c r="K16" i="76"/>
  <c r="K352" i="76"/>
  <c r="K359" i="76"/>
  <c r="K19" i="73"/>
  <c r="O167" i="62"/>
  <c r="K104" i="76"/>
  <c r="O264" i="62"/>
  <c r="M28" i="72"/>
  <c r="R338" i="78"/>
  <c r="K269" i="76"/>
  <c r="R260" i="78"/>
  <c r="K71" i="76"/>
  <c r="M18" i="72"/>
  <c r="S26" i="71"/>
  <c r="R172" i="78"/>
  <c r="K186" i="73"/>
  <c r="O241" i="62"/>
  <c r="K337" i="76"/>
  <c r="L12" i="65"/>
  <c r="R28" i="59"/>
  <c r="K30" i="73"/>
  <c r="O81" i="62"/>
  <c r="U12" i="61"/>
  <c r="O254" i="62"/>
  <c r="O236" i="62"/>
  <c r="O221" i="62"/>
  <c r="O147" i="62"/>
  <c r="O68" i="62"/>
  <c r="R57" i="59"/>
  <c r="R344" i="78"/>
  <c r="R101" i="78"/>
  <c r="K257" i="76"/>
  <c r="R256" i="78"/>
  <c r="R262" i="78"/>
  <c r="R173" i="78"/>
  <c r="R220" i="78"/>
  <c r="R151" i="78"/>
  <c r="R18" i="78"/>
  <c r="K303" i="76"/>
  <c r="K194" i="76"/>
  <c r="R44" i="78"/>
  <c r="K147" i="76"/>
  <c r="R135" i="78"/>
  <c r="K199" i="76"/>
  <c r="R336" i="78"/>
  <c r="K198" i="76"/>
  <c r="L17" i="75"/>
  <c r="R252" i="78"/>
  <c r="R143" i="78"/>
  <c r="R305" i="78"/>
  <c r="R52" i="78"/>
  <c r="K315" i="76"/>
  <c r="K185" i="76"/>
  <c r="K346" i="76"/>
  <c r="K96" i="76"/>
  <c r="K301" i="76"/>
  <c r="R66" i="78"/>
  <c r="K177" i="76"/>
  <c r="K239" i="73"/>
  <c r="K131" i="73"/>
  <c r="R49" i="78"/>
  <c r="K371" i="76"/>
  <c r="R196" i="78"/>
  <c r="K116" i="73"/>
  <c r="K42" i="76"/>
  <c r="K195" i="73"/>
  <c r="K81" i="73"/>
  <c r="N23" i="63"/>
  <c r="K243" i="73"/>
  <c r="L13" i="66"/>
  <c r="O88" i="62"/>
  <c r="R345" i="78"/>
  <c r="R300" i="78"/>
  <c r="R290" i="78"/>
  <c r="K110" i="73"/>
  <c r="K146" i="73"/>
  <c r="R296" i="78"/>
  <c r="L17" i="66"/>
  <c r="K175" i="76"/>
  <c r="L17" i="65"/>
  <c r="O36" i="62"/>
  <c r="N13" i="63"/>
  <c r="R180" i="78"/>
  <c r="R33" i="78"/>
  <c r="R154" i="78"/>
  <c r="K47" i="73"/>
  <c r="K279" i="76"/>
  <c r="K28" i="76"/>
  <c r="N61" i="63"/>
  <c r="K193" i="73"/>
  <c r="K174" i="76"/>
  <c r="O260" i="62"/>
  <c r="O136" i="62"/>
  <c r="R17" i="59"/>
  <c r="L17" i="74"/>
  <c r="M19" i="72"/>
  <c r="O213" i="62"/>
  <c r="K232" i="73"/>
  <c r="K353" i="76"/>
  <c r="R188" i="78"/>
  <c r="R137" i="78"/>
  <c r="R294" i="78"/>
  <c r="R55" i="78"/>
  <c r="K321" i="76"/>
  <c r="K176" i="76"/>
  <c r="K328" i="76"/>
  <c r="K93" i="76"/>
  <c r="K308" i="76"/>
  <c r="R93" i="78"/>
  <c r="K142" i="76"/>
  <c r="R340" i="78"/>
  <c r="R206" i="78"/>
  <c r="R195" i="78"/>
  <c r="R76" i="78"/>
  <c r="K294" i="76"/>
  <c r="K159" i="76"/>
  <c r="R36" i="78"/>
  <c r="R160" i="78"/>
  <c r="K115" i="76"/>
  <c r="K203" i="73"/>
  <c r="K76" i="73"/>
  <c r="R346" i="78"/>
  <c r="R212" i="78"/>
  <c r="R184" i="78"/>
  <c r="R67" i="78"/>
  <c r="K306" i="76"/>
  <c r="R267" i="78"/>
  <c r="K162" i="76"/>
  <c r="R31" i="78"/>
  <c r="R142" i="78"/>
  <c r="K134" i="76"/>
  <c r="K209" i="73"/>
  <c r="K79" i="73"/>
  <c r="R229" i="78"/>
  <c r="K86" i="76"/>
  <c r="R349" i="78"/>
  <c r="R103" i="78"/>
  <c r="K126" i="76"/>
  <c r="K146" i="76"/>
  <c r="S27" i="71"/>
  <c r="K160" i="76"/>
  <c r="K211" i="73"/>
  <c r="O249" i="62"/>
  <c r="R257" i="78"/>
  <c r="O224" i="62"/>
  <c r="R239" i="78"/>
  <c r="K297" i="76"/>
  <c r="R270" i="78"/>
  <c r="M21" i="72"/>
  <c r="L11" i="74"/>
  <c r="K216" i="76"/>
  <c r="K380" i="76"/>
  <c r="K302" i="76"/>
  <c r="R170" i="78"/>
  <c r="R288" i="78"/>
  <c r="K285" i="76"/>
  <c r="K338" i="76"/>
  <c r="K130" i="73"/>
  <c r="M26" i="72"/>
  <c r="K137" i="76"/>
  <c r="O217" i="62"/>
  <c r="R62" i="59"/>
  <c r="O251" i="62"/>
  <c r="K20" i="76"/>
  <c r="O177" i="62"/>
  <c r="O232" i="62"/>
  <c r="K157" i="73"/>
  <c r="K361" i="76"/>
  <c r="R61" i="78"/>
  <c r="R298" i="78"/>
  <c r="R155" i="78"/>
  <c r="K395" i="76"/>
  <c r="K248" i="76"/>
  <c r="R98" i="78"/>
  <c r="K111" i="76"/>
  <c r="K253" i="76"/>
  <c r="R107" i="78"/>
  <c r="K47" i="76"/>
  <c r="R30" i="78"/>
  <c r="K251" i="76"/>
  <c r="R14" i="78"/>
  <c r="R222" i="78"/>
  <c r="R285" i="78"/>
  <c r="K68" i="76"/>
  <c r="K167" i="73"/>
  <c r="K18" i="73"/>
  <c r="R43" i="78"/>
  <c r="K254" i="76"/>
  <c r="K389" i="76"/>
  <c r="R244" i="78"/>
  <c r="K74" i="76"/>
  <c r="K164" i="73"/>
  <c r="M35" i="72"/>
  <c r="K214" i="76"/>
  <c r="K70" i="73"/>
  <c r="R224" i="78"/>
  <c r="R148" i="78"/>
  <c r="R24" i="78"/>
  <c r="K233" i="76"/>
  <c r="K299" i="76"/>
  <c r="R86" i="78"/>
  <c r="R74" i="78"/>
  <c r="K56" i="76"/>
  <c r="K147" i="73"/>
  <c r="S36" i="71"/>
  <c r="K128" i="76"/>
  <c r="L15" i="75"/>
  <c r="R306" i="78"/>
  <c r="K190" i="73"/>
  <c r="K18" i="76"/>
  <c r="O20" i="64"/>
  <c r="O225" i="62"/>
  <c r="K358" i="76"/>
  <c r="K22" i="73"/>
  <c r="K152" i="73"/>
  <c r="R60" i="78"/>
  <c r="O152" i="62"/>
  <c r="O42" i="62"/>
  <c r="R21" i="59"/>
  <c r="R265" i="78"/>
  <c r="R213" i="78"/>
  <c r="K401" i="76"/>
  <c r="K179" i="76"/>
  <c r="K123" i="76"/>
  <c r="K82" i="76"/>
  <c r="K77" i="76"/>
  <c r="K134" i="73"/>
  <c r="R219" i="78"/>
  <c r="K199" i="73"/>
  <c r="K131" i="76"/>
  <c r="S28" i="71"/>
  <c r="K154" i="73"/>
  <c r="K145" i="73"/>
  <c r="N34" i="63"/>
  <c r="R207" i="78"/>
  <c r="K80" i="73"/>
  <c r="K114" i="73"/>
  <c r="K20" i="73"/>
  <c r="O100" i="62"/>
  <c r="K139" i="76"/>
  <c r="K79" i="76"/>
  <c r="O148" i="62"/>
  <c r="O38" i="62"/>
  <c r="L36" i="58"/>
  <c r="L32" i="58"/>
  <c r="R32" i="59"/>
  <c r="O153" i="62"/>
  <c r="R282" i="78"/>
  <c r="O253" i="62"/>
  <c r="O132" i="62"/>
  <c r="K130" i="76"/>
  <c r="K326" i="76"/>
  <c r="K121" i="76"/>
  <c r="O66" i="62"/>
  <c r="N28" i="63"/>
  <c r="N33" i="63"/>
  <c r="O165" i="62"/>
  <c r="M17" i="72"/>
  <c r="O161" i="62"/>
  <c r="N64" i="63"/>
  <c r="K250" i="76"/>
  <c r="R20" i="78"/>
  <c r="K52" i="76"/>
  <c r="K217" i="73"/>
  <c r="M15" i="72"/>
  <c r="K215" i="73"/>
  <c r="R314" i="78"/>
  <c r="K90" i="76"/>
  <c r="K188" i="76"/>
  <c r="R64" i="78"/>
  <c r="R161" i="78"/>
  <c r="R289" i="78"/>
  <c r="K391" i="76"/>
  <c r="R278" i="78"/>
  <c r="K53" i="76"/>
  <c r="K379" i="76"/>
  <c r="K27" i="76"/>
  <c r="K10" i="81"/>
  <c r="R249" i="78"/>
  <c r="R146" i="78"/>
  <c r="R323" i="78"/>
  <c r="R100" i="78"/>
  <c r="K372" i="76"/>
  <c r="K242" i="76"/>
  <c r="R199" i="78"/>
  <c r="K183" i="76"/>
  <c r="R326" i="78"/>
  <c r="K289" i="76"/>
  <c r="R47" i="78"/>
  <c r="K223" i="76"/>
  <c r="L14" i="75"/>
  <c r="K176" i="73"/>
  <c r="K82" i="73"/>
  <c r="R315" i="78"/>
  <c r="K241" i="76"/>
  <c r="M33" i="72"/>
  <c r="K217" i="76"/>
  <c r="K15" i="76"/>
  <c r="K87" i="73"/>
  <c r="R311" i="78"/>
  <c r="K202" i="76"/>
  <c r="K158" i="73"/>
  <c r="R35" i="78"/>
  <c r="K252" i="73"/>
  <c r="S25" i="71"/>
  <c r="N73" i="63"/>
  <c r="O259" i="62"/>
  <c r="O204" i="62"/>
  <c r="R175" i="78"/>
  <c r="K195" i="76"/>
  <c r="K139" i="73"/>
  <c r="R57" i="78"/>
  <c r="K255" i="73"/>
  <c r="K39" i="73"/>
  <c r="O13" i="64"/>
  <c r="S12" i="71"/>
  <c r="O191" i="62"/>
  <c r="O112" i="62"/>
  <c r="O49" i="62"/>
  <c r="R37" i="59"/>
  <c r="K33" i="76"/>
  <c r="N24" i="63"/>
  <c r="O168" i="62"/>
  <c r="K58" i="76"/>
  <c r="S15" i="71"/>
  <c r="N16" i="63"/>
  <c r="O178" i="62"/>
  <c r="O127" i="62"/>
  <c r="O99" i="62"/>
  <c r="O69" i="62"/>
  <c r="O35" i="62"/>
  <c r="R328" i="78"/>
  <c r="R242" i="78"/>
  <c r="R128" i="78"/>
  <c r="R312" i="78"/>
  <c r="R70" i="78"/>
  <c r="K333" i="76"/>
  <c r="K239" i="76"/>
  <c r="R124" i="78"/>
  <c r="K172" i="76"/>
  <c r="R183" i="78"/>
  <c r="K161" i="76"/>
  <c r="R39" i="78"/>
  <c r="K169" i="76"/>
  <c r="K242" i="73"/>
  <c r="K153" i="73"/>
  <c r="K44" i="73"/>
  <c r="K222" i="76"/>
  <c r="K210" i="73"/>
  <c r="R132" i="78"/>
  <c r="K187" i="76"/>
  <c r="K220" i="73"/>
  <c r="K66" i="73"/>
  <c r="R163" i="78"/>
  <c r="K163" i="76"/>
  <c r="K99" i="73"/>
  <c r="R29" i="78"/>
  <c r="K165" i="73"/>
  <c r="K14" i="67"/>
  <c r="N52" i="63"/>
  <c r="O255" i="62"/>
  <c r="O194" i="62"/>
  <c r="R171" i="78"/>
  <c r="K64" i="76"/>
  <c r="K135" i="73"/>
  <c r="K298" i="76"/>
  <c r="K222" i="73"/>
  <c r="S13" i="71"/>
  <c r="R243" i="78"/>
  <c r="N48" i="63"/>
  <c r="O172" i="62"/>
  <c r="O94" i="62"/>
  <c r="O45" i="62"/>
  <c r="R18" i="59"/>
  <c r="K11" i="76"/>
  <c r="O247" i="62"/>
  <c r="R324" i="78"/>
  <c r="K37" i="76"/>
  <c r="K15" i="67"/>
  <c r="O263" i="62"/>
  <c r="O160" i="62"/>
  <c r="O124" i="62"/>
  <c r="O96" i="62"/>
  <c r="O63" i="62"/>
  <c r="O32" i="62"/>
  <c r="R49" i="59"/>
  <c r="R20" i="59"/>
  <c r="K276" i="76"/>
  <c r="K216" i="73"/>
  <c r="N39" i="63"/>
  <c r="O214" i="62"/>
  <c r="R261" i="78"/>
  <c r="K241" i="73"/>
  <c r="L19" i="65"/>
  <c r="R218" i="78"/>
  <c r="R202" i="78"/>
  <c r="R34" i="78"/>
  <c r="K263" i="76"/>
  <c r="R25" i="78"/>
  <c r="K99" i="76"/>
  <c r="R347" i="78"/>
  <c r="K235" i="76"/>
  <c r="K200" i="73"/>
  <c r="K86" i="73"/>
  <c r="R92" i="78"/>
  <c r="K24" i="76"/>
  <c r="R17" i="78"/>
  <c r="K34" i="76"/>
  <c r="S23" i="71"/>
  <c r="K270" i="76"/>
  <c r="K11" i="73"/>
  <c r="K14" i="76"/>
  <c r="L14" i="65"/>
  <c r="N17" i="63"/>
  <c r="O179" i="62"/>
  <c r="K225" i="76"/>
  <c r="K17" i="76"/>
  <c r="L16" i="66"/>
  <c r="K43" i="73"/>
  <c r="O137" i="62"/>
  <c r="O64" i="62"/>
  <c r="R44" i="59"/>
  <c r="N69" i="63"/>
  <c r="O237" i="62"/>
  <c r="K175" i="73"/>
  <c r="N36" i="63"/>
  <c r="O145" i="62"/>
  <c r="O102" i="62"/>
  <c r="O51" i="62"/>
  <c r="O11" i="62"/>
  <c r="R33" i="59"/>
  <c r="R11" i="78"/>
  <c r="L13" i="74"/>
  <c r="N31" i="63"/>
  <c r="O181" i="62"/>
  <c r="K287" i="76"/>
  <c r="S29" i="71"/>
  <c r="N35" i="63"/>
  <c r="O210" i="62"/>
  <c r="O46" i="62"/>
  <c r="R35" i="59"/>
  <c r="O123" i="62"/>
  <c r="N45" i="63"/>
  <c r="O110" i="62"/>
  <c r="R45" i="59"/>
  <c r="O141" i="62"/>
  <c r="R29" i="59"/>
  <c r="N18" i="63"/>
  <c r="O126" i="62"/>
  <c r="O62" i="62"/>
  <c r="R313" i="78"/>
  <c r="R194" i="78"/>
  <c r="R276" i="78"/>
  <c r="K398" i="76"/>
  <c r="K203" i="76"/>
  <c r="K317" i="76"/>
  <c r="R90" i="78"/>
  <c r="R303" i="78"/>
  <c r="K127" i="76"/>
  <c r="K191" i="73"/>
  <c r="K27" i="73"/>
  <c r="R41" i="78"/>
  <c r="K397" i="76"/>
  <c r="K202" i="73"/>
  <c r="R333" i="78"/>
  <c r="K61" i="76"/>
  <c r="M13" i="72"/>
  <c r="K132" i="73"/>
  <c r="O17" i="64"/>
  <c r="O252" i="62"/>
  <c r="O170" i="62"/>
  <c r="K43" i="76"/>
  <c r="R335" i="78"/>
  <c r="K201" i="73"/>
  <c r="L20" i="65"/>
  <c r="N41" i="63"/>
  <c r="O128" i="62"/>
  <c r="O39" i="62"/>
  <c r="R15" i="59"/>
  <c r="N62" i="63"/>
  <c r="R42" i="78"/>
  <c r="M34" i="72"/>
  <c r="O230" i="62"/>
  <c r="O142" i="62"/>
  <c r="O90" i="62"/>
  <c r="O47" i="62"/>
  <c r="R58" i="59"/>
  <c r="R30" i="59"/>
  <c r="K388" i="76"/>
  <c r="K117" i="73"/>
  <c r="N19" i="63"/>
  <c r="O174" i="62"/>
  <c r="K46" i="76"/>
  <c r="N22" i="63"/>
  <c r="O195" i="62"/>
  <c r="O28" i="62"/>
  <c r="R25" i="59"/>
  <c r="O104" i="62"/>
  <c r="O240" i="62"/>
  <c r="O101" i="62"/>
  <c r="R16" i="59"/>
  <c r="O113" i="62"/>
  <c r="R19" i="59"/>
  <c r="O261" i="62"/>
  <c r="O117" i="62"/>
  <c r="O43" i="62"/>
  <c r="R61" i="59"/>
  <c r="D27" i="88"/>
  <c r="D29" i="88"/>
  <c r="D33" i="88"/>
  <c r="L62" i="58"/>
  <c r="L38" i="58"/>
  <c r="L17" i="58"/>
  <c r="L43" i="58"/>
  <c r="L19" i="58"/>
  <c r="L12" i="58"/>
  <c r="L45" i="58"/>
  <c r="R310" i="78"/>
  <c r="R152" i="78"/>
  <c r="R169" i="78"/>
  <c r="K378" i="76"/>
  <c r="K191" i="76"/>
  <c r="K292" i="76"/>
  <c r="R63" i="78"/>
  <c r="R138" i="78"/>
  <c r="K62" i="76"/>
  <c r="K182" i="73"/>
  <c r="K15" i="73"/>
  <c r="K271" i="76"/>
  <c r="K91" i="73"/>
  <c r="K267" i="76"/>
  <c r="K184" i="73"/>
  <c r="R329" i="78"/>
  <c r="L16" i="74"/>
  <c r="R95" i="78"/>
  <c r="K111" i="73"/>
  <c r="O14" i="64"/>
  <c r="O228" i="62"/>
  <c r="K39" i="76"/>
  <c r="R108" i="78"/>
  <c r="R231" i="78"/>
  <c r="K300" i="76"/>
  <c r="K102" i="76"/>
  <c r="K386" i="76"/>
  <c r="K89" i="73"/>
  <c r="K67" i="76"/>
  <c r="K70" i="76"/>
  <c r="K373" i="76"/>
  <c r="K48" i="76"/>
  <c r="N37" i="63"/>
  <c r="K264" i="76"/>
  <c r="K109" i="76"/>
  <c r="R111" i="78"/>
  <c r="O155" i="62"/>
  <c r="O15" i="62"/>
  <c r="R127" i="78"/>
  <c r="O203" i="62"/>
  <c r="O22" i="64"/>
  <c r="O151" i="62"/>
  <c r="O78" i="62"/>
  <c r="O14" i="62"/>
  <c r="R52" i="59"/>
  <c r="R153" i="78"/>
  <c r="K73" i="73"/>
  <c r="O199" i="62"/>
  <c r="K121" i="73"/>
  <c r="N42" i="63"/>
  <c r="O166" i="62"/>
  <c r="O159" i="62"/>
  <c r="O188" i="62"/>
  <c r="O19" i="62"/>
  <c r="O169" i="62"/>
  <c r="R38" i="59"/>
  <c r="O162" i="62"/>
  <c r="O71" i="62"/>
  <c r="D21" i="88"/>
  <c r="L10" i="58"/>
  <c r="D19" i="88"/>
  <c r="L53" i="58"/>
  <c r="L26" i="58"/>
  <c r="L52" i="58"/>
  <c r="L25" i="58"/>
  <c r="L63" i="58"/>
  <c r="L54" i="58"/>
  <c r="O250" i="62"/>
  <c r="O31" i="62"/>
  <c r="K204" i="73"/>
  <c r="O135" i="62"/>
  <c r="L44" i="58"/>
  <c r="L33" i="58"/>
  <c r="R118" i="78"/>
  <c r="K42" i="73"/>
  <c r="O189" i="62"/>
  <c r="K57" i="73"/>
  <c r="O85" i="62"/>
  <c r="N51" i="63"/>
  <c r="O118" i="62"/>
  <c r="K94" i="76"/>
  <c r="K394" i="76"/>
  <c r="O92" i="62"/>
  <c r="R42" i="59"/>
  <c r="D17" i="88"/>
  <c r="L64" i="58"/>
  <c r="L57" i="58"/>
  <c r="R125" i="78"/>
  <c r="R139" i="78"/>
  <c r="K128" i="73"/>
  <c r="R114" i="78"/>
  <c r="R99" i="78"/>
  <c r="K19" i="67"/>
  <c r="O227" i="62"/>
  <c r="O205" i="62"/>
  <c r="R301" i="78"/>
  <c r="R162" i="78"/>
  <c r="K182" i="76"/>
  <c r="K355" i="76"/>
  <c r="K35" i="76"/>
  <c r="M32" i="72"/>
  <c r="K63" i="73"/>
  <c r="K166" i="73"/>
  <c r="K231" i="73"/>
  <c r="K77" i="73"/>
  <c r="O222" i="62"/>
  <c r="K247" i="73"/>
  <c r="K97" i="73"/>
  <c r="K228" i="73"/>
  <c r="O125" i="62"/>
  <c r="K75" i="76"/>
  <c r="K243" i="76"/>
  <c r="N65" i="63"/>
  <c r="O139" i="62"/>
  <c r="O72" i="62"/>
  <c r="R46" i="59"/>
  <c r="K247" i="76"/>
  <c r="N57" i="63"/>
  <c r="O163" i="62"/>
  <c r="K100" i="73"/>
  <c r="N15" i="63"/>
  <c r="K213" i="76"/>
  <c r="O77" i="62"/>
  <c r="R51" i="59"/>
  <c r="O138" i="62"/>
  <c r="O95" i="62"/>
  <c r="K341" i="76"/>
  <c r="O144" i="62"/>
  <c r="O16" i="62"/>
  <c r="D42" i="88"/>
  <c r="D26" i="88"/>
  <c r="D18" i="88"/>
  <c r="L47" i="58"/>
  <c r="L23" i="58"/>
  <c r="L49" i="58"/>
  <c r="L16" i="58"/>
  <c r="L51" i="58"/>
  <c r="L27" i="58"/>
  <c r="R259" i="78"/>
  <c r="R112" i="78"/>
  <c r="R211" i="78"/>
  <c r="K343" i="76"/>
  <c r="K32" i="76"/>
  <c r="S31" i="71"/>
  <c r="K45" i="73"/>
  <c r="K123" i="73"/>
  <c r="K207" i="73"/>
  <c r="M22" i="72"/>
  <c r="O219" i="62"/>
  <c r="K161" i="73"/>
  <c r="K93" i="73"/>
  <c r="K88" i="73"/>
  <c r="O91" i="62"/>
  <c r="K171" i="73"/>
  <c r="K232" i="76"/>
  <c r="N54" i="63"/>
  <c r="O121" i="62"/>
  <c r="O60" i="62"/>
  <c r="R36" i="59"/>
  <c r="K116" i="76"/>
  <c r="N50" i="63"/>
  <c r="R272" i="78"/>
  <c r="K78" i="73"/>
  <c r="O65" i="62"/>
  <c r="R54" i="59"/>
  <c r="O120" i="62"/>
  <c r="O86" i="62"/>
  <c r="K66" i="76"/>
  <c r="D16" i="88"/>
  <c r="D20" i="88"/>
  <c r="L20" i="58"/>
  <c r="L40" i="58"/>
  <c r="L13" i="58"/>
  <c r="R221" i="78"/>
  <c r="R40" i="78"/>
  <c r="R120" i="78"/>
  <c r="K125" i="76"/>
  <c r="R26" i="78"/>
  <c r="K55" i="73"/>
  <c r="K11" i="67"/>
  <c r="K61" i="73"/>
  <c r="N29" i="63"/>
  <c r="R53" i="59"/>
  <c r="K112" i="76"/>
  <c r="O223" i="62"/>
  <c r="O41" i="62"/>
  <c r="R27" i="59"/>
  <c r="O246" i="62"/>
  <c r="O25" i="64"/>
  <c r="O229" i="62"/>
  <c r="K163" i="73"/>
  <c r="O53" i="62"/>
  <c r="K60" i="73"/>
  <c r="K225" i="73"/>
  <c r="O40" i="62"/>
  <c r="K183" i="73"/>
  <c r="O107" i="62"/>
  <c r="D31" i="88"/>
  <c r="L41" i="58"/>
  <c r="L37" i="58"/>
  <c r="L24" i="58"/>
  <c r="K312" i="76"/>
  <c r="K153" i="76"/>
  <c r="K205" i="76"/>
  <c r="K168" i="76"/>
  <c r="K274" i="76"/>
  <c r="N46" i="63"/>
  <c r="K268" i="76"/>
  <c r="N21" i="63"/>
  <c r="O73" i="62"/>
  <c r="R47" i="59"/>
  <c r="K196" i="73"/>
  <c r="O115" i="62"/>
  <c r="O26" i="62"/>
  <c r="K95" i="76"/>
  <c r="K122" i="76"/>
  <c r="O17" i="62"/>
  <c r="O233" i="62"/>
  <c r="O218" i="62"/>
  <c r="N38" i="63"/>
  <c r="N56" i="63"/>
  <c r="K16" i="73"/>
  <c r="O89" i="62"/>
  <c r="R13" i="59"/>
  <c r="D30" i="88"/>
  <c r="L55" i="58"/>
  <c r="L18" i="58"/>
  <c r="L56" i="58"/>
  <c r="L31" i="58"/>
  <c r="O18" i="62"/>
  <c r="R11" i="59"/>
  <c r="L35" i="58"/>
  <c r="N43" i="63"/>
  <c r="O196" i="62"/>
  <c r="O15" i="64"/>
  <c r="K38" i="73"/>
  <c r="L30" i="58"/>
  <c r="K125" i="73"/>
  <c r="K323" i="76"/>
  <c r="O84" i="62"/>
  <c r="N71" i="63"/>
  <c r="L58" i="58"/>
  <c r="R273" i="78"/>
  <c r="K98" i="76"/>
  <c r="O16" i="64"/>
  <c r="R237" i="78"/>
  <c r="R55" i="59"/>
  <c r="O226" i="62"/>
  <c r="O184" i="62"/>
  <c r="O180" i="62"/>
  <c r="O198" i="62"/>
  <c r="N25" i="63"/>
  <c r="O80" i="62"/>
  <c r="D38" i="88"/>
  <c r="L34" i="58"/>
  <c r="K309" i="76"/>
  <c r="R110" i="78"/>
  <c r="O257" i="62"/>
  <c r="O208" i="62"/>
  <c r="R14" i="59"/>
  <c r="K331" i="76"/>
  <c r="O25" i="62"/>
  <c r="O56" i="62"/>
  <c r="O22" i="62"/>
  <c r="D28" i="88"/>
  <c r="K105" i="76"/>
  <c r="K69" i="76"/>
  <c r="M11" i="72"/>
  <c r="K25" i="76"/>
  <c r="O37" i="62"/>
  <c r="R48" i="59"/>
  <c r="D13" i="88"/>
  <c r="L39" i="58"/>
  <c r="R72" i="78"/>
  <c r="K83" i="76"/>
  <c r="L29" i="58"/>
  <c r="K96" i="73"/>
  <c r="O248" i="62"/>
  <c r="D15" i="88"/>
  <c r="L15" i="58"/>
  <c r="T13" i="61" l="1"/>
  <c r="U13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[All]}"/>
    <s v="{[Cheshbon KM].[Hie Peilut].[Peilut 7].&amp;[Kod_Peilut_L7_10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<sst xmlns="http://schemas.openxmlformats.org/spreadsheetml/2006/main" count="11290" uniqueCount="3179">
  <si>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</si>
  <si>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</si>
  <si>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</si>
  <si>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</si>
  <si>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</si>
  <si>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</si>
  <si>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</si>
  <si>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</si>
  <si>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</si>
  <si>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</si>
  <si>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</si>
  <si>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</si>
  <si>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</si>
  <si>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</si>
  <si>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</si>
  <si>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</si>
  <si>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</si>
  <si>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</si>
  <si>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</si>
  <si>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</si>
  <si>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</si>
  <si>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</si>
  <si>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</si>
  <si>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</si>
  <si>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</si>
  <si>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</si>
  <si>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</si>
  <si>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</si>
  <si>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</si>
  <si>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</si>
  <si>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</si>
  <si>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</si>
  <si>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</si>
  <si>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</si>
  <si>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</si>
  <si>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</si>
  <si>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</si>
  <si>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</si>
  <si>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</si>
  <si>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</si>
  <si>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</si>
  <si>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</si>
  <si>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</si>
  <si>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</si>
  <si>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</si>
  <si>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</si>
  <si>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</si>
  <si>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</si>
  <si>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</si>
  <si>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</si>
  <si>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</si>
  <si>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</si>
  <si>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</si>
  <si>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</si>
  <si>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</si>
  <si>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</si>
  <si>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</si>
  <si>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</si>
  <si>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</si>
  <si>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</si>
  <si>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</si>
  <si>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</si>
  <si>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</si>
  <si>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</si>
  <si>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</si>
  <si>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</si>
  <si>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</si>
  <si>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</si>
  <si>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</si>
  <si>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</si>
  <si>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</si>
  <si>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</si>
  <si>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</si>
  <si>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</si>
  <si>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</si>
  <si>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</si>
  <si>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</si>
  <si>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</si>
  <si>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</si>
  <si>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</si>
  <si>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</si>
  <si>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</si>
  <si>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</si>
  <si>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</si>
  <si>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</si>
  <si>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</si>
  <si>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</si>
  <si>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</si>
  <si>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</si>
  <si>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</si>
  <si>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</si>
  <si>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</si>
  <si>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</si>
  <si>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</si>
  <si>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</si>
  <si>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</si>
  <si>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</si>
  <si>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</si>
  <si>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</si>
  <si>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</si>
  <si>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</si>
  <si>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</si>
  <si>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</si>
  <si>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</si>
  <si>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</si>
  <si>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</si>
  <si>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</si>
  <si>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</si>
  <si>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</si>
  <si>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</si>
  <si>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</si>
  <si>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</si>
  <si>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</si>
  <si>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</si>
  <si>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</si>
  <si>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</si>
  <si>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</si>
  <si>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</si>
  <si>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</si>
  <si>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</si>
  <si>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</si>
  <si>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</si>
  <si>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</si>
  <si>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</si>
  <si>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</si>
  <si>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</si>
  <si>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</si>
  <si>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</si>
  <si>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</si>
  <si>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</si>
  <si>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</si>
  <si>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</si>
  <si>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</si>
  <si>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</si>
  <si>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</si>
  <si>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</si>
  <si>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</si>
  <si>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</si>
  <si>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</si>
  <si>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</si>
  <si>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</si>
  <si>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</si>
  <si>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</si>
  <si>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</si>
  <si>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</si>
  <si>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</si>
  <si>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</si>
  <si>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</si>
  <si>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</si>
  <si>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</si>
  <si>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</si>
  <si>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</si>
  <si>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</si>
  <si>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</si>
  <si>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</si>
  <si>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</si>
  <si>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</si>
  <si>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</si>
  <si>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</si>
  <si>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</si>
  <si>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</si>
  <si>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</si>
  <si>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</si>
  <si>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</si>
  <si>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</si>
  <si>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</si>
  <si>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</si>
  <si>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</si>
  <si>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</si>
  <si>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</si>
  <si>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</si>
  <si>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</si>
  <si>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</si>
  <si>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</si>
  <si>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</si>
  <si>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</si>
  <si>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</si>
  <si>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</si>
  <si>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</si>
  <si>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</si>
  <si>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</si>
  <si>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</si>
  <si>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</si>
  <si>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</si>
  <si>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</si>
  <si>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</si>
  <si>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</si>
  <si>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</si>
  <si>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</si>
  <si>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</si>
  <si>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</si>
  <si>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</si>
  <si>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</si>
  <si>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</si>
  <si>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</si>
  <si>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</si>
  <si>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</si>
  <si>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</si>
  <si>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</si>
  <si>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</si>
  <si>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</si>
  <si>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</si>
  <si>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</si>
  <si>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</si>
  <si>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</si>
  <si>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</si>
  <si>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</si>
  <si>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</si>
  <si>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</si>
  <si>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</si>
  <si>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</si>
  <si>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</si>
  <si>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</si>
  <si>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</si>
  <si>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</si>
  <si>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</si>
  <si>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</si>
  <si>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</si>
  <si>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</si>
  <si>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</si>
  <si>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</si>
  <si>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</si>
  <si>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</si>
  <si>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</si>
  <si>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</si>
  <si>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</si>
  <si>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</si>
  <si>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כללי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</si>
  <si>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</si>
  <si>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</si>
  <si>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</si>
  <si>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</si>
  <si>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</si>
  <si>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</si>
  <si>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</si>
  <si>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</si>
  <si>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</si>
  <si>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</si>
  <si>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</si>
  <si>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</si>
  <si>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</si>
  <si>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</si>
  <si>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</si>
  <si>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</si>
  <si>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</si>
  <si>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</si>
  <si>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</si>
  <si>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</si>
  <si>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</si>
  <si>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</si>
  <si>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</si>
  <si>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</si>
  <si>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</si>
  <si>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</si>
  <si>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</si>
  <si>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</si>
  <si>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</si>
  <si>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</si>
  <si>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</si>
  <si>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</si>
  <si>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</si>
  <si>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</si>
  <si>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</si>
  <si>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</si>
  <si>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</si>
  <si>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</si>
  <si>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</si>
  <si>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</si>
  <si>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</si>
  <si>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</si>
  <si>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</si>
  <si>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</si>
  <si>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</si>
  <si>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</si>
  <si>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</si>
  <si>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</si>
  <si>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</si>
  <si>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</si>
  <si>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</si>
  <si>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</si>
  <si>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</si>
  <si>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</si>
  <si>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</si>
  <si>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</si>
  <si>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</si>
  <si>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</si>
  <si>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</si>
  <si>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</si>
  <si>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</si>
  <si>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</si>
  <si>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</si>
  <si>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</si>
  <si>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</si>
  <si>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</si>
  <si>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</si>
  <si>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</si>
  <si>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</si>
  <si>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</si>
  <si>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</si>
  <si>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</si>
  <si>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</si>
  <si>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</si>
  <si>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</si>
  <si>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</si>
  <si>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</si>
  <si>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</si>
  <si>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</si>
  <si>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</si>
  <si>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</si>
  <si>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</si>
  <si>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</si>
  <si>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</si>
  <si>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</si>
  <si>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</si>
  <si>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</si>
  <si>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</si>
  <si>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</si>
  <si>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</si>
  <si>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</si>
  <si>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</si>
  <si>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</si>
  <si>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</si>
  <si>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</si>
  <si>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</si>
  <si>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</si>
  <si>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</si>
  <si>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</si>
  <si>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</si>
  <si>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</si>
  <si>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</si>
  <si>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</si>
  <si>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</si>
  <si>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</si>
  <si>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</si>
  <si>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</si>
  <si>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</si>
  <si>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</si>
  <si>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</si>
  <si>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</si>
  <si>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</si>
  <si>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</si>
  <si>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</si>
  <si>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</si>
  <si>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</si>
  <si>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</si>
  <si>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</si>
  <si>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</si>
  <si>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</si>
  <si>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</si>
  <si>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</si>
  <si>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</si>
  <si>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</si>
  <si>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</si>
  <si>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</si>
  <si>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</si>
  <si>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</si>
  <si>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</si>
  <si>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</si>
  <si>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</si>
  <si>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</si>
  <si>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</si>
  <si>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</si>
  <si>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</si>
  <si>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</si>
  <si>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</si>
  <si>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</si>
  <si>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</si>
  <si>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</si>
  <si>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</si>
  <si>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</si>
  <si>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</si>
  <si>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</si>
  <si>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</si>
  <si>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</si>
  <si>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</si>
  <si>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</si>
  <si>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</si>
  <si>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</si>
  <si>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</si>
  <si>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</si>
  <si>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</si>
  <si>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</si>
  <si>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</si>
  <si>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</si>
  <si>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</si>
  <si>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</si>
  <si>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</si>
  <si>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</si>
  <si>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</si>
  <si>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</si>
  <si>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</si>
  <si>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</si>
  <si>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</si>
  <si>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</si>
  <si>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</si>
  <si>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</si>
  <si>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</si>
  <si>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</si>
  <si>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</si>
  <si>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</si>
  <si>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</si>
  <si>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</si>
  <si>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</si>
  <si>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</si>
  <si>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</si>
  <si>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</si>
  <si>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</si>
  <si>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</si>
  <si>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</si>
  <si>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</si>
  <si>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</si>
  <si>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</si>
  <si>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</si>
  <si>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</si>
  <si>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</si>
  <si>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</si>
  <si>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</si>
  <si>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</si>
  <si>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</si>
  <si>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</si>
  <si>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</si>
  <si>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</si>
  <si>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</si>
  <si>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</si>
  <si>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</si>
  <si>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</si>
  <si>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</si>
  <si>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</si>
  <si>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</si>
  <si>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</si>
  <si>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</si>
  <si>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</si>
  <si>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</si>
  <si>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</si>
  <si>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</si>
  <si>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</si>
  <si>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</si>
  <si>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</si>
  <si>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</si>
  <si>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</si>
  <si>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</si>
  <si>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</si>
  <si>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</si>
  <si>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</si>
  <si>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</si>
  <si>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</si>
  <si>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</si>
  <si>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</si>
  <si>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</si>
  <si>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</si>
  <si>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</si>
  <si>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</si>
  <si>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</si>
  <si>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</si>
  <si>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</si>
  <si>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</si>
  <si>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</si>
  <si>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</si>
  <si>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</si>
  <si>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</si>
  <si>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</si>
  <si>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</si>
  <si>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</si>
  <si>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</si>
  <si>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</si>
  <si>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</si>
  <si>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</si>
  <si>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</si>
  <si>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</si>
  <si>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</si>
  <si>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</si>
  <si>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</si>
  <si>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</si>
  <si>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</si>
  <si>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</si>
  <si>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</si>
  <si>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</si>
  <si>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</si>
  <si>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</si>
  <si>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</si>
  <si>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</si>
  <si>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</si>
  <si>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</si>
  <si>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</si>
  <si>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</si>
  <si>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</si>
  <si>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</si>
  <si>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</si>
  <si>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</si>
  <si>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</si>
  <si>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</si>
  <si>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</si>
  <si>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</si>
  <si>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</si>
  <si>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</si>
  <si>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</si>
  <si>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</si>
  <si>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</si>
  <si>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</si>
  <si>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</si>
  <si>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</si>
  <si>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</si>
  <si>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</si>
  <si>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</si>
  <si>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</si>
  <si>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</si>
  <si>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</si>
  <si>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</si>
  <si>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</si>
  <si>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</si>
  <si>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</si>
  <si>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</si>
  <si>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</si>
  <si>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</si>
  <si>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</si>
  <si>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</si>
  <si>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</si>
  <si>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</si>
  <si>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</si>
  <si>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</si>
  <si>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</si>
  <si>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</si>
  <si>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</si>
  <si>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</si>
  <si>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</si>
  <si>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</si>
  <si>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</si>
  <si>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</si>
  <si>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</si>
  <si>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</si>
  <si>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</si>
  <si>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</si>
  <si>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</si>
  <si>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</si>
  <si>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</si>
  <si>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</si>
  <si>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</si>
  <si>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</si>
  <si>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</si>
  <si>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</si>
  <si>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</si>
  <si>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</si>
  <si>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</si>
  <si>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</si>
  <si>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</si>
  <si>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</si>
  <si>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</si>
  <si>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</si>
  <si>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</si>
  <si>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</si>
  <si>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</si>
  <si>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</si>
  <si>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</si>
  <si>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</si>
  <si>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</si>
  <si>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</si>
  <si>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</si>
  <si>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</si>
  <si>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</si>
  <si>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</si>
  <si>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</si>
  <si>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</si>
  <si>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</si>
  <si>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</si>
  <si>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</si>
  <si>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</si>
  <si>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</si>
  <si>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</si>
  <si>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</si>
  <si>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</si>
  <si>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</si>
  <si>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</si>
  <si>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</si>
  <si>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</si>
  <si>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</si>
  <si>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</si>
  <si>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</si>
  <si>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</si>
  <si>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</si>
  <si>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</si>
  <si>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</si>
  <si>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</si>
  <si>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</si>
  <si>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</si>
  <si>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</si>
  <si>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</si>
  <si>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</si>
  <si>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</si>
  <si>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</si>
  <si>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</si>
  <si>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</si>
  <si>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</si>
  <si>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</si>
  <si>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</si>
  <si>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</si>
  <si>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</si>
  <si>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</si>
  <si>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</si>
  <si>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</si>
  <si>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</si>
  <si>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</si>
  <si>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</si>
  <si>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</si>
  <si>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</si>
  <si>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</si>
  <si>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</si>
  <si>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</si>
  <si>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</si>
  <si>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</si>
  <si>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</si>
  <si>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</si>
  <si>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</si>
  <si>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</si>
  <si>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</si>
  <si>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</si>
  <si>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</si>
  <si>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</si>
  <si>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</si>
  <si>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</si>
  <si>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</si>
  <si>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</si>
  <si>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</si>
  <si>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</si>
  <si>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</si>
  <si>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</si>
  <si>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</si>
  <si>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</si>
  <si>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</si>
  <si>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</si>
  <si>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</si>
  <si>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</si>
  <si>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</si>
  <si>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</si>
  <si>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</si>
  <si>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</si>
  <si>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</si>
  <si>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</si>
  <si>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</si>
  <si>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</si>
  <si>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</si>
  <si>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</si>
  <si>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</si>
  <si>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</si>
  <si>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</si>
  <si>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</si>
  <si>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</si>
  <si>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</si>
  <si>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</si>
  <si>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</si>
  <si>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</si>
  <si>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</si>
  <si>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</si>
  <si>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</si>
  <si>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</si>
  <si>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</si>
  <si>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</si>
  <si>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</si>
  <si>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</si>
  <si>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</si>
  <si>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</si>
  <si>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</si>
  <si>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</si>
  <si>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</si>
  <si>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</si>
  <si>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</si>
  <si>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</si>
  <si>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</si>
  <si>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</si>
  <si>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</si>
  <si>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</si>
  <si>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</si>
  <si>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</si>
  <si>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</si>
  <si>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</si>
  <si>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</si>
  <si>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</si>
  <si>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</si>
  <si>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</si>
  <si>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</si>
  <si>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</si>
  <si>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</si>
  <si>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</si>
  <si>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</si>
  <si>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</si>
  <si>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</si>
  <si>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</si>
  <si>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</si>
  <si>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</si>
  <si>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</si>
  <si>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</si>
  <si>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</si>
  <si>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</si>
  <si>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</si>
  <si>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</si>
  <si>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</si>
  <si>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</si>
  <si>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</si>
  <si>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</si>
  <si>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</si>
  <si>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</si>
  <si>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</si>
  <si>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</si>
  <si>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</si>
  <si>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</si>
  <si>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</si>
  <si>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</si>
  <si>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</si>
  <si>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</si>
  <si>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</si>
  <si>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</si>
  <si>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</si>
  <si>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</si>
  <si>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</si>
  <si>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</si>
  <si>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</si>
  <si>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</si>
  <si>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</si>
  <si>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</si>
  <si>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</si>
  <si>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</si>
  <si>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</si>
  <si>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</si>
  <si>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</si>
  <si>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</si>
  <si>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</si>
  <si>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</si>
  <si>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</si>
  <si>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</si>
  <si>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</si>
  <si>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</si>
  <si>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</si>
  <si>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</si>
  <si>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</si>
  <si>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</si>
  <si>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</si>
  <si>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</si>
  <si>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</si>
  <si>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</si>
  <si>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</si>
  <si>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</si>
  <si>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</si>
  <si>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</si>
  <si>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</si>
  <si>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</si>
  <si>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</si>
  <si>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</si>
  <si>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</si>
  <si>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</si>
  <si>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</si>
  <si>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</si>
  <si>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</si>
  <si>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</si>
  <si>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</si>
  <si>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</si>
  <si>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</si>
  <si>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</si>
  <si>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</si>
  <si>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</si>
  <si>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</si>
  <si>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</si>
  <si>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</si>
  <si>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</si>
  <si>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</si>
  <si>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</si>
  <si>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</si>
  <si>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</si>
  <si>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</si>
  <si>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</si>
  <si>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</si>
  <si>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</si>
  <si>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</si>
  <si>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</si>
  <si>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</si>
  <si>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</si>
  <si>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</si>
  <si>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</si>
  <si>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</si>
  <si>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</si>
  <si>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</si>
  <si>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</si>
  <si>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</si>
  <si>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</si>
  <si>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</si>
  <si>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</si>
  <si>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</si>
  <si>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</si>
  <si>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</si>
  <si>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</si>
  <si>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</si>
  <si>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</si>
  <si>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</si>
  <si>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</si>
  <si>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</si>
  <si>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</si>
  <si>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</si>
  <si>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</si>
  <si>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</si>
  <si>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</si>
  <si>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</si>
  <si>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</si>
  <si>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</si>
  <si>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</si>
  <si>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</si>
  <si>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</si>
  <si>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</si>
  <si>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</si>
  <si>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</si>
  <si>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</si>
  <si>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</si>
  <si>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</si>
  <si>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</si>
  <si>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</si>
  <si>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</si>
  <si>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</si>
  <si>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</si>
  <si>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</si>
  <si>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</si>
  <si>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</si>
  <si>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</si>
  <si>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</si>
  <si>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</si>
  <si>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</si>
  <si>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</si>
  <si>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</si>
  <si>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</si>
  <si>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</si>
  <si>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</si>
  <si>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</si>
  <si>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</si>
  <si>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</si>
  <si>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</si>
  <si>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</si>
  <si>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</si>
  <si>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</si>
  <si>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</si>
  <si>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</si>
  <si>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</si>
  <si>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</si>
  <si>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</si>
  <si>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</si>
  <si>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</si>
  <si>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</si>
  <si>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</si>
  <si>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</si>
  <si>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</si>
  <si>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</si>
  <si>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</si>
  <si>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</si>
  <si>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</si>
  <si>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</si>
  <si>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</si>
  <si>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</si>
  <si>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</si>
  <si>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</si>
  <si>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</si>
  <si>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</si>
  <si>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</si>
  <si>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</si>
  <si>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</si>
  <si>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</si>
  <si>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</si>
  <si>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</si>
  <si>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</si>
  <si>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</si>
  <si>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</si>
  <si>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</si>
  <si>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</si>
  <si>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</si>
  <si>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</si>
  <si>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</si>
  <si>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</si>
  <si>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</si>
  <si>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</si>
  <si>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</si>
  <si>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</si>
  <si>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</si>
  <si>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</si>
  <si>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</si>
  <si>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</si>
  <si>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</si>
  <si>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</si>
  <si>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</si>
  <si>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</si>
  <si>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</si>
  <si>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</si>
  <si>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</si>
  <si>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</si>
  <si>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</si>
  <si>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</si>
  <si>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</si>
  <si>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</si>
  <si>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</si>
  <si>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</si>
  <si>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</si>
  <si>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</si>
  <si>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</si>
  <si>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</si>
  <si>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</si>
  <si>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</si>
  <si>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</si>
  <si>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</si>
  <si>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</si>
  <si>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</si>
  <si>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</si>
  <si>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</si>
  <si>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</si>
  <si>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</si>
  <si>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</si>
  <si>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</si>
  <si>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</si>
  <si>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</si>
  <si>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</si>
  <si>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</si>
  <si>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</si>
  <si>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</si>
  <si>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</si>
  <si>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</si>
  <si>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</si>
  <si>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</si>
  <si>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</si>
  <si>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</si>
  <si>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</si>
  <si>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</si>
  <si>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</si>
  <si>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</si>
  <si>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</si>
  <si>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</si>
  <si>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</si>
  <si>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</si>
  <si>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</si>
  <si>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</si>
  <si>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</si>
  <si>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</si>
  <si>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</si>
  <si>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</si>
  <si>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</si>
  <si>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</si>
  <si>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</si>
  <si>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</si>
  <si>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</si>
  <si>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</si>
  <si>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</si>
  <si>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</si>
  <si>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</si>
  <si>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</si>
  <si>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</si>
  <si>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</si>
  <si>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</si>
  <si>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</si>
  <si>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</si>
  <si>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</si>
  <si>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</si>
  <si>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</si>
  <si>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</si>
  <si>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</si>
  <si>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</si>
  <si>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</si>
  <si>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</si>
  <si>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</si>
  <si>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</si>
  <si>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</si>
  <si>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</si>
  <si>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</si>
  <si>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</si>
  <si>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</si>
  <si>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</si>
  <si>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</si>
  <si>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</si>
  <si>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</si>
  <si>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</si>
  <si>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</si>
  <si>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</si>
  <si>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</si>
  <si>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</si>
  <si>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</si>
  <si>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</si>
  <si>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</si>
  <si>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</si>
  <si>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</si>
  <si>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</si>
  <si>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</si>
  <si>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</si>
  <si>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</si>
  <si>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</si>
  <si>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</si>
  <si>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</si>
  <si>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</si>
  <si>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</si>
  <si>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</si>
  <si>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</si>
  <si>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</si>
  <si>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</si>
  <si>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</si>
  <si>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</si>
  <si>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</si>
  <si>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</si>
  <si>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</si>
  <si>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</si>
  <si>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</si>
  <si>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</si>
  <si>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</si>
  <si>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</si>
  <si>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</si>
  <si>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</si>
  <si>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</si>
  <si>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</si>
  <si>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</si>
  <si>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</si>
  <si>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</si>
  <si>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</si>
  <si>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</si>
  <si>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</si>
  <si>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</si>
  <si>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</si>
  <si>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</si>
  <si>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</si>
  <si>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</si>
  <si>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</si>
  <si>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</si>
  <si>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</si>
  <si>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</si>
  <si>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</si>
  <si>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</si>
  <si>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</si>
  <si>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</si>
  <si>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</si>
  <si>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</si>
  <si>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</si>
  <si>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</si>
  <si>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</si>
  <si>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</si>
  <si>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</si>
  <si>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</si>
  <si>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</si>
  <si>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</si>
  <si>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</si>
  <si>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</si>
  <si>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</si>
  <si>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</si>
  <si>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</si>
  <si>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</si>
  <si>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</si>
  <si>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</si>
  <si>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</si>
  <si>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</si>
  <si>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</si>
  <si>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</si>
  <si>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</si>
  <si>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</si>
  <si>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</si>
  <si>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</si>
  <si>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</si>
  <si>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</si>
  <si>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</si>
  <si>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</si>
  <si>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</si>
  <si>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</si>
  <si>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</si>
  <si>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</si>
  <si>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</si>
  <si>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</si>
  <si>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</si>
  <si>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</si>
  <si>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</si>
  <si>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</si>
  <si>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</si>
  <si>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</si>
  <si>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</si>
  <si>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</si>
  <si>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</si>
  <si>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</si>
  <si>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</si>
  <si>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</si>
  <si>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</si>
  <si>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</si>
  <si>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</si>
  <si>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</si>
  <si>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</si>
  <si>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</si>
  <si>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</si>
  <si>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</si>
  <si>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</si>
  <si>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</si>
  <si>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</si>
  <si>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</si>
  <si>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</si>
  <si>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</si>
  <si>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</si>
  <si>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</si>
  <si>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</si>
  <si>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</si>
  <si>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</si>
  <si>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</si>
  <si>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</si>
  <si>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</si>
  <si>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</si>
  <si>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</si>
  <si>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</si>
  <si>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</si>
  <si>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</si>
  <si>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</si>
  <si>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</si>
  <si>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</si>
  <si>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</si>
  <si>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</si>
  <si>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</si>
  <si>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</si>
  <si>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</si>
  <si>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</si>
  <si>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</si>
  <si>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</si>
  <si>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</si>
  <si>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</si>
  <si>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</si>
  <si>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</si>
  <si>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</si>
  <si>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</si>
  <si>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</si>
  <si>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</si>
  <si>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</si>
  <si>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</si>
  <si>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</si>
  <si>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</si>
  <si>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</si>
  <si>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</si>
  <si>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</si>
  <si>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</si>
  <si>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</si>
  <si>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</si>
  <si>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</si>
  <si>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</si>
  <si>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</si>
  <si>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</si>
  <si>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</si>
  <si>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</si>
  <si>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</si>
  <si>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</si>
  <si>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</si>
  <si>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</si>
  <si>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</si>
  <si>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</si>
  <si>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</si>
  <si>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</si>
  <si>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</si>
  <si>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</si>
  <si>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</si>
  <si>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</si>
  <si>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</si>
  <si>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</si>
  <si>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</si>
  <si>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</si>
  <si>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</si>
  <si>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</si>
  <si>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</si>
  <si>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</si>
  <si>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</si>
  <si>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</si>
  <si>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</si>
  <si>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</si>
  <si>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</si>
  <si>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</si>
  <si>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</si>
  <si>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</si>
  <si>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</si>
  <si>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</si>
  <si>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</si>
  <si>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</si>
  <si>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</si>
  <si>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</si>
  <si>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</si>
  <si>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</si>
  <si>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</si>
  <si>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</si>
  <si>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</si>
  <si>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</si>
  <si>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</si>
  <si>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</si>
  <si>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</si>
  <si>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</si>
  <si>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</si>
  <si>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</si>
  <si>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</si>
  <si>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</si>
  <si>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</si>
  <si>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</si>
  <si>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</si>
  <si>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</si>
  <si>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</si>
  <si>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</si>
  <si>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</si>
  <si>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</si>
  <si>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</si>
  <si>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</si>
  <si>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</si>
  <si>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</si>
  <si>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</si>
  <si>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</si>
  <si>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</si>
  <si>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</si>
  <si>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</si>
  <si>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</si>
  <si>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</si>
  <si>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</si>
  <si>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</si>
  <si>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</si>
  <si>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</si>
  <si>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</si>
  <si>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</si>
  <si>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</si>
  <si>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</si>
  <si>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</si>
  <si>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</si>
  <si>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</si>
  <si>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</si>
  <si>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</si>
  <si>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</si>
  <si>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</si>
  <si>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</si>
  <si>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</si>
  <si>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</si>
  <si>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</si>
  <si>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</si>
  <si>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</si>
  <si>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</si>
  <si>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</si>
  <si>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</si>
  <si>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</si>
  <si>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</si>
  <si>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</si>
  <si>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</si>
  <si>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</si>
  <si>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</si>
  <si>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</si>
  <si>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</si>
  <si>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</si>
  <si>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</si>
  <si>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</si>
  <si>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</si>
  <si>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</si>
  <si>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</si>
  <si>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</si>
  <si>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</si>
  <si>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</si>
  <si>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</si>
  <si>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</si>
  <si>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</si>
  <si>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</si>
  <si>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</si>
  <si>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</si>
  <si>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</si>
  <si>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</si>
  <si>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</si>
  <si>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</si>
  <si>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</si>
  <si>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</si>
  <si>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</si>
  <si>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</si>
  <si>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</si>
  <si>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</si>
  <si>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</si>
  <si>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</si>
  <si>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</si>
  <si>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</si>
  <si>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</si>
  <si>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</si>
  <si>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</si>
  <si>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</si>
  <si>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</si>
  <si>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</si>
  <si>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</si>
  <si>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</si>
  <si>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</si>
  <si>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</si>
  <si>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</si>
  <si>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</si>
  <si>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</si>
  <si>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</si>
  <si>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</si>
  <si>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</si>
  <si>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</si>
  <si>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</si>
  <si>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</si>
  <si>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</si>
  <si>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</si>
  <si>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</si>
  <si>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</si>
  <si>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</si>
  <si>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</si>
  <si>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</si>
  <si>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</si>
  <si>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</si>
  <si>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</si>
  <si>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</si>
  <si>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</si>
  <si>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</si>
  <si>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</si>
  <si>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</si>
  <si>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</si>
  <si>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</si>
  <si>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</si>
  <si>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</si>
  <si>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</si>
  <si>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</si>
  <si>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</si>
  <si>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</si>
  <si>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</si>
  <si>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</si>
  <si>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</si>
  <si>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</si>
  <si>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</si>
  <si>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</si>
  <si>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</si>
  <si>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</si>
  <si>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</si>
  <si>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</si>
  <si>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</si>
  <si>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</si>
  <si>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</si>
  <si>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</si>
  <si>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</si>
  <si>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</si>
  <si>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</si>
  <si>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</si>
  <si>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</si>
  <si>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</si>
  <si>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</si>
  <si>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</si>
  <si>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</si>
  <si>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</si>
  <si>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</si>
  <si>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</si>
  <si>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</si>
  <si>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</si>
  <si>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</si>
  <si>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</si>
  <si>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</si>
  <si>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</si>
  <si>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</si>
  <si>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</si>
  <si>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</si>
  <si>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</si>
  <si>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</si>
  <si>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</si>
  <si>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</si>
  <si>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</si>
  <si>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</si>
  <si>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</si>
  <si>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</si>
  <si>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</si>
  <si>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</si>
  <si>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</si>
  <si>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</si>
  <si>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</si>
  <si>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</si>
  <si>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</si>
  <si>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</si>
  <si>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</si>
  <si>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</si>
  <si>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</si>
  <si>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</si>
  <si>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</si>
  <si>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</si>
  <si>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</si>
  <si>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</si>
  <si>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</si>
  <si>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</si>
  <si>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</si>
  <si>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</si>
  <si>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</si>
  <si>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</si>
  <si>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</si>
  <si>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</si>
  <si>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</si>
  <si>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</si>
  <si>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</si>
  <si>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</si>
  <si>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</si>
  <si>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</si>
  <si>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</si>
  <si>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</si>
  <si>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</si>
  <si>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</si>
  <si>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</si>
  <si>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</si>
  <si>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</si>
  <si>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</si>
  <si>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</si>
  <si>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</si>
  <si>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</si>
  <si>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</si>
  <si>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</si>
  <si>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</si>
  <si>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</si>
  <si>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</si>
  <si>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</si>
  <si>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</si>
  <si>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</si>
  <si>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</si>
  <si>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</si>
  <si>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</si>
  <si>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</si>
  <si>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</si>
  <si>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</si>
  <si>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</si>
  <si>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</si>
  <si>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</si>
  <si>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</si>
  <si>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</si>
  <si>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</si>
  <si>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</si>
  <si>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</si>
  <si>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</si>
  <si>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</si>
  <si>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</si>
  <si>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</si>
  <si>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</si>
  <si>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</si>
  <si>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</si>
  <si>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</si>
  <si>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</si>
  <si>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</si>
  <si>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</si>
  <si>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</si>
  <si>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</si>
  <si>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</si>
  <si>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</si>
  <si>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</si>
  <si>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</si>
  <si>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</si>
  <si>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</si>
  <si>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</si>
  <si>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</si>
  <si>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</si>
  <si>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</si>
  <si>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</si>
  <si>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</si>
  <si>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</si>
  <si>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</si>
  <si>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</si>
  <si>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</si>
  <si>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</si>
  <si>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</si>
  <si>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</si>
  <si>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</si>
  <si>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</si>
  <si>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</si>
  <si>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</si>
  <si>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</si>
  <si>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</si>
  <si>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</si>
  <si>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</si>
  <si>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</si>
  <si>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</si>
  <si>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</si>
  <si>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</si>
  <si>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</si>
  <si>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</si>
  <si>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</si>
  <si>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</si>
  <si>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</si>
  <si>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</si>
  <si>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</si>
  <si>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</si>
  <si>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</si>
  <si>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</si>
  <si>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</si>
  <si>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</si>
  <si>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</si>
  <si>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</si>
  <si>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</si>
  <si>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</si>
  <si>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</si>
  <si>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</si>
  <si>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</si>
  <si>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</si>
  <si>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</si>
  <si>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</si>
  <si>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</si>
  <si>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</si>
  <si>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</si>
  <si>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</si>
  <si>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</si>
  <si>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</si>
  <si>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</si>
  <si>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</si>
  <si>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</si>
  <si>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</si>
  <si>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</si>
  <si>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</si>
  <si>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</si>
  <si>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</si>
  <si>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</si>
  <si>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</si>
  <si>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</si>
  <si>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</si>
  <si>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</si>
  <si>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</si>
  <si>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</si>
  <si>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</si>
  <si>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</si>
  <si>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</si>
  <si>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</si>
  <si>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</si>
  <si>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</si>
  <si>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</si>
  <si>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</si>
  <si>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</si>
  <si>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</si>
  <si>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</si>
  <si>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</si>
  <si>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</si>
  <si>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</si>
  <si>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</si>
  <si>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</si>
  <si>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</si>
  <si>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</si>
  <si>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</si>
  <si>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</si>
  <si>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</si>
  <si>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</si>
  <si>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</si>
  <si>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</si>
  <si>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</si>
  <si>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</si>
  <si>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</si>
  <si>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</si>
  <si>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</si>
  <si>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</si>
  <si>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</si>
  <si>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</si>
  <si>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</si>
  <si>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</si>
  <si>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</si>
  <si>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</si>
  <si>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</si>
  <si>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</si>
  <si>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</si>
  <si>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</si>
  <si>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</si>
  <si>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</si>
  <si>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</si>
  <si>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</si>
  <si>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</si>
  <si>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</si>
  <si>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</si>
  <si>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</si>
  <si>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</si>
  <si>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</si>
  <si>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</si>
  <si>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</si>
  <si>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</si>
  <si>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</si>
  <si>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</si>
  <si>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</si>
  <si>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</si>
  <si>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</si>
  <si>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</si>
  <si>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</si>
  <si>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</si>
  <si>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</si>
  <si>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</si>
  <si>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</si>
  <si>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</si>
  <si>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</si>
  <si>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</si>
  <si>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</si>
  <si>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</si>
  <si>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</si>
  <si>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</si>
  <si>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</si>
  <si>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</si>
  <si>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</si>
  <si>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</si>
  <si>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</si>
  <si>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</si>
  <si>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</si>
  <si>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</si>
  <si>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</si>
  <si>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</si>
  <si>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</si>
  <si>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</si>
  <si>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</si>
  <si>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</si>
  <si>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</si>
  <si>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</si>
  <si>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</si>
  <si>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</si>
  <si>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</si>
  <si>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</si>
  <si>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</si>
  <si>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</si>
  <si>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</si>
  <si>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</si>
  <si>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</si>
  <si>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</si>
  <si>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</si>
  <si>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</si>
  <si>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</si>
  <si>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</si>
  <si>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</si>
  <si>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</si>
  <si>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</si>
  <si>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</si>
  <si>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</si>
  <si>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</si>
  <si>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</si>
  <si>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</si>
  <si>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</si>
  <si>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</si>
  <si>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</si>
  <si>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</si>
  <si>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</si>
  <si>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</si>
  <si>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</si>
  <si>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</si>
  <si>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</si>
  <si>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</si>
  <si>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</si>
  <si>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</si>
  <si>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</si>
  <si>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</si>
  <si>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</si>
  <si>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</si>
  <si>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</si>
  <si>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</si>
  <si>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</si>
  <si>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</si>
  <si>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</si>
  <si>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</si>
  <si>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</si>
  <si>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</si>
  <si>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</si>
  <si>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</si>
  <si>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</si>
  <si>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</si>
  <si>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</si>
  <si>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</si>
  <si>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</si>
  <si>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</si>
  <si>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</si>
  <si>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</si>
  <si>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</si>
  <si>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</si>
  <si>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</si>
  <si>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</si>
  <si>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</si>
  <si>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</si>
  <si>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</si>
  <si>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</si>
  <si>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</si>
  <si>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</si>
  <si>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</si>
  <si>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</si>
  <si>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</si>
  <si>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</si>
  <si>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</si>
  <si>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</si>
  <si>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</si>
  <si>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</si>
  <si>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</si>
  <si>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</si>
  <si>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</si>
  <si>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</si>
  <si>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</si>
  <si>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</si>
  <si>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</si>
  <si>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</si>
  <si>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</si>
  <si>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</si>
  <si>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</si>
  <si>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</si>
  <si>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</si>
  <si>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</si>
  <si>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</si>
  <si>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</si>
  <si>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</si>
  <si>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</si>
  <si>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</si>
  <si>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</si>
  <si>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</si>
  <si>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</si>
  <si>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</si>
  <si>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</si>
  <si>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</si>
  <si>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</si>
  <si>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</si>
  <si>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</si>
  <si>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</si>
  <si>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</si>
  <si>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</si>
  <si>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</si>
  <si>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</si>
  <si>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</si>
  <si>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</si>
  <si>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</si>
  <si>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</si>
  <si>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</si>
  <si>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</si>
  <si>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</si>
  <si>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</si>
  <si>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</si>
  <si>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</si>
  <si>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</si>
  <si>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</si>
  <si>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</si>
  <si>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</si>
  <si>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</si>
  <si>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</si>
  <si>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</si>
  <si>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</si>
  <si>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</si>
  <si>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</si>
  <si>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</si>
  <si>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</si>
  <si>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</si>
  <si>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</si>
  <si>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</si>
  <si>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</si>
  <si>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</si>
  <si>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</si>
  <si>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</si>
  <si>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</si>
  <si>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</si>
  <si>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</si>
  <si>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</si>
  <si>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</si>
  <si>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</si>
  <si>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</si>
  <si>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</si>
  <si>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</si>
  <si>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</si>
  <si>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</si>
  <si>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</si>
  <si>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</si>
  <si>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</si>
  <si>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</si>
  <si>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</si>
  <si>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</si>
  <si>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</si>
  <si>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</si>
  <si>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</si>
  <si>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</si>
  <si>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</si>
  <si>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</si>
  <si>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</si>
  <si>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</si>
  <si>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</si>
  <si>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</si>
  <si>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</si>
  <si>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</si>
  <si>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</si>
  <si>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</si>
  <si>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</si>
  <si>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</si>
  <si>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</si>
  <si>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</si>
  <si>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</si>
  <si>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</si>
  <si>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</si>
  <si>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</si>
  <si>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</si>
  <si>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</si>
  <si>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</si>
  <si>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</si>
  <si>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</si>
  <si>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</si>
  <si>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</si>
  <si>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</si>
  <si>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</si>
  <si>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</si>
  <si>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</si>
  <si>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</si>
  <si>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</si>
  <si>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</si>
  <si>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</si>
  <si>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</si>
  <si>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</si>
  <si>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</si>
  <si>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</si>
  <si>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</si>
  <si>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</si>
  <si>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</si>
  <si>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</si>
  <si>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</si>
  <si>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</si>
  <si>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Cynerio Israel Ltd</t>
  </si>
  <si>
    <t>515746212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</si>
  <si>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</si>
  <si>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</si>
  <si>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</si>
  <si>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</si>
  <si>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</si>
  <si>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</si>
  <si>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</si>
  <si>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</si>
  <si>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</si>
  <si>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</si>
  <si>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</si>
  <si>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</si>
  <si>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</si>
  <si>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</si>
  <si>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</si>
  <si>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</si>
  <si>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</si>
  <si>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</si>
  <si>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</si>
  <si>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</si>
  <si>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</si>
  <si>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</si>
  <si>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</si>
  <si>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</si>
  <si>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אלון דלק מניה לא סחירה</t>
  </si>
  <si>
    <t>פרויקט תענך   הלוואת בעלים</t>
  </si>
  <si>
    <t>540278835</t>
  </si>
  <si>
    <t>ORDH</t>
  </si>
  <si>
    <t>SPVNI 2 Next 2021 LP</t>
  </si>
  <si>
    <t>Sunbit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</si>
  <si>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</si>
  <si>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</si>
  <si>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</si>
  <si>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</si>
  <si>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</si>
  <si>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</si>
  <si>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</si>
  <si>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Orbimed Israel Partners II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</si>
  <si>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</si>
  <si>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</si>
  <si>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</si>
  <si>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</si>
  <si>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</si>
  <si>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ריאליטי קרן השקעות בנדל"ן IV</t>
  </si>
  <si>
    <t>Cynet Security LTD (ISR)</t>
  </si>
  <si>
    <t>FIMI Israel Opportunity VII</t>
  </si>
  <si>
    <t>Fortissimo Capital Fund V L.P.</t>
  </si>
  <si>
    <t>Greenfield Partners II L.P</t>
  </si>
  <si>
    <t>Kedma Capital III</t>
  </si>
  <si>
    <t>MA Movilim Renewable Energies L.P*</t>
  </si>
  <si>
    <t>Noy 4 Infrastructure and energy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</si>
  <si>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</si>
  <si>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</si>
  <si>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</si>
  <si>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</si>
  <si>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</si>
  <si>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</si>
  <si>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</si>
  <si>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</si>
  <si>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</si>
  <si>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</si>
  <si>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</si>
  <si>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</si>
  <si>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</si>
  <si>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</si>
  <si>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</si>
  <si>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</si>
  <si>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</si>
  <si>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</si>
  <si>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</si>
  <si>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</si>
  <si>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</si>
  <si>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</si>
  <si>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</si>
  <si>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</si>
  <si>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</si>
  <si>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</si>
  <si>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</si>
  <si>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</si>
  <si>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</si>
  <si>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</si>
  <si>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</si>
  <si>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</si>
  <si>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</si>
  <si>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</si>
  <si>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</si>
  <si>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</si>
  <si>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</si>
  <si>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</si>
  <si>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</si>
  <si>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</si>
  <si>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</si>
  <si>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</si>
  <si>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</si>
  <si>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</si>
  <si>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</si>
  <si>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</si>
  <si>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</si>
  <si>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</si>
  <si>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</si>
  <si>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</si>
  <si>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</si>
  <si>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</si>
  <si>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</si>
  <si>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</si>
  <si>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</si>
  <si>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</si>
  <si>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</si>
  <si>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</si>
  <si>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</si>
  <si>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</si>
  <si>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</si>
  <si>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</si>
  <si>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</si>
  <si>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</si>
  <si>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</si>
  <si>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</si>
  <si>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</si>
  <si>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</si>
  <si>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</si>
  <si>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</si>
  <si>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</si>
  <si>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</si>
  <si>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</si>
  <si>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</si>
  <si>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</si>
  <si>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</si>
  <si>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</si>
  <si>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</si>
  <si>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</si>
  <si>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</si>
  <si>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</si>
  <si>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</si>
  <si>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</si>
  <si>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</si>
  <si>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</si>
  <si>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</si>
  <si>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</si>
  <si>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</si>
  <si>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</si>
  <si>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</si>
  <si>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</si>
  <si>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</si>
  <si>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</si>
  <si>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</si>
  <si>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</si>
  <si>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</si>
  <si>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</si>
  <si>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</si>
  <si>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</si>
  <si>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</si>
  <si>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</si>
  <si>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</si>
  <si>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</si>
  <si>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Elatec GmbH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</si>
  <si>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</si>
  <si>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</si>
  <si>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</si>
  <si>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</si>
  <si>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</si>
  <si>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</si>
  <si>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</si>
  <si>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</si>
  <si>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</si>
  <si>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</si>
  <si>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</si>
  <si>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</si>
  <si>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</si>
  <si>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</si>
  <si>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</si>
  <si>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</si>
  <si>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</si>
  <si>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</si>
  <si>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</si>
  <si>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</si>
  <si>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</si>
  <si>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</si>
  <si>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</si>
  <si>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</si>
  <si>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</si>
  <si>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</si>
  <si>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</si>
  <si>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</si>
  <si>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</si>
  <si>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</si>
  <si>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</si>
  <si>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</si>
  <si>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</si>
  <si>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</si>
  <si>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</si>
  <si>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</si>
  <si>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</si>
  <si>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</si>
  <si>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</si>
  <si>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</si>
  <si>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</si>
  <si>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</si>
  <si>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</si>
  <si>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</si>
  <si>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</si>
  <si>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</si>
  <si>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</si>
  <si>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</si>
  <si>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</si>
  <si>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</si>
  <si>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Lytx, Inc.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</si>
  <si>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</si>
  <si>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</si>
  <si>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</si>
  <si>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</si>
  <si>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</si>
  <si>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</si>
  <si>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</si>
  <si>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</si>
  <si>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</si>
  <si>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</si>
  <si>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</si>
  <si>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</si>
  <si>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</si>
  <si>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</si>
  <si>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</si>
  <si>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</si>
  <si>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</si>
  <si>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</si>
  <si>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</si>
  <si>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</si>
  <si>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</si>
  <si>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</si>
  <si>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</si>
  <si>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</si>
  <si>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</si>
  <si>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</si>
  <si>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</si>
  <si>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</si>
  <si>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</si>
  <si>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</si>
  <si>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OPPORTUNITY FUND I</t>
  </si>
  <si>
    <t>R Software Inc.</t>
  </si>
  <si>
    <t>SDP IV</t>
  </si>
  <si>
    <t>SDPIII</t>
  </si>
  <si>
    <t>SLF1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</si>
  <si>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</si>
  <si>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</si>
  <si>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</si>
  <si>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</si>
  <si>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</si>
  <si>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</si>
  <si>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</si>
  <si>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</si>
  <si>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</si>
  <si>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</si>
  <si>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</si>
  <si>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</si>
  <si>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</si>
  <si>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</si>
  <si>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</si>
  <si>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</si>
  <si>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</si>
  <si>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</si>
  <si>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</si>
  <si>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</si>
  <si>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</si>
  <si>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</si>
  <si>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</si>
  <si>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</si>
  <si>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</si>
  <si>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</si>
  <si>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</si>
  <si>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</si>
  <si>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</si>
  <si>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</si>
  <si>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</si>
  <si>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</si>
  <si>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</si>
  <si>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</si>
  <si>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</si>
  <si>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</si>
  <si>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</si>
  <si>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</si>
  <si>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</si>
  <si>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</si>
  <si>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</si>
  <si>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</si>
  <si>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</si>
  <si>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</si>
  <si>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</si>
  <si>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</si>
  <si>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</si>
  <si>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</si>
  <si>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</si>
  <si>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</si>
  <si>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</si>
  <si>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</si>
  <si>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</si>
  <si>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</si>
  <si>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</si>
  <si>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</si>
  <si>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</si>
  <si>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</si>
  <si>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</si>
  <si>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</si>
  <si>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</si>
  <si>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</si>
  <si>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</si>
  <si>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</si>
  <si>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</si>
  <si>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</si>
  <si>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</si>
  <si>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</si>
  <si>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</si>
  <si>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</si>
  <si>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</si>
  <si>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</si>
  <si>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</si>
  <si>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</si>
  <si>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</si>
  <si>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</si>
  <si>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</si>
  <si>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</si>
  <si>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</si>
  <si>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</si>
  <si>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</si>
  <si>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</si>
  <si>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</si>
  <si>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</si>
  <si>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</si>
  <si>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</si>
  <si>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</si>
  <si>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</si>
  <si>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</si>
  <si>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</si>
  <si>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</si>
  <si>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</si>
  <si>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</si>
  <si>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</si>
  <si>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</si>
  <si>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</si>
  <si>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</si>
  <si>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</si>
  <si>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</si>
  <si>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</si>
  <si>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</si>
  <si>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</si>
  <si>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</si>
  <si>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</si>
  <si>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</si>
  <si>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</si>
  <si>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</si>
  <si>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</si>
  <si>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</si>
  <si>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10003975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</si>
  <si>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</si>
  <si>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</si>
  <si>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</si>
  <si>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</si>
  <si>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</si>
  <si>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</si>
  <si>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</si>
  <si>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</si>
  <si>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</si>
  <si>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</si>
  <si>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</si>
  <si>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10003990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</si>
  <si>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</si>
  <si>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</si>
  <si>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</si>
  <si>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</si>
  <si>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</si>
  <si>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</si>
  <si>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</si>
  <si>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</si>
  <si>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</si>
  <si>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</si>
  <si>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</si>
  <si>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</si>
  <si>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</si>
  <si>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</si>
  <si>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</si>
  <si>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</si>
  <si>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</si>
  <si>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</si>
  <si>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</si>
  <si>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</si>
  <si>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</si>
  <si>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10004019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</si>
  <si>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</si>
  <si>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</si>
  <si>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</si>
  <si>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</si>
  <si>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</si>
  <si>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</si>
  <si>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</si>
  <si>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</si>
  <si>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</si>
  <si>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</si>
  <si>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</si>
  <si>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</si>
  <si>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10004017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</si>
  <si>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</si>
  <si>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</si>
  <si>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</si>
  <si>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</si>
  <si>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</si>
  <si>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</si>
  <si>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</si>
  <si>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</si>
  <si>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</si>
  <si>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</si>
  <si>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</si>
  <si>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</si>
  <si>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</si>
  <si>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</si>
  <si>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</si>
  <si>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</si>
  <si>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</si>
  <si>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</si>
  <si>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</si>
  <si>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</si>
  <si>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</si>
  <si>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</si>
  <si>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</si>
  <si>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</si>
  <si>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</si>
  <si>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</si>
  <si>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</si>
  <si>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</si>
  <si>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</si>
  <si>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</si>
  <si>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</si>
  <si>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</si>
  <si>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</si>
  <si>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</si>
  <si>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</si>
  <si>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</si>
  <si>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</si>
  <si>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</si>
  <si>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10004000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</si>
  <si>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</si>
  <si>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</si>
  <si>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</si>
  <si>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</si>
  <si>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</si>
  <si>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</si>
  <si>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</si>
  <si>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</si>
  <si>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</si>
  <si>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</si>
  <si>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</si>
  <si>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</si>
  <si>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</si>
  <si>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</si>
  <si>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</si>
  <si>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</si>
  <si>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</si>
  <si>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</si>
  <si>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</si>
  <si>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</si>
  <si>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</si>
  <si>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</si>
  <si>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3.606 06-09-23 (12) -340</t>
  </si>
  <si>
    <t>10004008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</si>
  <si>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</si>
  <si>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</si>
  <si>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</si>
  <si>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</si>
  <si>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</si>
  <si>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</si>
  <si>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</si>
  <si>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</si>
  <si>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</si>
  <si>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</si>
  <si>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</si>
  <si>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</si>
  <si>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</si>
  <si>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</si>
  <si>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</si>
  <si>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</si>
  <si>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</si>
  <si>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</si>
  <si>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</si>
  <si>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</si>
  <si>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</si>
  <si>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</si>
  <si>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</si>
  <si>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</si>
  <si>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</si>
  <si>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10004015</t>
  </si>
  <si>
    <t>+ILS/-USD 3.625 07-11-23 (12) -463</t>
  </si>
  <si>
    <t>10003506</t>
  </si>
  <si>
    <t>10003996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</si>
  <si>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</si>
  <si>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</si>
  <si>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</si>
  <si>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</si>
  <si>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</si>
  <si>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</si>
  <si>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</si>
  <si>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</si>
  <si>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</si>
  <si>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</si>
  <si>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</si>
  <si>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</si>
  <si>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</si>
  <si>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</si>
  <si>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</si>
  <si>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3.5494 30-10-23 (10) -356</t>
  </si>
  <si>
    <t>10004024</t>
  </si>
  <si>
    <t>+ILS/-USD 3.5501 30-10-23 (10) -344</t>
  </si>
  <si>
    <t>10004029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</si>
  <si>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</si>
  <si>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</si>
  <si>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</si>
  <si>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</si>
  <si>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</si>
  <si>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</si>
  <si>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</si>
  <si>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</si>
  <si>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</si>
  <si>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</si>
  <si>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</si>
  <si>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</si>
  <si>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</si>
  <si>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</si>
  <si>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</si>
  <si>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10004023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</si>
  <si>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</si>
  <si>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</si>
  <si>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</si>
  <si>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</si>
  <si>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</si>
  <si>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</si>
  <si>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</si>
  <si>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</si>
  <si>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</si>
  <si>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</si>
  <si>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</si>
  <si>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</si>
  <si>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</si>
  <si>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</si>
  <si>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</si>
  <si>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</si>
  <si>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</si>
  <si>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</si>
  <si>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</si>
  <si>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</si>
  <si>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</si>
  <si>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</si>
  <si>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</si>
  <si>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</si>
  <si>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</si>
  <si>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</si>
  <si>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</si>
  <si>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</si>
  <si>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</si>
  <si>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</si>
  <si>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</si>
  <si>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</si>
  <si>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</si>
  <si>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</si>
  <si>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</si>
  <si>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</si>
  <si>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</si>
  <si>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</si>
  <si>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</si>
  <si>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</si>
  <si>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</si>
  <si>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</si>
  <si>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</si>
  <si>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</si>
  <si>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</si>
  <si>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</si>
  <si>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</si>
  <si>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</si>
  <si>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</si>
  <si>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</si>
  <si>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</si>
  <si>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10004043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</si>
  <si>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</si>
  <si>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</si>
  <si>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</si>
  <si>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</si>
  <si>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</si>
  <si>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</si>
  <si>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</si>
  <si>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</si>
  <si>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</si>
  <si>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</si>
  <si>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</si>
  <si>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</si>
  <si>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</si>
  <si>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</si>
  <si>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10004032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</si>
  <si>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</si>
  <si>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</si>
  <si>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</si>
  <si>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</si>
  <si>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</si>
  <si>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</si>
  <si>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</si>
  <si>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</si>
  <si>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</si>
  <si>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10004046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</si>
  <si>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</si>
  <si>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</si>
  <si>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</si>
  <si>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</si>
  <si>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</si>
  <si>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</si>
  <si>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</si>
  <si>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</si>
  <si>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</si>
  <si>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</si>
  <si>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</si>
  <si>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</si>
  <si>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</si>
  <si>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</si>
  <si>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</si>
  <si>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</si>
  <si>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</si>
  <si>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</si>
  <si>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</si>
  <si>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</si>
  <si>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</si>
  <si>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</si>
  <si>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</si>
  <si>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</si>
  <si>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</si>
  <si>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</si>
  <si>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</si>
  <si>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</si>
  <si>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</si>
  <si>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</si>
  <si>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</si>
  <si>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</si>
  <si>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</si>
  <si>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</si>
  <si>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</si>
  <si>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</si>
  <si>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</si>
  <si>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</si>
  <si>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</si>
  <si>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</si>
  <si>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</si>
  <si>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</si>
  <si>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</si>
  <si>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</si>
  <si>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</si>
  <si>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</si>
  <si>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</si>
  <si>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</si>
  <si>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</si>
  <si>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</si>
  <si>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</si>
  <si>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</si>
  <si>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</si>
  <si>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10004060</t>
  </si>
  <si>
    <t>10003801</t>
  </si>
  <si>
    <t>+ILS/-USD 3.6887 30-10-23 (10) -248</t>
  </si>
  <si>
    <t>10004058</t>
  </si>
  <si>
    <t>+ILS/-USD 3.692 06-09-23 (11) -176</t>
  </si>
  <si>
    <t>10000739</t>
  </si>
  <si>
    <t>10003762</t>
  </si>
  <si>
    <t>+ILS/-USD 3.693 06-09-23 (10) -174</t>
  </si>
  <si>
    <t>10003760</t>
  </si>
  <si>
    <t>+ILS/-USD 3.6993 30-10-23 (10) -272</t>
  </si>
  <si>
    <t>10004054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</si>
  <si>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</si>
  <si>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</si>
  <si>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</si>
  <si>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</si>
  <si>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</si>
  <si>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</si>
  <si>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</si>
  <si>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</si>
  <si>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</si>
  <si>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</si>
  <si>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</si>
  <si>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</si>
  <si>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</si>
  <si>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</si>
  <si>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</si>
  <si>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</si>
  <si>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</si>
  <si>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</si>
  <si>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</si>
  <si>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</si>
  <si>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</si>
  <si>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</si>
  <si>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</si>
  <si>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</si>
  <si>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</si>
  <si>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</si>
  <si>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</si>
  <si>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</si>
  <si>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 12-07-23 (12) -53</t>
  </si>
  <si>
    <t>10004056</t>
  </si>
  <si>
    <t>+ILS/-USD 3.7256 12-07-23 (20) -54</t>
  </si>
  <si>
    <t>10000964</t>
  </si>
  <si>
    <t>+ILS/-USD 3.7297 12-07-23 (10) -53</t>
  </si>
  <si>
    <t>10004057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</si>
  <si>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</si>
  <si>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</si>
  <si>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</si>
  <si>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</si>
  <si>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</si>
  <si>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</si>
  <si>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</si>
  <si>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</si>
  <si>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</si>
  <si>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</si>
  <si>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</si>
  <si>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</si>
  <si>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</si>
  <si>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</si>
  <si>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</si>
  <si>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</si>
  <si>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</si>
  <si>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</si>
  <si>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</si>
  <si>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</si>
  <si>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</si>
  <si>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</si>
  <si>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</si>
  <si>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</si>
  <si>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</si>
  <si>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</si>
  <si>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</si>
  <si>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</si>
  <si>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</si>
  <si>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</si>
  <si>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</si>
  <si>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</si>
  <si>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</si>
  <si>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</si>
  <si>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</si>
  <si>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</si>
  <si>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3.61 30-10-23 (10) -275</t>
  </si>
  <si>
    <t>10004041</t>
  </si>
  <si>
    <t>+USD/-ILS 3.6218 30-10-23 (10) -252</t>
  </si>
  <si>
    <t>10004047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</si>
  <si>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</si>
  <si>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</si>
  <si>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</si>
  <si>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</si>
  <si>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</si>
  <si>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</si>
  <si>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</si>
  <si>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</si>
  <si>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</si>
  <si>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</si>
  <si>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</si>
  <si>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</si>
  <si>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</si>
  <si>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</si>
  <si>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</si>
  <si>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</si>
  <si>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</si>
  <si>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</si>
  <si>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</si>
  <si>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</si>
  <si>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</si>
  <si>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</si>
  <si>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</si>
  <si>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</si>
  <si>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</si>
  <si>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</si>
  <si>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</si>
  <si>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</si>
  <si>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</si>
  <si>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</si>
  <si>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</si>
  <si>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</si>
  <si>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</si>
  <si>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10003985</t>
  </si>
  <si>
    <t>+USD/-AUD 0.7006 24-07-23 (10) +39</t>
  </si>
  <si>
    <t>10003983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</si>
  <si>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</si>
  <si>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</si>
  <si>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</si>
  <si>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</si>
  <si>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</si>
  <si>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</si>
  <si>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</si>
  <si>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</si>
  <si>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</si>
  <si>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10003998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</si>
  <si>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</si>
  <si>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</si>
  <si>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</si>
  <si>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</si>
  <si>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</si>
  <si>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</si>
  <si>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</si>
  <si>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10004013</t>
  </si>
  <si>
    <t>10003583</t>
  </si>
  <si>
    <t>+USD/-EUR 1.0805 14-08-23 (20) +83</t>
  </si>
  <si>
    <t>10003585</t>
  </si>
  <si>
    <t>10000908</t>
  </si>
  <si>
    <t>+USD/-EUR 1.0808 14-08-23 (10) +83</t>
  </si>
  <si>
    <t>10004011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</si>
  <si>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</si>
  <si>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</si>
  <si>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</si>
  <si>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</si>
  <si>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</si>
  <si>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</si>
  <si>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</si>
  <si>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</si>
  <si>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</si>
  <si>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+USD/-JPY 129.50167 24-07-23 (10) -303.5</t>
  </si>
  <si>
    <t>10003987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</si>
  <si>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</si>
  <si>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</si>
  <si>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</si>
  <si>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</si>
  <si>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</si>
  <si>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</si>
  <si>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</si>
  <si>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</si>
  <si>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</si>
  <si>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</si>
  <si>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</si>
  <si>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</si>
  <si>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</si>
  <si>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</si>
  <si>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</si>
  <si>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</si>
  <si>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</si>
  <si>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</si>
  <si>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</si>
  <si>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</si>
  <si>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</si>
  <si>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</si>
  <si>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</si>
  <si>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</si>
  <si>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</si>
  <si>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</si>
  <si>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</si>
  <si>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</si>
  <si>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</si>
  <si>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</si>
  <si>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</si>
  <si>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</si>
  <si>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</si>
  <si>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</si>
  <si>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</si>
  <si>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</si>
  <si>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</si>
  <si>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</si>
  <si>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</si>
  <si>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</si>
  <si>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</si>
  <si>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</si>
  <si>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10004053</t>
  </si>
  <si>
    <t>+USD/-EUR 1.0793 11-09-23 (12) +63</t>
  </si>
  <si>
    <t>10004051</t>
  </si>
  <si>
    <t>+USD/-EUR 1.08435 11-09-23 (12) +53.5</t>
  </si>
  <si>
    <t>10004062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</si>
  <si>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</si>
  <si>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</si>
  <si>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</si>
  <si>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</si>
  <si>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</si>
  <si>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</si>
  <si>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1.09851 11-09-23 (12) +89.1</t>
  </si>
  <si>
    <t>10004028</t>
  </si>
  <si>
    <t>+USD/-EUR 1.09895 11-09-23 (11) +89.5</t>
  </si>
  <si>
    <t>10003621</t>
  </si>
  <si>
    <t>+USD/-EUR 1.09915 11-09-23 (10) +89</t>
  </si>
  <si>
    <t>10003619</t>
  </si>
  <si>
    <t>10004026</t>
  </si>
  <si>
    <t>+USD/-EUR 1.10058 01-08-23 (12) +55.8</t>
  </si>
  <si>
    <t>10003666</t>
  </si>
  <si>
    <t>+USD/-EUR 1.10083 01-08-23 (10) +55.8</t>
  </si>
  <si>
    <t>10004040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</si>
  <si>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</si>
  <si>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</si>
  <si>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</si>
  <si>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</si>
  <si>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</si>
  <si>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</si>
  <si>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</si>
  <si>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</si>
  <si>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</si>
  <si>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</si>
  <si>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</si>
  <si>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</si>
  <si>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</si>
  <si>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</si>
  <si>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</si>
  <si>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10004031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</si>
  <si>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</si>
  <si>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</si>
  <si>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</si>
  <si>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</si>
  <si>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</si>
  <si>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</si>
  <si>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</si>
  <si>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</si>
  <si>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10004065</t>
  </si>
  <si>
    <t>+USD/-EUR 1.1108 10-01-24 (12) +113</t>
  </si>
  <si>
    <t>10004067</t>
  </si>
  <si>
    <t>+USD/-GBP 1.24434 15-08-23 (12) +28.4</t>
  </si>
  <si>
    <t>10004036</t>
  </si>
  <si>
    <t>+USD/-GBP 1.24513 15-08-23 (10) +28.3</t>
  </si>
  <si>
    <t>10004034</t>
  </si>
  <si>
    <t>10000922</t>
  </si>
  <si>
    <t>+USD/-GBP 1.24593 16-08-23 (12) +19.3</t>
  </si>
  <si>
    <t>10004049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</si>
  <si>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</si>
  <si>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</si>
  <si>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</si>
  <si>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</si>
  <si>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</si>
  <si>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</si>
  <si>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</si>
  <si>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</si>
  <si>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</si>
  <si>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</si>
  <si>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</si>
  <si>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</si>
  <si>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</si>
  <si>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</si>
  <si>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</si>
  <si>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</si>
  <si>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</si>
  <si>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</si>
  <si>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</si>
  <si>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</si>
  <si>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</si>
  <si>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</si>
  <si>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</si>
  <si>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</si>
  <si>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</si>
  <si>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</si>
  <si>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</si>
  <si>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</si>
  <si>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</si>
  <si>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</si>
  <si>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</si>
  <si>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</si>
  <si>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</si>
  <si>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</si>
  <si>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</si>
  <si>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</si>
  <si>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</si>
  <si>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</si>
  <si>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</si>
  <si>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</si>
  <si>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</si>
  <si>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</si>
  <si>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</si>
  <si>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</si>
  <si>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</si>
  <si>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</si>
  <si>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</si>
  <si>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</si>
  <si>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</si>
  <si>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</si>
  <si>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</si>
  <si>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</si>
  <si>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</si>
  <si>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</si>
  <si>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</si>
  <si>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</si>
  <si>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</si>
  <si>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</si>
  <si>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</si>
  <si>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</si>
  <si>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</si>
  <si>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</si>
  <si>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</si>
  <si>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</si>
  <si>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</si>
  <si>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</si>
  <si>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</si>
  <si>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</si>
  <si>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</si>
  <si>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</si>
  <si>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</si>
  <si>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</si>
  <si>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</si>
  <si>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</si>
  <si>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</si>
  <si>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</si>
  <si>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</si>
  <si>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</si>
  <si>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</si>
  <si>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</si>
  <si>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</si>
  <si>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</si>
  <si>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</si>
  <si>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</si>
  <si>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</si>
  <si>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</si>
  <si>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</si>
  <si>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</si>
  <si>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</si>
  <si>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</si>
  <si>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</si>
  <si>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</si>
  <si>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</si>
  <si>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</si>
  <si>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</si>
  <si>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</si>
  <si>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</si>
  <si>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</si>
  <si>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</si>
  <si>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</si>
  <si>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</si>
  <si>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</si>
  <si>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</si>
  <si>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</si>
  <si>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</si>
  <si>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</si>
  <si>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</si>
  <si>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</si>
  <si>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</si>
  <si>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</si>
  <si>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</si>
  <si>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</si>
  <si>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</si>
  <si>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</si>
  <si>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</si>
  <si>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</si>
  <si>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</si>
  <si>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</si>
  <si>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</si>
  <si>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</si>
  <si>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</si>
  <si>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</si>
  <si>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</si>
  <si>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</si>
  <si>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</si>
  <si>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</si>
  <si>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</si>
  <si>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</si>
  <si>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</si>
  <si>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</si>
  <si>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</si>
  <si>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</si>
  <si>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</si>
  <si>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</si>
  <si>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</si>
  <si>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</si>
  <si>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</si>
  <si>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</si>
  <si>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</si>
  <si>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</si>
  <si>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</si>
  <si>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</si>
  <si>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</si>
  <si>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</si>
  <si>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</si>
  <si>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</si>
  <si>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</si>
  <si>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</si>
  <si>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</si>
  <si>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</si>
  <si>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</si>
  <si>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</si>
  <si>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</si>
  <si>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</si>
  <si>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</si>
  <si>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</si>
  <si>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</si>
  <si>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</si>
  <si>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</si>
  <si>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</si>
  <si>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</si>
  <si>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</si>
  <si>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</si>
  <si>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</si>
  <si>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</si>
  <si>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</si>
  <si>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</si>
  <si>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</si>
  <si>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</si>
  <si>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</si>
  <si>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</si>
  <si>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</si>
  <si>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</si>
  <si>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</si>
  <si>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</si>
  <si>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</si>
  <si>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</si>
  <si>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</si>
  <si>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</si>
  <si>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</si>
  <si>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</si>
  <si>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</si>
  <si>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</si>
  <si>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</si>
  <si>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</si>
  <si>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</si>
  <si>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</si>
  <si>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</si>
  <si>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</si>
  <si>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</si>
  <si>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</si>
  <si>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</si>
  <si>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</si>
  <si>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</si>
  <si>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</si>
  <si>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</si>
  <si>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</si>
  <si>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</si>
  <si>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</si>
  <si>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</si>
  <si>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</si>
  <si>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</si>
  <si>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</si>
  <si>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</si>
  <si>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</si>
  <si>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</si>
  <si>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</si>
  <si>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</si>
  <si>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</si>
  <si>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</si>
  <si>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</si>
  <si>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</si>
  <si>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</si>
  <si>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</si>
  <si>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</si>
  <si>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</si>
  <si>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</si>
  <si>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</si>
  <si>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</si>
  <si>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</si>
  <si>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</si>
  <si>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</si>
  <si>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</si>
  <si>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</si>
  <si>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</si>
  <si>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</si>
  <si>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</si>
  <si>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</si>
  <si>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</si>
  <si>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</si>
  <si>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</si>
  <si>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</si>
  <si>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</si>
  <si>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</si>
  <si>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</si>
  <si>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</si>
  <si>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</si>
  <si>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</si>
  <si>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</si>
  <si>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</si>
  <si>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</si>
  <si>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</si>
  <si>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</si>
  <si>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</si>
  <si>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</si>
  <si>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</si>
  <si>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</si>
  <si>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</si>
  <si>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</si>
  <si>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</si>
  <si>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</si>
  <si>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</si>
  <si>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</si>
  <si>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</si>
  <si>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</si>
  <si>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</si>
  <si>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</si>
  <si>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</si>
  <si>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</si>
  <si>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</si>
  <si>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Cobra Investments L.P</t>
  </si>
  <si>
    <t>Greenfield Partners Panorays LP</t>
  </si>
  <si>
    <t>Qumra MS LP Minute Media</t>
  </si>
  <si>
    <t>Arkin Bio Ventures II</t>
  </si>
  <si>
    <t>Fortissimo Capital Fund V</t>
  </si>
  <si>
    <t>Fortissimo Partners VI</t>
  </si>
  <si>
    <t>Greenfield Partners II, L.P</t>
  </si>
  <si>
    <t>Kedma Capital Partners III</t>
  </si>
  <si>
    <t>M.A Movilim Renewable Energies, Limited Partnership</t>
  </si>
  <si>
    <t>Noy 4 Infrastructure and energy investments l.p</t>
  </si>
  <si>
    <t>Orbimed Israel Partners II</t>
  </si>
  <si>
    <t>Reality Real Estate Investment Fund 4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</si>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</sst>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2" fontId="2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92C6DE32-102D-4401-845B-FF9A6CB92CCE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8" sqref="I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142</v>
      </c>
      <c r="C1" s="46" t="s" vm="1">
        <v>225</v>
      </c>
    </row>
    <row r="2" spans="1:4">
      <c r="B2" s="46" t="s">
        <v>141</v>
      </c>
      <c r="C2" s="46" t="s">
        <v>226</v>
      </c>
    </row>
    <row r="3" spans="1:4">
      <c r="B3" s="46" t="s">
        <v>143</v>
      </c>
      <c r="C3" s="46" t="s">
        <v>227</v>
      </c>
    </row>
    <row r="4" spans="1:4">
      <c r="B4" s="46" t="s">
        <v>144</v>
      </c>
      <c r="C4" s="46">
        <v>2145</v>
      </c>
    </row>
    <row r="6" spans="1:4" ht="26.25" customHeight="1">
      <c r="B6" s="133" t="s">
        <v>155</v>
      </c>
      <c r="C6" s="134"/>
      <c r="D6" s="135"/>
    </row>
    <row r="7" spans="1:4" s="9" customFormat="1">
      <c r="B7" s="21"/>
      <c r="C7" s="22" t="s">
        <v>107</v>
      </c>
      <c r="D7" s="23" t="s">
        <v>105</v>
      </c>
    </row>
    <row r="8" spans="1:4" s="9" customFormat="1">
      <c r="B8" s="21"/>
      <c r="C8" s="24" t="s">
        <v>204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68">
        <f>C11+C12+C23+C33+C37</f>
        <v>848184.38172350556</v>
      </c>
      <c r="D10" s="69">
        <f>C10/$C$42</f>
        <v>1</v>
      </c>
    </row>
    <row r="11" spans="1:4">
      <c r="A11" s="42" t="s">
        <v>121</v>
      </c>
      <c r="B11" s="27" t="s">
        <v>156</v>
      </c>
      <c r="C11" s="68">
        <f>מזומנים!J10</f>
        <v>120220.78736047738</v>
      </c>
      <c r="D11" s="69">
        <f t="shared" ref="D11:D13" si="0">C11/$C$42</f>
        <v>0.14173897792858373</v>
      </c>
    </row>
    <row r="12" spans="1:4">
      <c r="B12" s="27" t="s">
        <v>157</v>
      </c>
      <c r="C12" s="68">
        <f>SUM(C13:C21)</f>
        <v>499096.63520330307</v>
      </c>
      <c r="D12" s="69">
        <f t="shared" si="0"/>
        <v>0.58842940987564718</v>
      </c>
    </row>
    <row r="13" spans="1:4">
      <c r="A13" s="44" t="s">
        <v>121</v>
      </c>
      <c r="B13" s="28" t="s">
        <v>68</v>
      </c>
      <c r="C13" s="68" vm="2">
        <v>99006.321791898023</v>
      </c>
      <c r="D13" s="69">
        <f t="shared" si="0"/>
        <v>0.11672735778359626</v>
      </c>
    </row>
    <row r="14" spans="1:4">
      <c r="A14" s="44" t="s">
        <v>121</v>
      </c>
      <c r="B14" s="28" t="s">
        <v>69</v>
      </c>
      <c r="C14" s="68" t="s" vm="3">
        <v>2744</v>
      </c>
      <c r="D14" s="69" t="s" vm="4">
        <v>2744</v>
      </c>
    </row>
    <row r="15" spans="1:4">
      <c r="A15" s="44" t="s">
        <v>121</v>
      </c>
      <c r="B15" s="28" t="s">
        <v>70</v>
      </c>
      <c r="C15" s="68">
        <f>'אג"ח קונצרני'!R11</f>
        <v>154830.75742912205</v>
      </c>
      <c r="D15" s="69">
        <f t="shared" ref="D15:D23" si="1">C15/$C$42</f>
        <v>0.1825437496438061</v>
      </c>
    </row>
    <row r="16" spans="1:4">
      <c r="A16" s="44" t="s">
        <v>121</v>
      </c>
      <c r="B16" s="28" t="s">
        <v>71</v>
      </c>
      <c r="C16" s="68">
        <f>מניות!L11</f>
        <v>120130.04274378101</v>
      </c>
      <c r="D16" s="69">
        <f t="shared" si="1"/>
        <v>0.1416319910296833</v>
      </c>
    </row>
    <row r="17" spans="1:4">
      <c r="A17" s="44" t="s">
        <v>121</v>
      </c>
      <c r="B17" s="28" t="s">
        <v>217</v>
      </c>
      <c r="C17" s="68" vm="5">
        <v>107909.30096399499</v>
      </c>
      <c r="D17" s="69">
        <f t="shared" si="1"/>
        <v>0.12722387170667296</v>
      </c>
    </row>
    <row r="18" spans="1:4">
      <c r="A18" s="44" t="s">
        <v>121</v>
      </c>
      <c r="B18" s="28" t="s">
        <v>72</v>
      </c>
      <c r="C18" s="68" vm="6">
        <v>14984.382151179005</v>
      </c>
      <c r="D18" s="69">
        <f t="shared" si="1"/>
        <v>1.7666420738296114E-2</v>
      </c>
    </row>
    <row r="19" spans="1:4">
      <c r="A19" s="44" t="s">
        <v>121</v>
      </c>
      <c r="B19" s="28" t="s">
        <v>73</v>
      </c>
      <c r="C19" s="68" vm="7">
        <v>16.190484373000004</v>
      </c>
      <c r="D19" s="69">
        <f t="shared" si="1"/>
        <v>1.9088401911033823E-5</v>
      </c>
    </row>
    <row r="20" spans="1:4">
      <c r="A20" s="44" t="s">
        <v>121</v>
      </c>
      <c r="B20" s="28" t="s">
        <v>74</v>
      </c>
      <c r="C20" s="68" vm="8">
        <v>137.30589047100003</v>
      </c>
      <c r="D20" s="69">
        <f t="shared" si="1"/>
        <v>1.6188212543125975E-4</v>
      </c>
    </row>
    <row r="21" spans="1:4">
      <c r="A21" s="44" t="s">
        <v>121</v>
      </c>
      <c r="B21" s="28" t="s">
        <v>75</v>
      </c>
      <c r="C21" s="68" vm="9">
        <v>2082.3337484840004</v>
      </c>
      <c r="D21" s="69">
        <f t="shared" si="1"/>
        <v>2.4550484462502252E-3</v>
      </c>
    </row>
    <row r="22" spans="1:4">
      <c r="A22" s="44" t="s">
        <v>121</v>
      </c>
      <c r="B22" s="28" t="s">
        <v>76</v>
      </c>
      <c r="C22" s="68" t="s" vm="10">
        <v>2744</v>
      </c>
      <c r="D22" s="69" t="s" vm="11">
        <v>2744</v>
      </c>
    </row>
    <row r="23" spans="1:4">
      <c r="B23" s="27" t="s">
        <v>158</v>
      </c>
      <c r="C23" s="68">
        <f>SUM(C26:C31)</f>
        <v>141828.03700127403</v>
      </c>
      <c r="D23" s="69">
        <f t="shared" si="1"/>
        <v>0.16721368614814661</v>
      </c>
    </row>
    <row r="24" spans="1:4">
      <c r="A24" s="44" t="s">
        <v>121</v>
      </c>
      <c r="B24" s="28" t="s">
        <v>77</v>
      </c>
      <c r="C24" s="68" t="s" vm="12">
        <v>2744</v>
      </c>
      <c r="D24" s="69" t="s" vm="13">
        <v>2744</v>
      </c>
    </row>
    <row r="25" spans="1:4">
      <c r="A25" s="44" t="s">
        <v>121</v>
      </c>
      <c r="B25" s="28" t="s">
        <v>78</v>
      </c>
      <c r="C25" s="68" t="s" vm="14">
        <v>2744</v>
      </c>
      <c r="D25" s="69" t="s" vm="15">
        <v>2744</v>
      </c>
    </row>
    <row r="26" spans="1:4">
      <c r="A26" s="44" t="s">
        <v>121</v>
      </c>
      <c r="B26" s="28" t="s">
        <v>70</v>
      </c>
      <c r="C26" s="68" vm="16">
        <v>7954.5846539040022</v>
      </c>
      <c r="D26" s="69">
        <f t="shared" ref="D26:D31" si="2">C26/$C$42</f>
        <v>9.3783672811097209E-3</v>
      </c>
    </row>
    <row r="27" spans="1:4">
      <c r="A27" s="44" t="s">
        <v>121</v>
      </c>
      <c r="B27" s="28" t="s">
        <v>79</v>
      </c>
      <c r="C27" s="68" vm="17">
        <v>2856.5366141530003</v>
      </c>
      <c r="D27" s="69">
        <f t="shared" si="2"/>
        <v>3.3678250575052268E-3</v>
      </c>
    </row>
    <row r="28" spans="1:4">
      <c r="A28" s="44" t="s">
        <v>121</v>
      </c>
      <c r="B28" s="28" t="s">
        <v>80</v>
      </c>
      <c r="C28" s="68" vm="18">
        <v>135156.91909629002</v>
      </c>
      <c r="D28" s="69">
        <f t="shared" si="2"/>
        <v>0.15934851196110447</v>
      </c>
    </row>
    <row r="29" spans="1:4">
      <c r="A29" s="44" t="s">
        <v>121</v>
      </c>
      <c r="B29" s="28" t="s">
        <v>81</v>
      </c>
      <c r="C29" s="68" vm="19">
        <v>0.94476153200000013</v>
      </c>
      <c r="D29" s="69">
        <f t="shared" si="2"/>
        <v>1.1138633914482726E-6</v>
      </c>
    </row>
    <row r="30" spans="1:4">
      <c r="A30" s="44" t="s">
        <v>121</v>
      </c>
      <c r="B30" s="28" t="s">
        <v>181</v>
      </c>
      <c r="C30" s="68" vm="20">
        <v>-2.6205474839999998</v>
      </c>
      <c r="D30" s="69">
        <f t="shared" si="2"/>
        <v>-3.0895964845226968E-6</v>
      </c>
    </row>
    <row r="31" spans="1:4">
      <c r="A31" s="44" t="s">
        <v>121</v>
      </c>
      <c r="B31" s="28" t="s">
        <v>102</v>
      </c>
      <c r="C31" s="68" vm="21">
        <v>-4138.3275771210019</v>
      </c>
      <c r="D31" s="69">
        <f t="shared" si="2"/>
        <v>-4.8790424184797475E-3</v>
      </c>
    </row>
    <row r="32" spans="1:4">
      <c r="A32" s="44" t="s">
        <v>121</v>
      </c>
      <c r="B32" s="28" t="s">
        <v>82</v>
      </c>
      <c r="C32" s="68" t="s" vm="22">
        <v>2744</v>
      </c>
      <c r="D32" s="69" t="s" vm="23">
        <v>2744</v>
      </c>
    </row>
    <row r="33" spans="1:4">
      <c r="A33" s="44" t="s">
        <v>121</v>
      </c>
      <c r="B33" s="27" t="s">
        <v>159</v>
      </c>
      <c r="C33" s="68">
        <f>הלוואות!P10</f>
        <v>87127.758611566023</v>
      </c>
      <c r="D33" s="69">
        <f t="shared" ref="D33" si="3">C33/$C$42</f>
        <v>0.10272266324277622</v>
      </c>
    </row>
    <row r="34" spans="1:4">
      <c r="A34" s="44" t="s">
        <v>121</v>
      </c>
      <c r="B34" s="27" t="s">
        <v>160</v>
      </c>
      <c r="C34" s="68" t="s" vm="24">
        <v>2744</v>
      </c>
      <c r="D34" s="69" t="s" vm="25">
        <v>2744</v>
      </c>
    </row>
    <row r="35" spans="1:4">
      <c r="A35" s="44" t="s">
        <v>121</v>
      </c>
      <c r="B35" s="27" t="s">
        <v>161</v>
      </c>
      <c r="C35" s="68" t="s" vm="26">
        <v>2744</v>
      </c>
      <c r="D35" s="69" t="s" vm="27">
        <v>2744</v>
      </c>
    </row>
    <row r="36" spans="1:4">
      <c r="A36" s="44" t="s">
        <v>121</v>
      </c>
      <c r="B36" s="45" t="s">
        <v>162</v>
      </c>
      <c r="C36" s="68" t="s" vm="28">
        <v>2744</v>
      </c>
      <c r="D36" s="69" t="s" vm="29">
        <v>2744</v>
      </c>
    </row>
    <row r="37" spans="1:4">
      <c r="A37" s="44" t="s">
        <v>121</v>
      </c>
      <c r="B37" s="27" t="s">
        <v>163</v>
      </c>
      <c r="C37" s="68">
        <f>'השקעות אחרות '!I10</f>
        <v>-88.836453115000012</v>
      </c>
      <c r="D37" s="69">
        <f t="shared" ref="D37:D38" si="4">C37/$C$42</f>
        <v>-1.047371951538236E-4</v>
      </c>
    </row>
    <row r="38" spans="1:4">
      <c r="A38" s="44"/>
      <c r="B38" s="55" t="s">
        <v>165</v>
      </c>
      <c r="C38" s="68">
        <v>0</v>
      </c>
      <c r="D38" s="69">
        <f t="shared" si="4"/>
        <v>0</v>
      </c>
    </row>
    <row r="39" spans="1:4">
      <c r="A39" s="44" t="s">
        <v>121</v>
      </c>
      <c r="B39" s="56" t="s">
        <v>166</v>
      </c>
      <c r="C39" s="68" t="s" vm="30">
        <v>2744</v>
      </c>
      <c r="D39" s="69" t="s" vm="31">
        <v>2744</v>
      </c>
    </row>
    <row r="40" spans="1:4">
      <c r="A40" s="44" t="s">
        <v>121</v>
      </c>
      <c r="B40" s="56" t="s">
        <v>202</v>
      </c>
      <c r="C40" s="68" t="s" vm="32">
        <v>2744</v>
      </c>
      <c r="D40" s="69" t="s" vm="33">
        <v>2744</v>
      </c>
    </row>
    <row r="41" spans="1:4">
      <c r="A41" s="44" t="s">
        <v>121</v>
      </c>
      <c r="B41" s="56" t="s">
        <v>167</v>
      </c>
      <c r="C41" s="68" t="s" vm="34">
        <v>2744</v>
      </c>
      <c r="D41" s="69" t="s" vm="35">
        <v>2744</v>
      </c>
    </row>
    <row r="42" spans="1:4">
      <c r="B42" s="56" t="s">
        <v>83</v>
      </c>
      <c r="C42" s="68">
        <f>C10</f>
        <v>848184.38172350556</v>
      </c>
      <c r="D42" s="69">
        <f t="shared" ref="D42" si="5">C42/$C$42</f>
        <v>1</v>
      </c>
    </row>
    <row r="43" spans="1:4">
      <c r="A43" s="44" t="s">
        <v>121</v>
      </c>
      <c r="B43" s="56" t="s">
        <v>164</v>
      </c>
      <c r="C43" s="68">
        <f>'יתרת התחייבות להשקעה'!C10</f>
        <v>75940.732787477187</v>
      </c>
      <c r="D43" s="69"/>
    </row>
    <row r="44" spans="1:4">
      <c r="B44" s="5" t="s">
        <v>106</v>
      </c>
    </row>
    <row r="45" spans="1:4">
      <c r="C45" s="62" t="s">
        <v>149</v>
      </c>
      <c r="D45" s="34" t="s">
        <v>101</v>
      </c>
    </row>
    <row r="46" spans="1:4">
      <c r="C46" s="63" t="s">
        <v>0</v>
      </c>
      <c r="D46" s="23" t="s">
        <v>1</v>
      </c>
    </row>
    <row r="47" spans="1:4">
      <c r="C47" s="70" t="s">
        <v>132</v>
      </c>
      <c r="D47" s="71" vm="36">
        <v>2.4517000000000002</v>
      </c>
    </row>
    <row r="48" spans="1:4">
      <c r="C48" s="70" t="s">
        <v>139</v>
      </c>
      <c r="D48" s="71">
        <v>0.77297511855767032</v>
      </c>
    </row>
    <row r="49" spans="2:4">
      <c r="C49" s="70" t="s">
        <v>136</v>
      </c>
      <c r="D49" s="71" vm="37">
        <v>2.7898000000000001</v>
      </c>
    </row>
    <row r="50" spans="2:4">
      <c r="B50" s="11"/>
      <c r="C50" s="70" t="s">
        <v>2745</v>
      </c>
      <c r="D50" s="71" vm="38">
        <v>4.1134000000000004</v>
      </c>
    </row>
    <row r="51" spans="2:4">
      <c r="C51" s="70" t="s">
        <v>130</v>
      </c>
      <c r="D51" s="71" vm="39">
        <v>4.0185000000000004</v>
      </c>
    </row>
    <row r="52" spans="2:4">
      <c r="C52" s="70" t="s">
        <v>131</v>
      </c>
      <c r="D52" s="71" vm="40">
        <v>4.6707000000000001</v>
      </c>
    </row>
    <row r="53" spans="2:4">
      <c r="C53" s="70" t="s">
        <v>133</v>
      </c>
      <c r="D53" s="71">
        <v>0.47218570936331505</v>
      </c>
    </row>
    <row r="54" spans="2:4">
      <c r="C54" s="70" t="s">
        <v>137</v>
      </c>
      <c r="D54" s="71">
        <v>2.5581999999999997E-2</v>
      </c>
    </row>
    <row r="55" spans="2:4">
      <c r="C55" s="70" t="s">
        <v>138</v>
      </c>
      <c r="D55" s="71">
        <v>0.21595372753643494</v>
      </c>
    </row>
    <row r="56" spans="2:4">
      <c r="C56" s="70" t="s">
        <v>135</v>
      </c>
      <c r="D56" s="71" vm="41">
        <v>0.53959999999999997</v>
      </c>
    </row>
    <row r="57" spans="2:4">
      <c r="C57" s="70" t="s">
        <v>2746</v>
      </c>
      <c r="D57" s="71">
        <v>2.2710600000000003</v>
      </c>
    </row>
    <row r="58" spans="2:4">
      <c r="C58" s="70" t="s">
        <v>134</v>
      </c>
      <c r="D58" s="71" vm="42">
        <v>0.34089999999999998</v>
      </c>
    </row>
    <row r="59" spans="2:4">
      <c r="C59" s="70" t="s">
        <v>128</v>
      </c>
      <c r="D59" s="71" vm="43">
        <v>3.7</v>
      </c>
    </row>
    <row r="60" spans="2:4">
      <c r="C60" s="70" t="s">
        <v>140</v>
      </c>
      <c r="D60" s="71" vm="44">
        <v>0.1968</v>
      </c>
    </row>
    <row r="61" spans="2:4">
      <c r="C61" s="70" t="s">
        <v>2747</v>
      </c>
      <c r="D61" s="71" vm="45">
        <v>0.34370000000000001</v>
      </c>
    </row>
    <row r="62" spans="2:4">
      <c r="C62" s="70" t="s">
        <v>2748</v>
      </c>
      <c r="D62" s="71">
        <v>4.1426504901763202E-2</v>
      </c>
    </row>
    <row r="63" spans="2:4">
      <c r="C63" s="70" t="s">
        <v>2749</v>
      </c>
      <c r="D63" s="71">
        <v>0.51008450859561327</v>
      </c>
    </row>
    <row r="64" spans="2:4">
      <c r="C64" s="70" t="s">
        <v>129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0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142</v>
      </c>
      <c r="C1" s="46" t="s" vm="1">
        <v>225</v>
      </c>
    </row>
    <row r="2" spans="2:13">
      <c r="B2" s="46" t="s">
        <v>141</v>
      </c>
      <c r="C2" s="46" t="s">
        <v>226</v>
      </c>
    </row>
    <row r="3" spans="2:13">
      <c r="B3" s="46" t="s">
        <v>143</v>
      </c>
      <c r="C3" s="46" t="s">
        <v>227</v>
      </c>
    </row>
    <row r="4" spans="2:13">
      <c r="B4" s="46" t="s">
        <v>144</v>
      </c>
      <c r="C4" s="46">
        <v>2145</v>
      </c>
    </row>
    <row r="6" spans="2:13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3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3"/>
    </row>
    <row r="8" spans="2:13" s="3" customFormat="1" ht="78.75"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201</v>
      </c>
      <c r="H8" s="29" t="s">
        <v>200</v>
      </c>
      <c r="I8" s="29" t="s">
        <v>61</v>
      </c>
      <c r="J8" s="29" t="s">
        <v>58</v>
      </c>
      <c r="K8" s="29" t="s">
        <v>145</v>
      </c>
      <c r="L8" s="30" t="s">
        <v>147</v>
      </c>
    </row>
    <row r="9" spans="2:13" s="3" customFormat="1">
      <c r="B9" s="14"/>
      <c r="C9" s="29"/>
      <c r="D9" s="29"/>
      <c r="E9" s="29"/>
      <c r="F9" s="29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50</v>
      </c>
      <c r="C11" s="80"/>
      <c r="D11" s="81"/>
      <c r="E11" s="81"/>
      <c r="F11" s="81"/>
      <c r="G11" s="83"/>
      <c r="H11" s="101"/>
      <c r="I11" s="83">
        <v>137.30589047100003</v>
      </c>
      <c r="J11" s="84"/>
      <c r="K11" s="84">
        <f>IFERROR(I11/$I$11,0)</f>
        <v>1</v>
      </c>
      <c r="L11" s="84">
        <f>I11/'סכום נכסי הקרן'!$C$42</f>
        <v>1.6188212543125975E-4</v>
      </c>
    </row>
    <row r="12" spans="2:13">
      <c r="B12" s="113" t="s">
        <v>194</v>
      </c>
      <c r="C12" s="88"/>
      <c r="D12" s="89"/>
      <c r="E12" s="89"/>
      <c r="F12" s="89"/>
      <c r="G12" s="91"/>
      <c r="H12" s="103"/>
      <c r="I12" s="91">
        <v>137.30589047100005</v>
      </c>
      <c r="J12" s="92"/>
      <c r="K12" s="92">
        <f t="shared" ref="K12:K17" si="0">IFERROR(I12/$I$11,0)</f>
        <v>1.0000000000000002</v>
      </c>
      <c r="L12" s="92">
        <f>I12/'סכום נכסי הקרן'!$C$42</f>
        <v>1.6188212543125977E-4</v>
      </c>
    </row>
    <row r="13" spans="2:13">
      <c r="B13" s="85" t="s">
        <v>187</v>
      </c>
      <c r="C13" s="80"/>
      <c r="D13" s="81"/>
      <c r="E13" s="81"/>
      <c r="F13" s="81"/>
      <c r="G13" s="83"/>
      <c r="H13" s="101"/>
      <c r="I13" s="83">
        <v>137.30589047100005</v>
      </c>
      <c r="J13" s="84"/>
      <c r="K13" s="84">
        <f t="shared" si="0"/>
        <v>1.0000000000000002</v>
      </c>
      <c r="L13" s="84">
        <f>I13/'סכום נכסי הקרן'!$C$42</f>
        <v>1.6188212543125977E-4</v>
      </c>
    </row>
    <row r="14" spans="2:13">
      <c r="B14" s="86" t="s">
        <v>1719</v>
      </c>
      <c r="C14" s="88" t="s">
        <v>1720</v>
      </c>
      <c r="D14" s="89" t="s">
        <v>116</v>
      </c>
      <c r="E14" s="89" t="s">
        <v>529</v>
      </c>
      <c r="F14" s="89" t="s">
        <v>129</v>
      </c>
      <c r="G14" s="91">
        <v>6.4599020000000005</v>
      </c>
      <c r="H14" s="103">
        <v>1110200</v>
      </c>
      <c r="I14" s="91">
        <v>71.717834780000004</v>
      </c>
      <c r="J14" s="92"/>
      <c r="K14" s="92">
        <f t="shared" si="0"/>
        <v>0.52232161733183124</v>
      </c>
      <c r="L14" s="92">
        <f>I14/'סכום נכסי הקרן'!$C$42</f>
        <v>8.4554533572369953E-5</v>
      </c>
    </row>
    <row r="15" spans="2:13">
      <c r="B15" s="86" t="s">
        <v>1721</v>
      </c>
      <c r="C15" s="88" t="s">
        <v>1722</v>
      </c>
      <c r="D15" s="89" t="s">
        <v>116</v>
      </c>
      <c r="E15" s="89" t="s">
        <v>529</v>
      </c>
      <c r="F15" s="89" t="s">
        <v>129</v>
      </c>
      <c r="G15" s="91">
        <v>-6.4599020000000005</v>
      </c>
      <c r="H15" s="103">
        <v>764000</v>
      </c>
      <c r="I15" s="91">
        <v>-49.353653190000003</v>
      </c>
      <c r="J15" s="92"/>
      <c r="K15" s="92">
        <f t="shared" si="0"/>
        <v>-0.35944308740653658</v>
      </c>
      <c r="L15" s="92">
        <f>I15/'סכום נכסי הקרן'!$C$42</f>
        <v>-5.818741096094422E-5</v>
      </c>
    </row>
    <row r="16" spans="2:13">
      <c r="B16" s="86" t="s">
        <v>1723</v>
      </c>
      <c r="C16" s="88" t="s">
        <v>1724</v>
      </c>
      <c r="D16" s="89" t="s">
        <v>116</v>
      </c>
      <c r="E16" s="89" t="s">
        <v>529</v>
      </c>
      <c r="F16" s="89" t="s">
        <v>129</v>
      </c>
      <c r="G16" s="91">
        <v>59.40140000000001</v>
      </c>
      <c r="H16" s="103">
        <v>193500</v>
      </c>
      <c r="I16" s="91">
        <v>114.94170900000002</v>
      </c>
      <c r="J16" s="92"/>
      <c r="K16" s="92">
        <f t="shared" si="0"/>
        <v>0.83712147094138334</v>
      </c>
      <c r="L16" s="92">
        <f>I16/'סכום נכסי הקרן'!$C$42</f>
        <v>1.3551500296013369E-4</v>
      </c>
    </row>
    <row r="17" spans="2:12">
      <c r="B17" s="86" t="s">
        <v>1725</v>
      </c>
      <c r="C17" s="88" t="s">
        <v>1726</v>
      </c>
      <c r="D17" s="89" t="s">
        <v>116</v>
      </c>
      <c r="E17" s="89" t="s">
        <v>529</v>
      </c>
      <c r="F17" s="89" t="s">
        <v>129</v>
      </c>
      <c r="G17" s="91">
        <v>-59.40140000000001</v>
      </c>
      <c r="H17" s="103">
        <v>0.01</v>
      </c>
      <c r="I17" s="91">
        <v>-1.1900000000000002E-7</v>
      </c>
      <c r="J17" s="92"/>
      <c r="K17" s="92">
        <f t="shared" si="0"/>
        <v>-8.6667803975339037E-10</v>
      </c>
      <c r="L17" s="92">
        <f>I17/'סכום נכסי הקרן'!$C$42</f>
        <v>-1.4029968313987666E-13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3"/>
      <c r="C19" s="88"/>
      <c r="D19" s="88"/>
      <c r="E19" s="88"/>
      <c r="F19" s="88"/>
      <c r="G19" s="91"/>
      <c r="H19" s="103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1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103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103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103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216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108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199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207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50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142</v>
      </c>
      <c r="C1" s="46" t="s" vm="1">
        <v>225</v>
      </c>
    </row>
    <row r="2" spans="1:11">
      <c r="B2" s="46" t="s">
        <v>141</v>
      </c>
      <c r="C2" s="46" t="s">
        <v>226</v>
      </c>
    </row>
    <row r="3" spans="1:11">
      <c r="B3" s="46" t="s">
        <v>143</v>
      </c>
      <c r="C3" s="46" t="s">
        <v>227</v>
      </c>
    </row>
    <row r="4" spans="1:11">
      <c r="B4" s="46" t="s">
        <v>144</v>
      </c>
      <c r="C4" s="46">
        <v>2145</v>
      </c>
    </row>
    <row r="6" spans="1:11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201</v>
      </c>
      <c r="H8" s="29" t="s">
        <v>200</v>
      </c>
      <c r="I8" s="29" t="s">
        <v>61</v>
      </c>
      <c r="J8" s="29" t="s">
        <v>145</v>
      </c>
      <c r="K8" s="30" t="s">
        <v>147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49</v>
      </c>
      <c r="C11" s="88"/>
      <c r="D11" s="89"/>
      <c r="E11" s="89"/>
      <c r="F11" s="89"/>
      <c r="G11" s="91"/>
      <c r="H11" s="103"/>
      <c r="I11" s="91">
        <v>2082.3337484840004</v>
      </c>
      <c r="J11" s="92">
        <f>IFERROR(I11/$I$11,0)</f>
        <v>1</v>
      </c>
      <c r="K11" s="92">
        <f>I11/'סכום נכסי הקרן'!$C$42</f>
        <v>2.4550484462502252E-3</v>
      </c>
    </row>
    <row r="12" spans="1:11">
      <c r="B12" s="113" t="s">
        <v>196</v>
      </c>
      <c r="C12" s="88"/>
      <c r="D12" s="89"/>
      <c r="E12" s="89"/>
      <c r="F12" s="89"/>
      <c r="G12" s="91"/>
      <c r="H12" s="103"/>
      <c r="I12" s="91">
        <v>2082.3337484840004</v>
      </c>
      <c r="J12" s="92">
        <f t="shared" ref="J12:J19" si="0">IFERROR(I12/$I$11,0)</f>
        <v>1</v>
      </c>
      <c r="K12" s="92">
        <f>I12/'סכום נכסי הקרן'!$C$42</f>
        <v>2.4550484462502252E-3</v>
      </c>
    </row>
    <row r="13" spans="1:11">
      <c r="B13" s="93" t="s">
        <v>1727</v>
      </c>
      <c r="C13" s="88" t="s">
        <v>1728</v>
      </c>
      <c r="D13" s="89" t="s">
        <v>28</v>
      </c>
      <c r="E13" s="89" t="s">
        <v>529</v>
      </c>
      <c r="F13" s="89" t="s">
        <v>128</v>
      </c>
      <c r="G13" s="91">
        <v>18.040765000000004</v>
      </c>
      <c r="H13" s="103">
        <v>99790</v>
      </c>
      <c r="I13" s="91">
        <v>-55.091314874000012</v>
      </c>
      <c r="J13" s="92">
        <f t="shared" si="0"/>
        <v>-2.645652499946663E-2</v>
      </c>
      <c r="K13" s="92">
        <f>I13/'סכום נכסי הקרן'!$C$42</f>
        <v>-6.4952050593120795E-5</v>
      </c>
    </row>
    <row r="14" spans="1:11">
      <c r="B14" s="93" t="s">
        <v>1729</v>
      </c>
      <c r="C14" s="88" t="s">
        <v>1730</v>
      </c>
      <c r="D14" s="89" t="s">
        <v>28</v>
      </c>
      <c r="E14" s="89" t="s">
        <v>529</v>
      </c>
      <c r="F14" s="89" t="s">
        <v>128</v>
      </c>
      <c r="G14" s="91">
        <v>3.0910040000000003</v>
      </c>
      <c r="H14" s="103">
        <v>1533700</v>
      </c>
      <c r="I14" s="91">
        <v>99.80597085700002</v>
      </c>
      <c r="J14" s="92">
        <f t="shared" si="0"/>
        <v>4.7929862794406357E-2</v>
      </c>
      <c r="K14" s="92">
        <f>I14/'סכום נכסי הקרן'!$C$42</f>
        <v>1.1767013518239382E-4</v>
      </c>
    </row>
    <row r="15" spans="1:11">
      <c r="B15" s="93" t="s">
        <v>1731</v>
      </c>
      <c r="C15" s="88" t="s">
        <v>1732</v>
      </c>
      <c r="D15" s="89" t="s">
        <v>28</v>
      </c>
      <c r="E15" s="89" t="s">
        <v>529</v>
      </c>
      <c r="F15" s="89" t="s">
        <v>136</v>
      </c>
      <c r="G15" s="91">
        <v>1.7007130000000001</v>
      </c>
      <c r="H15" s="103">
        <v>121860</v>
      </c>
      <c r="I15" s="91">
        <v>16.957042125000001</v>
      </c>
      <c r="J15" s="92">
        <f t="shared" si="0"/>
        <v>8.1432873752083322E-3</v>
      </c>
      <c r="K15" s="92">
        <f>I15/'סכום נכסי הקרן'!$C$42</f>
        <v>1.9992165017874288E-5</v>
      </c>
    </row>
    <row r="16" spans="1:11">
      <c r="B16" s="93" t="s">
        <v>1733</v>
      </c>
      <c r="C16" s="88" t="s">
        <v>1734</v>
      </c>
      <c r="D16" s="89" t="s">
        <v>28</v>
      </c>
      <c r="E16" s="89" t="s">
        <v>529</v>
      </c>
      <c r="F16" s="89" t="s">
        <v>128</v>
      </c>
      <c r="G16" s="91">
        <v>84.672382000000013</v>
      </c>
      <c r="H16" s="103">
        <v>448825</v>
      </c>
      <c r="I16" s="91">
        <v>2009.4378139070004</v>
      </c>
      <c r="J16" s="92">
        <f t="shared" si="0"/>
        <v>0.96499315509338002</v>
      </c>
      <c r="K16" s="92">
        <f>I16/'סכום נכסי הקרן'!$C$42</f>
        <v>2.3691049460541056E-3</v>
      </c>
    </row>
    <row r="17" spans="2:11">
      <c r="B17" s="93" t="s">
        <v>1735</v>
      </c>
      <c r="C17" s="88" t="s">
        <v>1736</v>
      </c>
      <c r="D17" s="89" t="s">
        <v>28</v>
      </c>
      <c r="E17" s="89" t="s">
        <v>529</v>
      </c>
      <c r="F17" s="89" t="s">
        <v>130</v>
      </c>
      <c r="G17" s="91">
        <v>10.897772000000002</v>
      </c>
      <c r="H17" s="103">
        <v>46380</v>
      </c>
      <c r="I17" s="91">
        <v>1.104600662</v>
      </c>
      <c r="J17" s="92">
        <f t="shared" si="0"/>
        <v>5.3046283421386291E-4</v>
      </c>
      <c r="K17" s="92">
        <f>I17/'סכום נכסי הקרן'!$C$42</f>
        <v>1.3023119569302351E-6</v>
      </c>
    </row>
    <row r="18" spans="2:11">
      <c r="B18" s="93" t="s">
        <v>1737</v>
      </c>
      <c r="C18" s="88" t="s">
        <v>1738</v>
      </c>
      <c r="D18" s="89" t="s">
        <v>28</v>
      </c>
      <c r="E18" s="89" t="s">
        <v>529</v>
      </c>
      <c r="F18" s="89" t="s">
        <v>137</v>
      </c>
      <c r="G18" s="91">
        <v>3.2297030000000007</v>
      </c>
      <c r="H18" s="103">
        <v>228800</v>
      </c>
      <c r="I18" s="91">
        <v>32.943728216000011</v>
      </c>
      <c r="J18" s="92">
        <f t="shared" si="0"/>
        <v>1.5820580269605679E-2</v>
      </c>
      <c r="K18" s="92">
        <f>I18/'סכום נכסי הקרן'!$C$42</f>
        <v>3.8840291009672395E-5</v>
      </c>
    </row>
    <row r="19" spans="2:11">
      <c r="B19" s="93" t="s">
        <v>1739</v>
      </c>
      <c r="C19" s="88" t="s">
        <v>1740</v>
      </c>
      <c r="D19" s="89" t="s">
        <v>28</v>
      </c>
      <c r="E19" s="89" t="s">
        <v>529</v>
      </c>
      <c r="F19" s="89" t="s">
        <v>128</v>
      </c>
      <c r="G19" s="91">
        <v>8.4548919999999992</v>
      </c>
      <c r="H19" s="103">
        <v>11843.75</v>
      </c>
      <c r="I19" s="91">
        <v>-22.824092409000006</v>
      </c>
      <c r="J19" s="92">
        <f t="shared" si="0"/>
        <v>-1.0960823367347626E-2</v>
      </c>
      <c r="K19" s="92">
        <f>I19/'סכום נכסי הקרן'!$C$42</f>
        <v>-2.6909352377629953E-5</v>
      </c>
    </row>
    <row r="20" spans="2:11">
      <c r="B20" s="93"/>
      <c r="C20" s="88"/>
      <c r="D20" s="89"/>
      <c r="E20" s="89"/>
      <c r="F20" s="89"/>
      <c r="G20" s="91"/>
      <c r="H20" s="103"/>
      <c r="I20" s="91"/>
      <c r="J20" s="92"/>
      <c r="K20" s="92"/>
    </row>
    <row r="21" spans="2:11">
      <c r="B21" s="113"/>
      <c r="C21" s="88"/>
      <c r="D21" s="88"/>
      <c r="E21" s="88"/>
      <c r="F21" s="88"/>
      <c r="G21" s="91"/>
      <c r="H21" s="103"/>
      <c r="I21" s="88"/>
      <c r="J21" s="92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216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108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10" t="s">
        <v>199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10" t="s">
        <v>207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94"/>
      <c r="C121" s="112"/>
      <c r="D121" s="112"/>
      <c r="E121" s="112"/>
      <c r="F121" s="112"/>
      <c r="G121" s="112"/>
      <c r="H121" s="112"/>
      <c r="I121" s="95"/>
      <c r="J121" s="95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5"/>
      <c r="J122" s="95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5"/>
      <c r="J123" s="95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5"/>
      <c r="J124" s="95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5"/>
      <c r="J125" s="95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5"/>
      <c r="J126" s="95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5"/>
      <c r="J127" s="95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5"/>
      <c r="J128" s="95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5"/>
      <c r="J129" s="95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5"/>
      <c r="J130" s="95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5"/>
      <c r="J131" s="95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5"/>
      <c r="J132" s="95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5"/>
      <c r="J133" s="95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5"/>
      <c r="J134" s="95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5"/>
      <c r="J135" s="95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5"/>
      <c r="J136" s="95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5"/>
      <c r="J137" s="95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5"/>
      <c r="J138" s="95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5"/>
      <c r="J139" s="95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5"/>
      <c r="J140" s="95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5"/>
      <c r="J141" s="95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5"/>
      <c r="J142" s="95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5"/>
      <c r="J143" s="95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5"/>
      <c r="J144" s="95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5"/>
      <c r="J145" s="95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5"/>
      <c r="J146" s="95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5"/>
      <c r="J147" s="95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5"/>
      <c r="J148" s="95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5"/>
      <c r="J149" s="95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5"/>
      <c r="J150" s="95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5"/>
      <c r="J151" s="95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5"/>
      <c r="J152" s="95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5"/>
      <c r="J153" s="95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5"/>
      <c r="J154" s="95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5"/>
      <c r="J155" s="95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5"/>
      <c r="J156" s="95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5"/>
      <c r="J157" s="95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5"/>
      <c r="J158" s="95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5"/>
      <c r="J159" s="95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5"/>
      <c r="J160" s="95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5"/>
      <c r="J161" s="95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5"/>
      <c r="J162" s="95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5"/>
      <c r="J163" s="95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5"/>
      <c r="J164" s="95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5"/>
      <c r="J165" s="95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5"/>
      <c r="J166" s="95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5"/>
      <c r="J167" s="95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5"/>
      <c r="J168" s="95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5"/>
      <c r="J169" s="95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5"/>
      <c r="J170" s="95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5"/>
      <c r="J171" s="95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5"/>
      <c r="J172" s="95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5"/>
      <c r="J173" s="95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5"/>
      <c r="J174" s="95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5"/>
      <c r="J175" s="95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5"/>
      <c r="J176" s="95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5"/>
      <c r="J177" s="95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5"/>
      <c r="J178" s="95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5"/>
      <c r="J179" s="95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5"/>
      <c r="J180" s="95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5"/>
      <c r="J181" s="95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5"/>
      <c r="J182" s="95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5"/>
      <c r="J183" s="95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5"/>
      <c r="J184" s="95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5"/>
      <c r="J185" s="95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5"/>
      <c r="J186" s="95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5"/>
      <c r="J187" s="95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5"/>
      <c r="J188" s="95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5"/>
      <c r="J189" s="95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5"/>
      <c r="J190" s="95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5"/>
      <c r="J191" s="95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5"/>
      <c r="J192" s="95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5"/>
      <c r="J193" s="95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5"/>
      <c r="J194" s="95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5"/>
      <c r="J195" s="95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5"/>
      <c r="J196" s="95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5"/>
      <c r="J197" s="95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5"/>
      <c r="J198" s="95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5"/>
      <c r="J199" s="95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5"/>
      <c r="J200" s="95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5"/>
      <c r="J201" s="95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5"/>
      <c r="J202" s="95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5"/>
      <c r="J203" s="95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5"/>
      <c r="J204" s="95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5"/>
      <c r="J205" s="95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5"/>
      <c r="J206" s="95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5"/>
      <c r="J207" s="95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5"/>
      <c r="J208" s="95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5"/>
      <c r="J209" s="95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5"/>
      <c r="J210" s="95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5"/>
      <c r="J211" s="95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5"/>
      <c r="J212" s="95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5"/>
      <c r="J213" s="95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5"/>
      <c r="J214" s="95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5"/>
      <c r="J215" s="95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5"/>
      <c r="J216" s="95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5"/>
      <c r="J217" s="95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5"/>
      <c r="J218" s="95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5"/>
      <c r="J219" s="95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5"/>
      <c r="J220" s="95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5"/>
      <c r="J221" s="95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5"/>
      <c r="J222" s="95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5"/>
      <c r="J223" s="95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5"/>
      <c r="J224" s="95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5"/>
      <c r="J225" s="95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5"/>
      <c r="J226" s="95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5"/>
      <c r="J227" s="95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5"/>
      <c r="J228" s="95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5"/>
      <c r="J229" s="95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5"/>
      <c r="J230" s="95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5"/>
      <c r="J231" s="95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5"/>
      <c r="J232" s="95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5"/>
      <c r="J233" s="95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5"/>
      <c r="J234" s="95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5"/>
      <c r="J235" s="95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5"/>
      <c r="J236" s="95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5"/>
      <c r="J237" s="95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5"/>
      <c r="J238" s="95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5"/>
      <c r="J239" s="95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5"/>
      <c r="J240" s="95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5"/>
      <c r="J241" s="95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5"/>
      <c r="J242" s="95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5"/>
      <c r="J243" s="95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5"/>
      <c r="J244" s="95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5"/>
      <c r="J245" s="95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5"/>
      <c r="J246" s="95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5"/>
      <c r="J247" s="95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5"/>
      <c r="J248" s="95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5"/>
      <c r="J249" s="95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5"/>
      <c r="J250" s="95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5"/>
      <c r="J251" s="95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5"/>
      <c r="J252" s="95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5"/>
      <c r="J253" s="95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5"/>
      <c r="J254" s="95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5"/>
      <c r="J255" s="95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5"/>
      <c r="J256" s="95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5"/>
      <c r="J257" s="95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5"/>
      <c r="J258" s="95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5"/>
      <c r="J259" s="95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5"/>
      <c r="J260" s="95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5"/>
      <c r="J261" s="95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5"/>
      <c r="J262" s="95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5"/>
      <c r="J263" s="95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5"/>
      <c r="J264" s="95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5"/>
      <c r="J265" s="95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5"/>
      <c r="J266" s="95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5"/>
      <c r="J267" s="95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5"/>
      <c r="J268" s="95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5"/>
      <c r="J269" s="95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5"/>
      <c r="J270" s="95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5"/>
      <c r="J271" s="95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5"/>
      <c r="J272" s="95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5"/>
      <c r="J273" s="95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5"/>
      <c r="J274" s="95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5"/>
      <c r="J275" s="95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5"/>
      <c r="J276" s="95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5"/>
      <c r="J277" s="95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5"/>
      <c r="J278" s="95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5"/>
      <c r="J279" s="95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5"/>
      <c r="J280" s="95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5"/>
      <c r="J281" s="95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5"/>
      <c r="J282" s="95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5"/>
      <c r="J283" s="95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5"/>
      <c r="J284" s="95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5"/>
      <c r="J285" s="95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5"/>
      <c r="J286" s="95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5"/>
      <c r="J287" s="95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5"/>
      <c r="J288" s="95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5"/>
      <c r="J289" s="95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5"/>
      <c r="J290" s="95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5"/>
      <c r="J291" s="95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5"/>
      <c r="J292" s="95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5"/>
      <c r="J293" s="95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5"/>
      <c r="J294" s="95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5"/>
      <c r="J295" s="95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5"/>
      <c r="J296" s="95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5"/>
      <c r="J297" s="95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5"/>
      <c r="J298" s="95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5"/>
      <c r="J299" s="95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5"/>
      <c r="J300" s="95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5"/>
      <c r="J301" s="95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5"/>
      <c r="J302" s="95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5"/>
      <c r="J303" s="95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5"/>
      <c r="J304" s="95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5"/>
      <c r="J305" s="95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5"/>
      <c r="J306" s="95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5"/>
      <c r="J307" s="95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5"/>
      <c r="J308" s="95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5"/>
      <c r="J309" s="95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5"/>
      <c r="J310" s="95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5"/>
      <c r="J311" s="95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5"/>
      <c r="J312" s="95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5"/>
      <c r="J313" s="95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5"/>
      <c r="J314" s="95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5"/>
      <c r="J315" s="95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5"/>
      <c r="J316" s="95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5"/>
      <c r="J317" s="95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5"/>
      <c r="J318" s="95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5"/>
      <c r="J319" s="95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5"/>
      <c r="J320" s="95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5"/>
      <c r="J321" s="95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5"/>
      <c r="J322" s="95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5"/>
      <c r="J323" s="95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5"/>
      <c r="J324" s="95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5"/>
      <c r="J325" s="95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5"/>
      <c r="J326" s="95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5"/>
      <c r="J327" s="95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5"/>
      <c r="J328" s="95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5"/>
      <c r="J329" s="95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5"/>
      <c r="J330" s="95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5"/>
      <c r="J331" s="95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5"/>
      <c r="J332" s="95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5"/>
      <c r="J333" s="95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5"/>
      <c r="J334" s="95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5"/>
      <c r="J335" s="95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5"/>
      <c r="J336" s="95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5"/>
      <c r="J337" s="95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5"/>
      <c r="J338" s="95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5"/>
      <c r="J339" s="95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5"/>
      <c r="J340" s="95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5"/>
      <c r="J341" s="95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5"/>
      <c r="J342" s="95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5"/>
      <c r="J343" s="95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5"/>
      <c r="J344" s="95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5"/>
      <c r="J345" s="95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5"/>
      <c r="J346" s="95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5"/>
      <c r="J347" s="95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5"/>
      <c r="J348" s="95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5"/>
      <c r="J349" s="95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5"/>
      <c r="J350" s="95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5"/>
      <c r="J351" s="95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5"/>
      <c r="J352" s="95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5"/>
      <c r="J353" s="95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5"/>
      <c r="J354" s="95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5"/>
      <c r="J355" s="95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5"/>
      <c r="J356" s="95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5"/>
      <c r="J357" s="95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5"/>
      <c r="J358" s="95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5"/>
      <c r="J359" s="95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5"/>
      <c r="J360" s="95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5"/>
      <c r="J361" s="95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5"/>
      <c r="J362" s="95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5"/>
      <c r="J363" s="95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5"/>
      <c r="J364" s="95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5"/>
      <c r="J365" s="95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5"/>
      <c r="J366" s="95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5"/>
      <c r="J367" s="95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5"/>
      <c r="J368" s="95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5"/>
      <c r="J369" s="95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5"/>
      <c r="J370" s="95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5"/>
      <c r="J371" s="95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5"/>
      <c r="J372" s="95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5"/>
      <c r="J373" s="95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5"/>
      <c r="J374" s="95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5"/>
      <c r="J375" s="95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5"/>
      <c r="J376" s="95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5"/>
      <c r="J377" s="95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5"/>
      <c r="J378" s="95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5"/>
      <c r="J379" s="95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5"/>
      <c r="J380" s="95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5"/>
      <c r="J381" s="95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5"/>
      <c r="J382" s="95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5"/>
      <c r="J383" s="95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5"/>
      <c r="J384" s="95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5"/>
      <c r="J385" s="95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5"/>
      <c r="J386" s="95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5"/>
      <c r="J387" s="95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5"/>
      <c r="J388" s="95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5"/>
      <c r="J389" s="95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5"/>
      <c r="J390" s="95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5"/>
      <c r="J391" s="95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5"/>
      <c r="J392" s="95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5"/>
      <c r="J393" s="95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5"/>
      <c r="J394" s="95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5"/>
      <c r="J395" s="95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5"/>
      <c r="J396" s="95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5"/>
      <c r="J397" s="95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5"/>
      <c r="J398" s="95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5"/>
      <c r="J399" s="95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5"/>
      <c r="J400" s="95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5"/>
      <c r="J401" s="95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5"/>
      <c r="J402" s="95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5"/>
      <c r="J403" s="95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5"/>
      <c r="J404" s="95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5"/>
      <c r="J405" s="95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5"/>
      <c r="J406" s="95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5"/>
      <c r="J407" s="95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5"/>
      <c r="J408" s="95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5"/>
      <c r="J409" s="95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5"/>
      <c r="J410" s="95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5"/>
      <c r="J411" s="95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5"/>
      <c r="J412" s="95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5"/>
      <c r="J413" s="95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5"/>
      <c r="J414" s="95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5"/>
      <c r="J415" s="95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5"/>
      <c r="J416" s="95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5"/>
      <c r="J417" s="95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5"/>
      <c r="J418" s="95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5"/>
      <c r="J419" s="95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5"/>
      <c r="J420" s="95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5"/>
      <c r="J421" s="95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5"/>
      <c r="J422" s="95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5"/>
      <c r="J423" s="95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5"/>
      <c r="J424" s="95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5"/>
      <c r="J425" s="95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5"/>
      <c r="J426" s="95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5"/>
      <c r="J427" s="95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5"/>
      <c r="J428" s="95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5"/>
      <c r="J429" s="95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5"/>
      <c r="J430" s="95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5"/>
      <c r="J431" s="95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5"/>
      <c r="J432" s="95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5"/>
      <c r="J433" s="95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5"/>
      <c r="J434" s="95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5"/>
      <c r="J435" s="95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5"/>
      <c r="J436" s="95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5"/>
      <c r="J437" s="95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5"/>
      <c r="J438" s="95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5"/>
      <c r="J439" s="95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5"/>
      <c r="J440" s="95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5"/>
      <c r="J441" s="95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5"/>
      <c r="J442" s="95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5"/>
      <c r="J443" s="95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5"/>
      <c r="J444" s="95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5"/>
      <c r="J445" s="95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5"/>
      <c r="J446" s="95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5"/>
      <c r="J447" s="95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5"/>
      <c r="J448" s="95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5"/>
      <c r="J449" s="95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5"/>
      <c r="J450" s="95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5"/>
      <c r="J451" s="95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5"/>
      <c r="J452" s="95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5"/>
      <c r="J453" s="95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5"/>
      <c r="J454" s="95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5"/>
      <c r="J455" s="95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5"/>
      <c r="J456" s="95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5"/>
      <c r="J457" s="95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5"/>
      <c r="J458" s="95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5"/>
      <c r="J459" s="95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5"/>
      <c r="J460" s="95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5"/>
      <c r="J461" s="95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5"/>
      <c r="J462" s="95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5"/>
      <c r="J463" s="95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5"/>
      <c r="J464" s="95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5"/>
      <c r="J465" s="95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5"/>
      <c r="J466" s="95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5"/>
      <c r="J467" s="95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5"/>
      <c r="J468" s="95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5"/>
      <c r="J469" s="95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5"/>
      <c r="J470" s="95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5"/>
      <c r="J471" s="95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5"/>
      <c r="J472" s="95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5"/>
      <c r="J473" s="95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5"/>
      <c r="J474" s="95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5"/>
      <c r="J475" s="95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5"/>
      <c r="J476" s="95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5"/>
      <c r="J477" s="95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5"/>
      <c r="J478" s="95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5"/>
      <c r="J479" s="95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5"/>
      <c r="J480" s="95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5"/>
      <c r="J481" s="95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5"/>
      <c r="J482" s="95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5"/>
      <c r="J483" s="95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5"/>
      <c r="J484" s="95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5"/>
      <c r="J485" s="95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5"/>
      <c r="J486" s="95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5"/>
      <c r="J487" s="95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5"/>
      <c r="J488" s="95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5"/>
      <c r="J489" s="95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5"/>
      <c r="J490" s="95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5"/>
      <c r="J491" s="95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5"/>
      <c r="J492" s="95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5"/>
      <c r="J493" s="95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5"/>
      <c r="J494" s="95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5"/>
      <c r="J495" s="95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5"/>
      <c r="J496" s="95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5"/>
      <c r="J497" s="95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5"/>
      <c r="J498" s="95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5"/>
      <c r="J499" s="95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5"/>
      <c r="J500" s="95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5"/>
      <c r="J501" s="95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5"/>
      <c r="J502" s="95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5"/>
      <c r="J503" s="95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5"/>
      <c r="J504" s="95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5"/>
      <c r="J505" s="95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5"/>
      <c r="J506" s="95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5"/>
      <c r="J507" s="95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5"/>
      <c r="J508" s="95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5"/>
      <c r="J509" s="95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5"/>
      <c r="J510" s="95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5"/>
      <c r="J511" s="95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5"/>
      <c r="J512" s="95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5"/>
      <c r="J513" s="95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5"/>
      <c r="J514" s="95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5"/>
      <c r="J515" s="95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5"/>
      <c r="J516" s="95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5"/>
      <c r="J517" s="95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5"/>
      <c r="J518" s="95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5"/>
      <c r="J519" s="95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5"/>
      <c r="J520" s="95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5"/>
      <c r="J521" s="95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5"/>
      <c r="J522" s="95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5"/>
      <c r="J523" s="95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5"/>
      <c r="J524" s="95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5"/>
      <c r="J525" s="95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5"/>
      <c r="J526" s="95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5"/>
      <c r="J527" s="95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5"/>
      <c r="J528" s="95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5"/>
      <c r="J529" s="95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5"/>
      <c r="J530" s="95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5"/>
      <c r="J531" s="95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5"/>
      <c r="J532" s="95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5"/>
      <c r="J533" s="95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5"/>
      <c r="J534" s="95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5"/>
      <c r="J535" s="95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5"/>
      <c r="J536" s="95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5"/>
      <c r="J537" s="95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5"/>
      <c r="J538" s="95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5"/>
      <c r="J539" s="95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5"/>
      <c r="J540" s="95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5"/>
      <c r="J541" s="95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5"/>
      <c r="J542" s="95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5"/>
      <c r="J543" s="95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5"/>
      <c r="J544" s="95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5"/>
      <c r="J545" s="95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5"/>
      <c r="J546" s="95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5"/>
      <c r="J547" s="95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5"/>
      <c r="J548" s="95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5"/>
      <c r="J549" s="95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5"/>
      <c r="J550" s="95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5"/>
      <c r="J551" s="95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5"/>
      <c r="J552" s="95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5"/>
      <c r="J553" s="95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5"/>
      <c r="J554" s="95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5"/>
      <c r="J555" s="95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5"/>
      <c r="J556" s="95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5"/>
      <c r="J557" s="95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5"/>
      <c r="J558" s="95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5"/>
      <c r="J559" s="95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5"/>
      <c r="J560" s="95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5"/>
      <c r="J561" s="95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5"/>
      <c r="J562" s="95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5"/>
      <c r="J563" s="95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5"/>
      <c r="J564" s="9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142</v>
      </c>
      <c r="C1" s="46" t="s" vm="1">
        <v>225</v>
      </c>
    </row>
    <row r="2" spans="2:35">
      <c r="B2" s="46" t="s">
        <v>141</v>
      </c>
      <c r="C2" s="46" t="s">
        <v>226</v>
      </c>
    </row>
    <row r="3" spans="2:35">
      <c r="B3" s="46" t="s">
        <v>143</v>
      </c>
      <c r="C3" s="46" t="s">
        <v>227</v>
      </c>
      <c r="E3" s="2"/>
    </row>
    <row r="4" spans="2:35">
      <c r="B4" s="46" t="s">
        <v>144</v>
      </c>
      <c r="C4" s="46">
        <v>2145</v>
      </c>
    </row>
    <row r="6" spans="2:3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35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35" s="3" customFormat="1" ht="63">
      <c r="B8" s="21" t="s">
        <v>112</v>
      </c>
      <c r="C8" s="29" t="s">
        <v>45</v>
      </c>
      <c r="D8" s="12" t="s">
        <v>51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61</v>
      </c>
      <c r="O8" s="29" t="s">
        <v>58</v>
      </c>
      <c r="P8" s="29" t="s">
        <v>145</v>
      </c>
      <c r="Q8" s="30" t="s">
        <v>147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31" t="s">
        <v>204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35" s="4" customFormat="1" ht="18" customHeight="1">
      <c r="B11" s="107" t="s">
        <v>2947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108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199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207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0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142</v>
      </c>
      <c r="C1" s="46" t="s" vm="1">
        <v>225</v>
      </c>
    </row>
    <row r="2" spans="2:16">
      <c r="B2" s="46" t="s">
        <v>141</v>
      </c>
      <c r="C2" s="46" t="s">
        <v>226</v>
      </c>
    </row>
    <row r="3" spans="2:16">
      <c r="B3" s="46" t="s">
        <v>143</v>
      </c>
      <c r="C3" s="46" t="s">
        <v>227</v>
      </c>
    </row>
    <row r="4" spans="2:16">
      <c r="B4" s="46" t="s">
        <v>144</v>
      </c>
      <c r="C4" s="46">
        <v>2145</v>
      </c>
    </row>
    <row r="6" spans="2:16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ht="26.25" customHeight="1">
      <c r="B7" s="136" t="s">
        <v>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16" s="3" customFormat="1" ht="63">
      <c r="B8" s="21" t="s">
        <v>112</v>
      </c>
      <c r="C8" s="29" t="s">
        <v>45</v>
      </c>
      <c r="D8" s="29" t="s">
        <v>14</v>
      </c>
      <c r="E8" s="29" t="s">
        <v>66</v>
      </c>
      <c r="F8" s="29" t="s">
        <v>100</v>
      </c>
      <c r="G8" s="29" t="s">
        <v>17</v>
      </c>
      <c r="H8" s="29" t="s">
        <v>99</v>
      </c>
      <c r="I8" s="29" t="s">
        <v>16</v>
      </c>
      <c r="J8" s="29" t="s">
        <v>18</v>
      </c>
      <c r="K8" s="29" t="s">
        <v>201</v>
      </c>
      <c r="L8" s="29" t="s">
        <v>200</v>
      </c>
      <c r="M8" s="29" t="s">
        <v>107</v>
      </c>
      <c r="N8" s="29" t="s">
        <v>58</v>
      </c>
      <c r="O8" s="29" t="s">
        <v>145</v>
      </c>
      <c r="P8" s="30" t="s">
        <v>147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208</v>
      </c>
      <c r="L9" s="31"/>
      <c r="M9" s="31" t="s">
        <v>204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199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142</v>
      </c>
      <c r="C1" s="46" t="s" vm="1">
        <v>225</v>
      </c>
    </row>
    <row r="2" spans="2:19">
      <c r="B2" s="46" t="s">
        <v>141</v>
      </c>
      <c r="C2" s="46" t="s">
        <v>226</v>
      </c>
    </row>
    <row r="3" spans="2:19">
      <c r="B3" s="46" t="s">
        <v>143</v>
      </c>
      <c r="C3" s="46" t="s">
        <v>227</v>
      </c>
    </row>
    <row r="4" spans="2:19">
      <c r="B4" s="46" t="s">
        <v>144</v>
      </c>
      <c r="C4" s="46">
        <v>2145</v>
      </c>
    </row>
    <row r="6" spans="2:19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19" ht="26.25" customHeight="1">
      <c r="B7" s="136" t="s">
        <v>86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19" s="3" customFormat="1" ht="63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29" t="s">
        <v>201</v>
      </c>
      <c r="O8" s="29" t="s">
        <v>200</v>
      </c>
      <c r="P8" s="29" t="s">
        <v>107</v>
      </c>
      <c r="Q8" s="29" t="s">
        <v>58</v>
      </c>
      <c r="R8" s="29" t="s">
        <v>145</v>
      </c>
      <c r="S8" s="30" t="s">
        <v>147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</row>
    <row r="11" spans="2:19" s="4" customFormat="1" ht="18" customHeight="1">
      <c r="B11" s="107" t="s">
        <v>2946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108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199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207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1.710937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142</v>
      </c>
      <c r="C1" s="46" t="s" vm="1">
        <v>225</v>
      </c>
    </row>
    <row r="2" spans="2:30">
      <c r="B2" s="46" t="s">
        <v>141</v>
      </c>
      <c r="C2" s="46" t="s">
        <v>226</v>
      </c>
    </row>
    <row r="3" spans="2:30">
      <c r="B3" s="46" t="s">
        <v>143</v>
      </c>
      <c r="C3" s="46" t="s">
        <v>227</v>
      </c>
    </row>
    <row r="4" spans="2:30">
      <c r="B4" s="46" t="s">
        <v>144</v>
      </c>
      <c r="C4" s="46">
        <v>2145</v>
      </c>
    </row>
    <row r="6" spans="2:30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30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30" s="3" customFormat="1" ht="63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100</v>
      </c>
      <c r="J8" s="29" t="s">
        <v>17</v>
      </c>
      <c r="K8" s="29" t="s">
        <v>99</v>
      </c>
      <c r="L8" s="29" t="s">
        <v>16</v>
      </c>
      <c r="M8" s="58" t="s">
        <v>18</v>
      </c>
      <c r="N8" s="58" t="s">
        <v>201</v>
      </c>
      <c r="O8" s="29" t="s">
        <v>200</v>
      </c>
      <c r="P8" s="29" t="s">
        <v>107</v>
      </c>
      <c r="Q8" s="29" t="s">
        <v>58</v>
      </c>
      <c r="R8" s="29" t="s">
        <v>145</v>
      </c>
      <c r="S8" s="30" t="s">
        <v>147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208</v>
      </c>
      <c r="O9" s="31"/>
      <c r="P9" s="31" t="s">
        <v>204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19" t="s">
        <v>148</v>
      </c>
      <c r="AA10" s="1"/>
    </row>
    <row r="11" spans="2:30" s="4" customFormat="1" ht="18" customHeight="1">
      <c r="B11" s="114" t="s">
        <v>52</v>
      </c>
      <c r="C11" s="74"/>
      <c r="D11" s="75"/>
      <c r="E11" s="74"/>
      <c r="F11" s="75"/>
      <c r="G11" s="74"/>
      <c r="H11" s="74"/>
      <c r="I11" s="98"/>
      <c r="J11" s="99">
        <v>6.0872066009506831</v>
      </c>
      <c r="K11" s="75"/>
      <c r="L11" s="76"/>
      <c r="M11" s="78">
        <v>3.8082407522676352E-2</v>
      </c>
      <c r="N11" s="77"/>
      <c r="O11" s="99"/>
      <c r="P11" s="77">
        <f>P12+P34</f>
        <v>7954.5846539040003</v>
      </c>
      <c r="Q11" s="78"/>
      <c r="R11" s="78">
        <f>IFERROR(P11/$P$11,0)</f>
        <v>1</v>
      </c>
      <c r="S11" s="78">
        <f>P11/'סכום נכסי הקרן'!$C$42</f>
        <v>9.3783672811097191E-3</v>
      </c>
      <c r="AA11" s="1"/>
      <c r="AD11" s="1"/>
    </row>
    <row r="12" spans="2:30" ht="17.25" customHeight="1">
      <c r="B12" s="115" t="s">
        <v>194</v>
      </c>
      <c r="C12" s="80"/>
      <c r="D12" s="81"/>
      <c r="E12" s="80"/>
      <c r="F12" s="81"/>
      <c r="G12" s="80"/>
      <c r="H12" s="80"/>
      <c r="I12" s="100"/>
      <c r="J12" s="101">
        <v>5.5784884475160954</v>
      </c>
      <c r="K12" s="81"/>
      <c r="L12" s="82"/>
      <c r="M12" s="84">
        <v>3.6323672271621255E-2</v>
      </c>
      <c r="N12" s="83"/>
      <c r="O12" s="101"/>
      <c r="P12" s="83">
        <f>P13+P22+P31</f>
        <v>7370.8714170410003</v>
      </c>
      <c r="Q12" s="84"/>
      <c r="R12" s="84">
        <f t="shared" ref="R12:R37" si="0">IFERROR(P12/$P$11,0)</f>
        <v>0.92661926898011937</v>
      </c>
      <c r="S12" s="84">
        <f>P12/'סכום נכסי הקרן'!$C$42</f>
        <v>8.690175834248956E-3</v>
      </c>
    </row>
    <row r="13" spans="2:30">
      <c r="B13" s="116" t="s">
        <v>59</v>
      </c>
      <c r="C13" s="80"/>
      <c r="D13" s="81"/>
      <c r="E13" s="80"/>
      <c r="F13" s="81"/>
      <c r="G13" s="80"/>
      <c r="H13" s="80"/>
      <c r="I13" s="100"/>
      <c r="J13" s="101">
        <v>7.2045890773709438</v>
      </c>
      <c r="K13" s="81"/>
      <c r="L13" s="82"/>
      <c r="M13" s="84">
        <v>2.5806918579387168E-2</v>
      </c>
      <c r="N13" s="83"/>
      <c r="O13" s="101"/>
      <c r="P13" s="83">
        <v>4638.1417111800001</v>
      </c>
      <c r="Q13" s="84"/>
      <c r="R13" s="84">
        <f t="shared" si="0"/>
        <v>0.58307779890225497</v>
      </c>
      <c r="S13" s="84">
        <f>P13/'סכום נכסי הקרן'!$C$42</f>
        <v>5.4683177515663798E-3</v>
      </c>
    </row>
    <row r="14" spans="2:30">
      <c r="B14" s="117" t="s">
        <v>1741</v>
      </c>
      <c r="C14" s="88" t="s">
        <v>1742</v>
      </c>
      <c r="D14" s="89" t="s">
        <v>1743</v>
      </c>
      <c r="E14" s="88" t="s">
        <v>321</v>
      </c>
      <c r="F14" s="89" t="s">
        <v>125</v>
      </c>
      <c r="G14" s="88" t="s">
        <v>322</v>
      </c>
      <c r="H14" s="88" t="s">
        <v>323</v>
      </c>
      <c r="I14" s="102">
        <v>39076</v>
      </c>
      <c r="J14" s="103">
        <v>6.0299999999996787</v>
      </c>
      <c r="K14" s="89" t="s">
        <v>129</v>
      </c>
      <c r="L14" s="90">
        <v>4.9000000000000002E-2</v>
      </c>
      <c r="M14" s="92">
        <v>2.4799999999998018E-2</v>
      </c>
      <c r="N14" s="91">
        <v>773864.2819360001</v>
      </c>
      <c r="O14" s="103">
        <v>156.71</v>
      </c>
      <c r="P14" s="91">
        <v>1212.7226913130003</v>
      </c>
      <c r="Q14" s="92">
        <v>4.7867844300749642E-4</v>
      </c>
      <c r="R14" s="92">
        <f t="shared" si="0"/>
        <v>0.15245581561795471</v>
      </c>
      <c r="S14" s="92">
        <f>P14/'סכום נכסי הקרן'!$C$42</f>
        <v>1.4297866330063224E-3</v>
      </c>
    </row>
    <row r="15" spans="2:30">
      <c r="B15" s="117" t="s">
        <v>1744</v>
      </c>
      <c r="C15" s="88" t="s">
        <v>1745</v>
      </c>
      <c r="D15" s="89" t="s">
        <v>1743</v>
      </c>
      <c r="E15" s="88" t="s">
        <v>321</v>
      </c>
      <c r="F15" s="89" t="s">
        <v>125</v>
      </c>
      <c r="G15" s="88" t="s">
        <v>322</v>
      </c>
      <c r="H15" s="88" t="s">
        <v>323</v>
      </c>
      <c r="I15" s="102">
        <v>40738</v>
      </c>
      <c r="J15" s="103">
        <v>9.7699999999978289</v>
      </c>
      <c r="K15" s="89" t="s">
        <v>129</v>
      </c>
      <c r="L15" s="90">
        <v>4.0999999999999995E-2</v>
      </c>
      <c r="M15" s="92">
        <v>2.4799999999993022E-2</v>
      </c>
      <c r="N15" s="91">
        <v>1579489.0873960003</v>
      </c>
      <c r="O15" s="103">
        <v>137.80000000000001</v>
      </c>
      <c r="P15" s="91">
        <v>2176.5361221489998</v>
      </c>
      <c r="Q15" s="92">
        <v>4.1823773423081239E-4</v>
      </c>
      <c r="R15" s="92">
        <f t="shared" si="0"/>
        <v>0.27362033554835397</v>
      </c>
      <c r="S15" s="92">
        <f>P15/'סכום נכסי הקרן'!$C$42</f>
        <v>2.5661120023529453E-3</v>
      </c>
    </row>
    <row r="16" spans="2:30">
      <c r="B16" s="117" t="s">
        <v>1746</v>
      </c>
      <c r="C16" s="88" t="s">
        <v>1747</v>
      </c>
      <c r="D16" s="89" t="s">
        <v>1743</v>
      </c>
      <c r="E16" s="88" t="s">
        <v>1748</v>
      </c>
      <c r="F16" s="89" t="s">
        <v>548</v>
      </c>
      <c r="G16" s="88" t="s">
        <v>315</v>
      </c>
      <c r="H16" s="88" t="s">
        <v>127</v>
      </c>
      <c r="I16" s="102">
        <v>42795</v>
      </c>
      <c r="J16" s="103">
        <v>5.2899999999970255</v>
      </c>
      <c r="K16" s="89" t="s">
        <v>129</v>
      </c>
      <c r="L16" s="90">
        <v>2.1400000000000002E-2</v>
      </c>
      <c r="M16" s="92">
        <v>1.959999999999594E-2</v>
      </c>
      <c r="N16" s="91">
        <v>519620.66234600008</v>
      </c>
      <c r="O16" s="103">
        <v>113.84</v>
      </c>
      <c r="P16" s="91">
        <v>591.53618854400008</v>
      </c>
      <c r="Q16" s="92">
        <v>1.2215163197317831E-3</v>
      </c>
      <c r="R16" s="92">
        <f t="shared" si="0"/>
        <v>7.4364182956263125E-2</v>
      </c>
      <c r="S16" s="92">
        <f>P16/'סכום נכסי הקרן'!$C$42</f>
        <v>6.9741462032347503E-4</v>
      </c>
    </row>
    <row r="17" spans="2:19">
      <c r="B17" s="117" t="s">
        <v>1749</v>
      </c>
      <c r="C17" s="88" t="s">
        <v>1750</v>
      </c>
      <c r="D17" s="89" t="s">
        <v>1743</v>
      </c>
      <c r="E17" s="88" t="s">
        <v>313</v>
      </c>
      <c r="F17" s="89" t="s">
        <v>314</v>
      </c>
      <c r="G17" s="88" t="s">
        <v>347</v>
      </c>
      <c r="H17" s="88" t="s">
        <v>323</v>
      </c>
      <c r="I17" s="102">
        <v>36489</v>
      </c>
      <c r="J17" s="103">
        <v>3.0899999988091755</v>
      </c>
      <c r="K17" s="89" t="s">
        <v>129</v>
      </c>
      <c r="L17" s="90">
        <v>6.0499999999999998E-2</v>
      </c>
      <c r="M17" s="92">
        <v>1.6800000005466078E-2</v>
      </c>
      <c r="N17" s="91">
        <v>298.34026900000003</v>
      </c>
      <c r="O17" s="103">
        <v>171.7</v>
      </c>
      <c r="P17" s="91">
        <v>0.51225032900000012</v>
      </c>
      <c r="Q17" s="92"/>
      <c r="R17" s="92">
        <f t="shared" si="0"/>
        <v>6.4396866874575877E-5</v>
      </c>
      <c r="S17" s="92">
        <f>P17/'סכום נכסי הקרן'!$C$42</f>
        <v>6.0393746930250058E-7</v>
      </c>
    </row>
    <row r="18" spans="2:19">
      <c r="B18" s="117" t="s">
        <v>1751</v>
      </c>
      <c r="C18" s="88" t="s">
        <v>1752</v>
      </c>
      <c r="D18" s="89" t="s">
        <v>1743</v>
      </c>
      <c r="E18" s="88" t="s">
        <v>344</v>
      </c>
      <c r="F18" s="89" t="s">
        <v>125</v>
      </c>
      <c r="G18" s="88" t="s">
        <v>337</v>
      </c>
      <c r="H18" s="88" t="s">
        <v>127</v>
      </c>
      <c r="I18" s="102">
        <v>39084</v>
      </c>
      <c r="J18" s="103">
        <v>1.9200000000037416</v>
      </c>
      <c r="K18" s="89" t="s">
        <v>129</v>
      </c>
      <c r="L18" s="90">
        <v>5.5999999999999994E-2</v>
      </c>
      <c r="M18" s="92">
        <v>2.4800000000021662E-2</v>
      </c>
      <c r="N18" s="91">
        <v>143526.005298</v>
      </c>
      <c r="O18" s="103">
        <v>141.53</v>
      </c>
      <c r="P18" s="91">
        <v>203.13235504700003</v>
      </c>
      <c r="Q18" s="92">
        <v>3.3299264180391459E-4</v>
      </c>
      <c r="R18" s="92">
        <f t="shared" si="0"/>
        <v>2.5536513078317103E-2</v>
      </c>
      <c r="S18" s="92">
        <f>P18/'סכום נכסי הקרן'!$C$42</f>
        <v>2.3949079872731953E-4</v>
      </c>
    </row>
    <row r="19" spans="2:19">
      <c r="B19" s="117" t="s">
        <v>1753</v>
      </c>
      <c r="C19" s="88" t="s">
        <v>1754</v>
      </c>
      <c r="D19" s="89" t="s">
        <v>1743</v>
      </c>
      <c r="E19" s="88" t="s">
        <v>1755</v>
      </c>
      <c r="F19" s="89" t="s">
        <v>314</v>
      </c>
      <c r="G19" s="88" t="s">
        <v>417</v>
      </c>
      <c r="H19" s="88" t="s">
        <v>127</v>
      </c>
      <c r="I19" s="102">
        <v>44381</v>
      </c>
      <c r="J19" s="103">
        <v>2.970000000004124</v>
      </c>
      <c r="K19" s="89" t="s">
        <v>129</v>
      </c>
      <c r="L19" s="90">
        <v>8.5000000000000006E-3</v>
      </c>
      <c r="M19" s="92">
        <v>4.2800000000034484E-2</v>
      </c>
      <c r="N19" s="91">
        <v>433319.20000000007</v>
      </c>
      <c r="O19" s="103">
        <v>99.05</v>
      </c>
      <c r="P19" s="91">
        <v>429.20268475900008</v>
      </c>
      <c r="Q19" s="92">
        <v>1.3541225000000003E-3</v>
      </c>
      <c r="R19" s="92">
        <f t="shared" si="0"/>
        <v>5.3956643047145564E-2</v>
      </c>
      <c r="S19" s="92">
        <f>P19/'סכום נכסי הקרן'!$C$42</f>
        <v>5.0602521575186614E-4</v>
      </c>
    </row>
    <row r="20" spans="2:19">
      <c r="B20" s="117" t="s">
        <v>1756</v>
      </c>
      <c r="C20" s="88" t="s">
        <v>1757</v>
      </c>
      <c r="D20" s="89" t="s">
        <v>28</v>
      </c>
      <c r="E20" s="88" t="s">
        <v>1758</v>
      </c>
      <c r="F20" s="89" t="s">
        <v>474</v>
      </c>
      <c r="G20" s="88" t="s">
        <v>530</v>
      </c>
      <c r="H20" s="88"/>
      <c r="I20" s="102">
        <v>39104</v>
      </c>
      <c r="J20" s="103">
        <v>1.7500000000306128</v>
      </c>
      <c r="K20" s="89" t="s">
        <v>129</v>
      </c>
      <c r="L20" s="90">
        <v>5.5999999999999994E-2</v>
      </c>
      <c r="M20" s="92">
        <v>0</v>
      </c>
      <c r="N20" s="91">
        <v>183593.70117200003</v>
      </c>
      <c r="O20" s="103">
        <v>13.344352000000001</v>
      </c>
      <c r="P20" s="91">
        <v>24.499419039000003</v>
      </c>
      <c r="Q20" s="92">
        <v>4.8830493539336504E-4</v>
      </c>
      <c r="R20" s="92">
        <f t="shared" si="0"/>
        <v>3.0799117873459335E-3</v>
      </c>
      <c r="S20" s="92">
        <f>P20/'סכום נכסי הקרן'!$C$42</f>
        <v>2.8884543935149255E-5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103"/>
      <c r="K21" s="88"/>
      <c r="L21" s="88"/>
      <c r="M21" s="92"/>
      <c r="N21" s="91"/>
      <c r="O21" s="103"/>
      <c r="P21" s="88"/>
      <c r="Q21" s="88"/>
      <c r="R21" s="92"/>
      <c r="S21" s="88"/>
    </row>
    <row r="22" spans="2:19">
      <c r="B22" s="116" t="s">
        <v>60</v>
      </c>
      <c r="C22" s="80"/>
      <c r="D22" s="81"/>
      <c r="E22" s="80"/>
      <c r="F22" s="81"/>
      <c r="G22" s="80"/>
      <c r="H22" s="80"/>
      <c r="I22" s="100"/>
      <c r="J22" s="101">
        <v>2.6163683373098126</v>
      </c>
      <c r="K22" s="81"/>
      <c r="L22" s="82"/>
      <c r="M22" s="84">
        <v>5.5395950157578658E-2</v>
      </c>
      <c r="N22" s="83"/>
      <c r="O22" s="101"/>
      <c r="P22" s="83">
        <f>SUM(P23:P29)</f>
        <v>2716.2455286579998</v>
      </c>
      <c r="Q22" s="84"/>
      <c r="R22" s="84">
        <f t="shared" si="0"/>
        <v>0.34146918372726148</v>
      </c>
      <c r="S22" s="84">
        <f>P22/'סכום נכסי הקרן'!$C$42</f>
        <v>3.2024234201749923E-3</v>
      </c>
    </row>
    <row r="23" spans="2:19">
      <c r="B23" s="117" t="s">
        <v>1774</v>
      </c>
      <c r="C23" s="88">
        <v>9555</v>
      </c>
      <c r="D23" s="89" t="s">
        <v>1743</v>
      </c>
      <c r="E23" s="88" t="s">
        <v>1775</v>
      </c>
      <c r="F23" s="89" t="s">
        <v>493</v>
      </c>
      <c r="G23" s="88" t="s">
        <v>530</v>
      </c>
      <c r="H23" s="88"/>
      <c r="I23" s="102">
        <v>44074</v>
      </c>
      <c r="J23" s="103">
        <v>0</v>
      </c>
      <c r="K23" s="89" t="s">
        <v>129</v>
      </c>
      <c r="L23" s="90">
        <v>0</v>
      </c>
      <c r="M23" s="90">
        <v>0</v>
      </c>
      <c r="N23" s="91">
        <v>322420.08287000004</v>
      </c>
      <c r="O23" s="103">
        <v>59</v>
      </c>
      <c r="P23" s="91">
        <v>190.22784887600002</v>
      </c>
      <c r="Q23" s="92">
        <v>5.5652338311137006E-4</v>
      </c>
      <c r="R23" s="92">
        <f t="shared" ref="R23:R29" si="1">IFERROR(P23/$P$11,0)</f>
        <v>2.3914240296963693E-2</v>
      </c>
      <c r="S23" s="92">
        <f>P23/'סכום נכסי הקרן'!$C$42</f>
        <v>2.2427652875363984E-4</v>
      </c>
    </row>
    <row r="24" spans="2:19">
      <c r="B24" s="117" t="s">
        <v>1776</v>
      </c>
      <c r="C24" s="88">
        <v>9556</v>
      </c>
      <c r="D24" s="89" t="s">
        <v>1743</v>
      </c>
      <c r="E24" s="88" t="s">
        <v>1775</v>
      </c>
      <c r="F24" s="89" t="s">
        <v>493</v>
      </c>
      <c r="G24" s="88" t="s">
        <v>530</v>
      </c>
      <c r="H24" s="88"/>
      <c r="I24" s="102">
        <v>45046</v>
      </c>
      <c r="J24" s="103">
        <v>0</v>
      </c>
      <c r="K24" s="89" t="s">
        <v>129</v>
      </c>
      <c r="L24" s="90">
        <v>0</v>
      </c>
      <c r="M24" s="90">
        <v>0</v>
      </c>
      <c r="N24" s="91">
        <v>676.8394790000001</v>
      </c>
      <c r="O24" s="103">
        <v>29.41732</v>
      </c>
      <c r="P24" s="91">
        <v>0.19910805600000003</v>
      </c>
      <c r="Q24" s="92">
        <v>0</v>
      </c>
      <c r="R24" s="92">
        <f t="shared" si="1"/>
        <v>2.5030603691203482E-5</v>
      </c>
      <c r="S24" s="92">
        <f>P24/'סכום נכסי הקרן'!$C$42</f>
        <v>2.3474619468400686E-7</v>
      </c>
    </row>
    <row r="25" spans="2:19">
      <c r="B25" s="117" t="s">
        <v>1766</v>
      </c>
      <c r="C25" s="88" t="s">
        <v>1767</v>
      </c>
      <c r="D25" s="89" t="s">
        <v>1743</v>
      </c>
      <c r="E25" s="88" t="s">
        <v>929</v>
      </c>
      <c r="F25" s="89" t="s">
        <v>541</v>
      </c>
      <c r="G25" s="88" t="s">
        <v>414</v>
      </c>
      <c r="H25" s="88" t="s">
        <v>323</v>
      </c>
      <c r="I25" s="102">
        <v>44007</v>
      </c>
      <c r="J25" s="103">
        <v>3.9399999999966369</v>
      </c>
      <c r="K25" s="89" t="s">
        <v>129</v>
      </c>
      <c r="L25" s="90">
        <v>3.3500000000000002E-2</v>
      </c>
      <c r="M25" s="92">
        <v>6.6499999999951959E-2</v>
      </c>
      <c r="N25" s="91">
        <v>471180.72042300011</v>
      </c>
      <c r="O25" s="103">
        <v>88.34</v>
      </c>
      <c r="P25" s="91">
        <v>416.24104316000006</v>
      </c>
      <c r="Q25" s="92">
        <v>5.8897590052875014E-4</v>
      </c>
      <c r="R25" s="92">
        <f t="shared" si="1"/>
        <v>5.2327187561667939E-2</v>
      </c>
      <c r="S25" s="92">
        <f>P25/'סכום נכסי הקרן'!$C$42</f>
        <v>4.9074358374083798E-4</v>
      </c>
    </row>
    <row r="26" spans="2:19">
      <c r="B26" s="117" t="s">
        <v>1768</v>
      </c>
      <c r="C26" s="88" t="s">
        <v>1769</v>
      </c>
      <c r="D26" s="89" t="s">
        <v>1743</v>
      </c>
      <c r="E26" s="88" t="s">
        <v>1770</v>
      </c>
      <c r="F26" s="89" t="s">
        <v>328</v>
      </c>
      <c r="G26" s="88" t="s">
        <v>461</v>
      </c>
      <c r="H26" s="88" t="s">
        <v>323</v>
      </c>
      <c r="I26" s="102">
        <v>43310</v>
      </c>
      <c r="J26" s="103">
        <v>1.4300000000003898</v>
      </c>
      <c r="K26" s="89" t="s">
        <v>129</v>
      </c>
      <c r="L26" s="90">
        <v>3.5499999999999997E-2</v>
      </c>
      <c r="M26" s="92">
        <v>6.0199999999996097E-2</v>
      </c>
      <c r="N26" s="91">
        <v>530621.28</v>
      </c>
      <c r="O26" s="103">
        <v>96.7</v>
      </c>
      <c r="P26" s="91">
        <v>513.11077776000013</v>
      </c>
      <c r="Q26" s="92">
        <v>1.9740375000000003E-3</v>
      </c>
      <c r="R26" s="92">
        <f t="shared" si="1"/>
        <v>6.4505037042779156E-2</v>
      </c>
      <c r="S26" s="92">
        <f>P26/'סכום נכסי הקרן'!$C$42</f>
        <v>6.0495192886877037E-4</v>
      </c>
    </row>
    <row r="27" spans="2:19">
      <c r="B27" s="117" t="s">
        <v>1763</v>
      </c>
      <c r="C27" s="88" t="s">
        <v>1764</v>
      </c>
      <c r="D27" s="89" t="s">
        <v>1743</v>
      </c>
      <c r="E27" s="88" t="s">
        <v>1765</v>
      </c>
      <c r="F27" s="89" t="s">
        <v>328</v>
      </c>
      <c r="G27" s="88" t="s">
        <v>355</v>
      </c>
      <c r="H27" s="88" t="s">
        <v>127</v>
      </c>
      <c r="I27" s="102">
        <v>42598</v>
      </c>
      <c r="J27" s="103">
        <v>2.7099999999995257</v>
      </c>
      <c r="K27" s="89" t="s">
        <v>129</v>
      </c>
      <c r="L27" s="90">
        <v>3.1E-2</v>
      </c>
      <c r="M27" s="92">
        <v>5.2399999999978158E-2</v>
      </c>
      <c r="N27" s="91">
        <v>735429.64257800009</v>
      </c>
      <c r="O27" s="103">
        <v>94.65</v>
      </c>
      <c r="P27" s="91">
        <v>696.08415672300009</v>
      </c>
      <c r="Q27" s="92">
        <v>1.0429688181442973E-3</v>
      </c>
      <c r="R27" s="92">
        <f t="shared" si="1"/>
        <v>8.750729133058778E-2</v>
      </c>
      <c r="S27" s="92">
        <f>P27/'סכום נכסי הקרן'!$C$42</f>
        <v>8.2067551787332049E-4</v>
      </c>
    </row>
    <row r="28" spans="2:19">
      <c r="B28" s="117" t="s">
        <v>1759</v>
      </c>
      <c r="C28" s="88" t="s">
        <v>1760</v>
      </c>
      <c r="D28" s="89" t="s">
        <v>1743</v>
      </c>
      <c r="E28" s="88" t="s">
        <v>1748</v>
      </c>
      <c r="F28" s="89" t="s">
        <v>548</v>
      </c>
      <c r="G28" s="88" t="s">
        <v>315</v>
      </c>
      <c r="H28" s="88" t="s">
        <v>127</v>
      </c>
      <c r="I28" s="102">
        <v>42795</v>
      </c>
      <c r="J28" s="103">
        <v>4.8299999999998535</v>
      </c>
      <c r="K28" s="89" t="s">
        <v>129</v>
      </c>
      <c r="L28" s="90">
        <v>3.7400000000000003E-2</v>
      </c>
      <c r="M28" s="92">
        <v>5.0399999999980835E-2</v>
      </c>
      <c r="N28" s="91">
        <v>284912.61204100004</v>
      </c>
      <c r="O28" s="103">
        <v>95.22</v>
      </c>
      <c r="P28" s="91">
        <v>271.29379548800006</v>
      </c>
      <c r="Q28" s="92">
        <v>4.1977904283915411E-4</v>
      </c>
      <c r="R28" s="92">
        <f t="shared" si="1"/>
        <v>3.4105337650137749E-2</v>
      </c>
      <c r="S28" s="92">
        <f>P28/'סכום נכסי הקרן'!$C$42</f>
        <v>3.1985238272925126E-4</v>
      </c>
    </row>
    <row r="29" spans="2:19">
      <c r="B29" s="117" t="s">
        <v>1761</v>
      </c>
      <c r="C29" s="88" t="s">
        <v>1762</v>
      </c>
      <c r="D29" s="89" t="s">
        <v>1743</v>
      </c>
      <c r="E29" s="88" t="s">
        <v>1748</v>
      </c>
      <c r="F29" s="89" t="s">
        <v>548</v>
      </c>
      <c r="G29" s="88" t="s">
        <v>315</v>
      </c>
      <c r="H29" s="88" t="s">
        <v>127</v>
      </c>
      <c r="I29" s="102">
        <v>42795</v>
      </c>
      <c r="J29" s="103">
        <v>1.6499999999988082</v>
      </c>
      <c r="K29" s="89" t="s">
        <v>129</v>
      </c>
      <c r="L29" s="90">
        <v>2.5000000000000001E-2</v>
      </c>
      <c r="M29" s="92">
        <v>4.9599999999965026E-2</v>
      </c>
      <c r="N29" s="91">
        <v>649415.49640100007</v>
      </c>
      <c r="O29" s="103">
        <v>96.87</v>
      </c>
      <c r="P29" s="91">
        <v>629.08879859500007</v>
      </c>
      <c r="Q29" s="92">
        <v>1.5915269938409794E-3</v>
      </c>
      <c r="R29" s="92">
        <f t="shared" si="1"/>
        <v>7.9085059241434053E-2</v>
      </c>
      <c r="S29" s="92">
        <f>P29/'סכום נכסי הקרן'!$C$42</f>
        <v>7.4168873201448885E-4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103"/>
      <c r="K30" s="88"/>
      <c r="L30" s="88"/>
      <c r="M30" s="92"/>
      <c r="N30" s="91"/>
      <c r="O30" s="103"/>
      <c r="P30" s="88"/>
      <c r="Q30" s="88"/>
      <c r="R30" s="92"/>
      <c r="S30" s="88"/>
    </row>
    <row r="31" spans="2:19">
      <c r="B31" s="116" t="s">
        <v>47</v>
      </c>
      <c r="C31" s="80"/>
      <c r="D31" s="81"/>
      <c r="E31" s="80"/>
      <c r="F31" s="81"/>
      <c r="G31" s="80"/>
      <c r="H31" s="80"/>
      <c r="I31" s="100"/>
      <c r="J31" s="101">
        <v>1.9200000000145594</v>
      </c>
      <c r="K31" s="81"/>
      <c r="L31" s="82"/>
      <c r="M31" s="84">
        <v>5.739999999925989E-2</v>
      </c>
      <c r="N31" s="83"/>
      <c r="O31" s="101"/>
      <c r="P31" s="83">
        <v>16.484177203000002</v>
      </c>
      <c r="Q31" s="84"/>
      <c r="R31" s="84">
        <f t="shared" si="0"/>
        <v>2.0722863506028306E-3</v>
      </c>
      <c r="S31" s="84">
        <f>P31/'סכום נכסי הקרן'!$C$42</f>
        <v>1.9434662507583848E-5</v>
      </c>
    </row>
    <row r="32" spans="2:19">
      <c r="B32" s="117" t="s">
        <v>1771</v>
      </c>
      <c r="C32" s="88" t="s">
        <v>1772</v>
      </c>
      <c r="D32" s="89" t="s">
        <v>1743</v>
      </c>
      <c r="E32" s="88" t="s">
        <v>1773</v>
      </c>
      <c r="F32" s="89" t="s">
        <v>474</v>
      </c>
      <c r="G32" s="88" t="s">
        <v>337</v>
      </c>
      <c r="H32" s="88" t="s">
        <v>127</v>
      </c>
      <c r="I32" s="102">
        <v>38118</v>
      </c>
      <c r="J32" s="103">
        <v>1.9200000000145594</v>
      </c>
      <c r="K32" s="89" t="s">
        <v>128</v>
      </c>
      <c r="L32" s="90">
        <v>7.9699999999999993E-2</v>
      </c>
      <c r="M32" s="92">
        <v>5.739999999925989E-2</v>
      </c>
      <c r="N32" s="91">
        <v>4109.9474640000008</v>
      </c>
      <c r="O32" s="103">
        <v>108.4</v>
      </c>
      <c r="P32" s="91">
        <v>16.484177203000002</v>
      </c>
      <c r="Q32" s="92">
        <v>9.0597946019113957E-5</v>
      </c>
      <c r="R32" s="92">
        <f t="shared" si="0"/>
        <v>2.0722863506028306E-3</v>
      </c>
      <c r="S32" s="92">
        <f>P32/'סכום נכסי הקרן'!$C$42</f>
        <v>1.9434662507583848E-5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103"/>
      <c r="K33" s="88"/>
      <c r="L33" s="88"/>
      <c r="M33" s="92"/>
      <c r="N33" s="91"/>
      <c r="O33" s="103"/>
      <c r="P33" s="88"/>
      <c r="Q33" s="88"/>
      <c r="R33" s="92"/>
      <c r="S33" s="88"/>
    </row>
    <row r="34" spans="2:19">
      <c r="B34" s="115" t="s">
        <v>193</v>
      </c>
      <c r="C34" s="80"/>
      <c r="D34" s="81"/>
      <c r="E34" s="80"/>
      <c r="F34" s="81"/>
      <c r="G34" s="80"/>
      <c r="H34" s="80"/>
      <c r="I34" s="100"/>
      <c r="J34" s="101">
        <v>12.345112394242788</v>
      </c>
      <c r="K34" s="81"/>
      <c r="L34" s="82"/>
      <c r="M34" s="84">
        <v>5.9643359037121056E-2</v>
      </c>
      <c r="N34" s="83"/>
      <c r="O34" s="101"/>
      <c r="P34" s="83">
        <v>583.71323686300025</v>
      </c>
      <c r="Q34" s="84"/>
      <c r="R34" s="84">
        <f t="shared" si="0"/>
        <v>7.3380731019880699E-2</v>
      </c>
      <c r="S34" s="84">
        <f>P34/'סכום נכסי הקרן'!$C$42</f>
        <v>6.8819144686076215E-4</v>
      </c>
    </row>
    <row r="35" spans="2:19">
      <c r="B35" s="116" t="s">
        <v>67</v>
      </c>
      <c r="C35" s="80"/>
      <c r="D35" s="81"/>
      <c r="E35" s="80"/>
      <c r="F35" s="81"/>
      <c r="G35" s="80"/>
      <c r="H35" s="80"/>
      <c r="I35" s="100"/>
      <c r="J35" s="101">
        <v>12.345112394242788</v>
      </c>
      <c r="K35" s="81"/>
      <c r="L35" s="82"/>
      <c r="M35" s="84">
        <v>5.9643359037121056E-2</v>
      </c>
      <c r="N35" s="83"/>
      <c r="O35" s="101"/>
      <c r="P35" s="83">
        <v>583.71323686300025</v>
      </c>
      <c r="Q35" s="84"/>
      <c r="R35" s="84">
        <f t="shared" si="0"/>
        <v>7.3380731019880699E-2</v>
      </c>
      <c r="S35" s="84">
        <f>P35/'סכום נכסי הקרן'!$C$42</f>
        <v>6.8819144686076215E-4</v>
      </c>
    </row>
    <row r="36" spans="2:19">
      <c r="B36" s="117" t="s">
        <v>1777</v>
      </c>
      <c r="C36" s="88">
        <v>4824</v>
      </c>
      <c r="D36" s="89" t="s">
        <v>1743</v>
      </c>
      <c r="E36" s="88"/>
      <c r="F36" s="89" t="s">
        <v>718</v>
      </c>
      <c r="G36" s="88" t="s">
        <v>804</v>
      </c>
      <c r="H36" s="88" t="s">
        <v>699</v>
      </c>
      <c r="I36" s="102">
        <v>42206</v>
      </c>
      <c r="J36" s="103">
        <v>14.340000000023021</v>
      </c>
      <c r="K36" s="89" t="s">
        <v>136</v>
      </c>
      <c r="L36" s="90">
        <v>4.555E-2</v>
      </c>
      <c r="M36" s="92">
        <v>6.250000000011445E-2</v>
      </c>
      <c r="N36" s="91">
        <v>137361.91342500004</v>
      </c>
      <c r="O36" s="103">
        <v>79.8</v>
      </c>
      <c r="P36" s="91">
        <v>305.80337969400006</v>
      </c>
      <c r="Q36" s="92">
        <v>8.2460522289724413E-4</v>
      </c>
      <c r="R36" s="92">
        <f t="shared" si="0"/>
        <v>3.8443663999969624E-2</v>
      </c>
      <c r="S36" s="92">
        <f>P36/'סכום נכסי הקרן'!$C$42</f>
        <v>3.6053880062329068E-4</v>
      </c>
    </row>
    <row r="37" spans="2:19">
      <c r="B37" s="117" t="s">
        <v>1778</v>
      </c>
      <c r="C37" s="88">
        <v>5168</v>
      </c>
      <c r="D37" s="89" t="s">
        <v>1743</v>
      </c>
      <c r="E37" s="88"/>
      <c r="F37" s="89" t="s">
        <v>718</v>
      </c>
      <c r="G37" s="88" t="s">
        <v>878</v>
      </c>
      <c r="H37" s="88" t="s">
        <v>1779</v>
      </c>
      <c r="I37" s="102">
        <v>42408</v>
      </c>
      <c r="J37" s="103">
        <v>10.149999999987944</v>
      </c>
      <c r="K37" s="89" t="s">
        <v>136</v>
      </c>
      <c r="L37" s="90">
        <v>3.9510000000000003E-2</v>
      </c>
      <c r="M37" s="92">
        <v>5.6499999999933423E-2</v>
      </c>
      <c r="N37" s="91">
        <v>117903.19417100001</v>
      </c>
      <c r="O37" s="103">
        <v>84.49</v>
      </c>
      <c r="P37" s="91">
        <v>277.90985716900008</v>
      </c>
      <c r="Q37" s="92">
        <v>2.9883181007839374E-4</v>
      </c>
      <c r="R37" s="92">
        <f t="shared" si="0"/>
        <v>3.4937067019911061E-2</v>
      </c>
      <c r="S37" s="92">
        <f>P37/'סכום נכסי הקרן'!$C$42</f>
        <v>3.276526462374713E-4</v>
      </c>
    </row>
    <row r="38" spans="2:19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2:19">
      <c r="B41" s="110" t="s">
        <v>216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2:19">
      <c r="B42" s="110" t="s">
        <v>108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110" t="s">
        <v>199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110" t="s">
        <v>207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1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1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2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A1:B32 C5:C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7.28515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3.140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142</v>
      </c>
      <c r="C1" s="46" t="s" vm="1">
        <v>225</v>
      </c>
    </row>
    <row r="2" spans="2:49">
      <c r="B2" s="46" t="s">
        <v>141</v>
      </c>
      <c r="C2" s="46" t="s">
        <v>226</v>
      </c>
    </row>
    <row r="3" spans="2:49">
      <c r="B3" s="46" t="s">
        <v>143</v>
      </c>
      <c r="C3" s="46" t="s">
        <v>227</v>
      </c>
    </row>
    <row r="4" spans="2:49">
      <c r="B4" s="46" t="s">
        <v>144</v>
      </c>
      <c r="C4" s="46">
        <v>2145</v>
      </c>
    </row>
    <row r="6" spans="2:49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49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49" s="3" customFormat="1" ht="63">
      <c r="B8" s="21" t="s">
        <v>112</v>
      </c>
      <c r="C8" s="29" t="s">
        <v>45</v>
      </c>
      <c r="D8" s="29" t="s">
        <v>114</v>
      </c>
      <c r="E8" s="29" t="s">
        <v>113</v>
      </c>
      <c r="F8" s="29" t="s">
        <v>65</v>
      </c>
      <c r="G8" s="29" t="s">
        <v>99</v>
      </c>
      <c r="H8" s="29" t="s">
        <v>201</v>
      </c>
      <c r="I8" s="29" t="s">
        <v>200</v>
      </c>
      <c r="J8" s="29" t="s">
        <v>107</v>
      </c>
      <c r="K8" s="29" t="s">
        <v>58</v>
      </c>
      <c r="L8" s="29" t="s">
        <v>145</v>
      </c>
      <c r="M8" s="30" t="s">
        <v>147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208</v>
      </c>
      <c r="I9" s="31"/>
      <c r="J9" s="31" t="s">
        <v>204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2856.5366141530003</v>
      </c>
      <c r="K11" s="78"/>
      <c r="L11" s="78">
        <f>IFERROR(J11/$J$11,0)</f>
        <v>1</v>
      </c>
      <c r="M11" s="78">
        <f>J11/'סכום נכסי הקרן'!$C$42</f>
        <v>3.3678250575052268E-3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194</v>
      </c>
      <c r="C12" s="80"/>
      <c r="D12" s="81"/>
      <c r="E12" s="80"/>
      <c r="F12" s="81"/>
      <c r="G12" s="81"/>
      <c r="H12" s="83"/>
      <c r="I12" s="83"/>
      <c r="J12" s="83">
        <v>1884.5421641530004</v>
      </c>
      <c r="K12" s="84"/>
      <c r="L12" s="84">
        <f t="shared" ref="L12:L36" si="0">IFERROR(J12/$J$11,0)</f>
        <v>0.65972974223955161</v>
      </c>
      <c r="M12" s="84">
        <f>J12/'סכום נכסי הקרן'!$C$42</f>
        <v>2.2218543570958261E-3</v>
      </c>
    </row>
    <row r="13" spans="2:49">
      <c r="B13" s="86" t="s">
        <v>1780</v>
      </c>
      <c r="C13" s="88">
        <v>9114</v>
      </c>
      <c r="D13" s="89" t="s">
        <v>28</v>
      </c>
      <c r="E13" s="88" t="s">
        <v>1781</v>
      </c>
      <c r="F13" s="89" t="s">
        <v>1190</v>
      </c>
      <c r="G13" s="89" t="s">
        <v>128</v>
      </c>
      <c r="H13" s="91">
        <v>2144.8100000000004</v>
      </c>
      <c r="I13" s="91">
        <v>824.19640000000004</v>
      </c>
      <c r="J13" s="91">
        <v>65.406570000000002</v>
      </c>
      <c r="K13" s="92">
        <v>2.5784074196044465E-4</v>
      </c>
      <c r="L13" s="92">
        <f t="shared" si="0"/>
        <v>2.2897157934519907E-2</v>
      </c>
      <c r="M13" s="92">
        <f>J13/'סכום נכסי הקרן'!$C$42</f>
        <v>7.7113622237530766E-5</v>
      </c>
    </row>
    <row r="14" spans="2:49">
      <c r="B14" s="86" t="s">
        <v>1782</v>
      </c>
      <c r="C14" s="88">
        <v>8423</v>
      </c>
      <c r="D14" s="89" t="s">
        <v>28</v>
      </c>
      <c r="E14" s="88" t="s">
        <v>1783</v>
      </c>
      <c r="F14" s="89" t="s">
        <v>484</v>
      </c>
      <c r="G14" s="89" t="s">
        <v>128</v>
      </c>
      <c r="H14" s="91">
        <v>1815709.1500000004</v>
      </c>
      <c r="I14" s="91">
        <v>0</v>
      </c>
      <c r="J14" s="91">
        <v>0</v>
      </c>
      <c r="K14" s="92">
        <v>3.6936339122799151E-4</v>
      </c>
      <c r="L14" s="92">
        <f t="shared" ref="L14" si="1">IFERROR(J14/$J$11,0)</f>
        <v>0</v>
      </c>
      <c r="M14" s="92">
        <f>J14/'סכום נכסי הקרן'!$C$42</f>
        <v>0</v>
      </c>
    </row>
    <row r="15" spans="2:49">
      <c r="B15" s="86" t="s">
        <v>1784</v>
      </c>
      <c r="C15" s="88">
        <v>8460</v>
      </c>
      <c r="D15" s="89" t="s">
        <v>28</v>
      </c>
      <c r="E15" s="88">
        <v>513644005</v>
      </c>
      <c r="F15" s="89" t="s">
        <v>1190</v>
      </c>
      <c r="G15" s="89" t="s">
        <v>128</v>
      </c>
      <c r="H15" s="91">
        <v>7960.8900000000012</v>
      </c>
      <c r="I15" s="91">
        <v>322.17919999999998</v>
      </c>
      <c r="J15" s="91">
        <v>94.898820000000015</v>
      </c>
      <c r="K15" s="92">
        <v>6.9638333422223102E-4</v>
      </c>
      <c r="L15" s="92">
        <f t="shared" si="0"/>
        <v>3.3221636134406325E-2</v>
      </c>
      <c r="M15" s="92">
        <f>J15/'סכום נכסי הקרן'!$C$42</f>
        <v>1.118846586247747E-4</v>
      </c>
    </row>
    <row r="16" spans="2:49">
      <c r="B16" s="86" t="s">
        <v>1785</v>
      </c>
      <c r="C16" s="88">
        <v>8525</v>
      </c>
      <c r="D16" s="89" t="s">
        <v>28</v>
      </c>
      <c r="E16" s="88" t="s">
        <v>1786</v>
      </c>
      <c r="F16" s="89" t="s">
        <v>1190</v>
      </c>
      <c r="G16" s="89" t="s">
        <v>128</v>
      </c>
      <c r="H16" s="91">
        <v>3077.5600000000004</v>
      </c>
      <c r="I16" s="91">
        <v>580.20000000000005</v>
      </c>
      <c r="J16" s="91">
        <v>66.067200000000014</v>
      </c>
      <c r="K16" s="92">
        <v>3.0712353988007795E-4</v>
      </c>
      <c r="L16" s="92">
        <f t="shared" si="0"/>
        <v>2.3128427506464776E-2</v>
      </c>
      <c r="M16" s="92">
        <f>J16/'סכום נכסי הקרן'!$C$42</f>
        <v>7.7892497696965203E-5</v>
      </c>
    </row>
    <row r="17" spans="2:13">
      <c r="B17" s="86" t="s">
        <v>1787</v>
      </c>
      <c r="C17" s="88">
        <v>9326</v>
      </c>
      <c r="D17" s="89" t="s">
        <v>28</v>
      </c>
      <c r="E17" s="88" t="s">
        <v>1788</v>
      </c>
      <c r="F17" s="89" t="s">
        <v>1366</v>
      </c>
      <c r="G17" s="89" t="s">
        <v>128</v>
      </c>
      <c r="H17" s="91">
        <v>5512.3140739999999</v>
      </c>
      <c r="I17" s="91">
        <v>100</v>
      </c>
      <c r="J17" s="91">
        <v>20.395562075000004</v>
      </c>
      <c r="K17" s="92">
        <v>2.7561570369999999E-6</v>
      </c>
      <c r="L17" s="92">
        <f t="shared" si="0"/>
        <v>7.1399617193590743E-3</v>
      </c>
      <c r="M17" s="92">
        <f>J17/'סכום נכסי הקרן'!$C$42</f>
        <v>2.4046141988085592E-5</v>
      </c>
    </row>
    <row r="18" spans="2:13">
      <c r="B18" s="86" t="s">
        <v>1789</v>
      </c>
      <c r="C18" s="88">
        <v>9398</v>
      </c>
      <c r="D18" s="89" t="s">
        <v>28</v>
      </c>
      <c r="E18" s="88" t="s">
        <v>1790</v>
      </c>
      <c r="F18" s="89" t="s">
        <v>1366</v>
      </c>
      <c r="G18" s="89" t="s">
        <v>128</v>
      </c>
      <c r="H18" s="91">
        <v>5512.3140739999999</v>
      </c>
      <c r="I18" s="91">
        <v>100</v>
      </c>
      <c r="J18" s="91">
        <v>20.395562075000004</v>
      </c>
      <c r="K18" s="92">
        <v>2.7561570369999999E-6</v>
      </c>
      <c r="L18" s="92">
        <f t="shared" si="0"/>
        <v>7.1399617193590743E-3</v>
      </c>
      <c r="M18" s="92">
        <f>J18/'סכום נכסי הקרן'!$C$42</f>
        <v>2.4046141988085592E-5</v>
      </c>
    </row>
    <row r="19" spans="2:13">
      <c r="B19" s="86" t="s">
        <v>1791</v>
      </c>
      <c r="C19" s="88">
        <v>9113</v>
      </c>
      <c r="D19" s="89" t="s">
        <v>28</v>
      </c>
      <c r="E19" s="88" t="s">
        <v>1792</v>
      </c>
      <c r="F19" s="89" t="s">
        <v>1417</v>
      </c>
      <c r="G19" s="89" t="s">
        <v>129</v>
      </c>
      <c r="H19" s="91">
        <v>16664.009996000001</v>
      </c>
      <c r="I19" s="91">
        <v>2168.9050000000002</v>
      </c>
      <c r="J19" s="91">
        <v>361.42654596200003</v>
      </c>
      <c r="K19" s="92">
        <v>5.5542355408084293E-4</v>
      </c>
      <c r="L19" s="92">
        <f t="shared" si="0"/>
        <v>0.12652613804117741</v>
      </c>
      <c r="M19" s="92">
        <f>J19/'סכום נכסי הקרן'!$C$42</f>
        <v>4.2611789812444255E-4</v>
      </c>
    </row>
    <row r="20" spans="2:13">
      <c r="B20" s="86" t="s">
        <v>1793</v>
      </c>
      <c r="C20" s="88">
        <v>9266</v>
      </c>
      <c r="D20" s="89" t="s">
        <v>28</v>
      </c>
      <c r="E20" s="88" t="s">
        <v>1792</v>
      </c>
      <c r="F20" s="89" t="s">
        <v>1417</v>
      </c>
      <c r="G20" s="89" t="s">
        <v>129</v>
      </c>
      <c r="H20" s="91">
        <v>401724.87375600007</v>
      </c>
      <c r="I20" s="91">
        <v>96.629199999999997</v>
      </c>
      <c r="J20" s="91">
        <v>388.18353176199997</v>
      </c>
      <c r="K20" s="92">
        <v>7.6663580422737067E-4</v>
      </c>
      <c r="L20" s="92">
        <f t="shared" si="0"/>
        <v>0.13589307059419625</v>
      </c>
      <c r="M20" s="92">
        <f>J20/'סכום נכסי הקרן'!$C$42</f>
        <v>4.5766408828846079E-4</v>
      </c>
    </row>
    <row r="21" spans="2:13">
      <c r="B21" s="86" t="s">
        <v>1794</v>
      </c>
      <c r="C21" s="88">
        <v>9152</v>
      </c>
      <c r="D21" s="89" t="s">
        <v>28</v>
      </c>
      <c r="E21" s="88" t="s">
        <v>1795</v>
      </c>
      <c r="F21" s="89" t="s">
        <v>1366</v>
      </c>
      <c r="G21" s="89" t="s">
        <v>128</v>
      </c>
      <c r="H21" s="91">
        <v>5512.3140739999999</v>
      </c>
      <c r="I21" s="91">
        <v>100</v>
      </c>
      <c r="J21" s="91">
        <v>20.395562075000004</v>
      </c>
      <c r="K21" s="92">
        <v>2.7561570369999999E-6</v>
      </c>
      <c r="L21" s="92">
        <f t="shared" si="0"/>
        <v>7.1399617193590743E-3</v>
      </c>
      <c r="M21" s="92">
        <f>J21/'סכום נכסי הקרן'!$C$42</f>
        <v>2.4046141988085592E-5</v>
      </c>
    </row>
    <row r="22" spans="2:13">
      <c r="B22" s="86" t="s">
        <v>1796</v>
      </c>
      <c r="C22" s="88">
        <v>9262</v>
      </c>
      <c r="D22" s="89" t="s">
        <v>28</v>
      </c>
      <c r="E22" s="88" t="s">
        <v>1797</v>
      </c>
      <c r="F22" s="89" t="s">
        <v>1366</v>
      </c>
      <c r="G22" s="89" t="s">
        <v>128</v>
      </c>
      <c r="H22" s="91">
        <v>5512.3140739999999</v>
      </c>
      <c r="I22" s="91">
        <v>100</v>
      </c>
      <c r="J22" s="91">
        <v>20.395562075000004</v>
      </c>
      <c r="K22" s="92">
        <v>2.7561570369999999E-6</v>
      </c>
      <c r="L22" s="92">
        <f t="shared" si="0"/>
        <v>7.1399617193590743E-3</v>
      </c>
      <c r="M22" s="92">
        <f>J22/'סכום נכסי הקרן'!$C$42</f>
        <v>2.4046141988085592E-5</v>
      </c>
    </row>
    <row r="23" spans="2:13">
      <c r="B23" s="86" t="s">
        <v>1798</v>
      </c>
      <c r="C23" s="88">
        <v>8838</v>
      </c>
      <c r="D23" s="89" t="s">
        <v>28</v>
      </c>
      <c r="E23" s="88" t="s">
        <v>1799</v>
      </c>
      <c r="F23" s="89" t="s">
        <v>413</v>
      </c>
      <c r="G23" s="89" t="s">
        <v>128</v>
      </c>
      <c r="H23" s="91">
        <v>3950.5741050000006</v>
      </c>
      <c r="I23" s="91">
        <v>1115.5499</v>
      </c>
      <c r="J23" s="91">
        <v>163.06131438300002</v>
      </c>
      <c r="K23" s="92">
        <v>1.6740545064219535E-4</v>
      </c>
      <c r="L23" s="92">
        <f t="shared" si="0"/>
        <v>5.7083572314493083E-2</v>
      </c>
      <c r="M23" s="92">
        <f>J23/'סכום נכסי הקרן'!$C$42</f>
        <v>1.9224748521266144E-4</v>
      </c>
    </row>
    <row r="24" spans="2:13">
      <c r="B24" s="86" t="s">
        <v>1800</v>
      </c>
      <c r="C24" s="88" t="s">
        <v>1801</v>
      </c>
      <c r="D24" s="89" t="s">
        <v>28</v>
      </c>
      <c r="E24" s="88" t="s">
        <v>1802</v>
      </c>
      <c r="F24" s="89" t="s">
        <v>1233</v>
      </c>
      <c r="G24" s="89" t="s">
        <v>129</v>
      </c>
      <c r="H24" s="91">
        <v>154922.00000000003</v>
      </c>
      <c r="I24" s="91">
        <v>183</v>
      </c>
      <c r="J24" s="91">
        <v>283.50726000000003</v>
      </c>
      <c r="K24" s="92">
        <v>2.6851081128204519E-4</v>
      </c>
      <c r="L24" s="92">
        <f t="shared" si="0"/>
        <v>9.9248600068815696E-2</v>
      </c>
      <c r="M24" s="92">
        <f>J24/'סכום נכסי הקרן'!$C$42</f>
        <v>3.3425192223407246E-4</v>
      </c>
    </row>
    <row r="25" spans="2:13">
      <c r="B25" s="86" t="s">
        <v>1803</v>
      </c>
      <c r="C25" s="88">
        <v>8726</v>
      </c>
      <c r="D25" s="89" t="s">
        <v>28</v>
      </c>
      <c r="E25" s="88" t="s">
        <v>1804</v>
      </c>
      <c r="F25" s="89" t="s">
        <v>742</v>
      </c>
      <c r="G25" s="89" t="s">
        <v>128</v>
      </c>
      <c r="H25" s="91">
        <v>10677.830000000002</v>
      </c>
      <c r="I25" s="91">
        <v>334.45</v>
      </c>
      <c r="J25" s="91">
        <v>132.13440000000003</v>
      </c>
      <c r="K25" s="92">
        <v>3.5711994971157343E-6</v>
      </c>
      <c r="L25" s="92">
        <f t="shared" si="0"/>
        <v>4.6256855012929553E-2</v>
      </c>
      <c r="M25" s="92">
        <f>J25/'סכום נכסי הקרן'!$C$42</f>
        <v>1.5578499539393041E-4</v>
      </c>
    </row>
    <row r="26" spans="2:13">
      <c r="B26" s="86" t="s">
        <v>1805</v>
      </c>
      <c r="C26" s="88">
        <v>8603</v>
      </c>
      <c r="D26" s="89" t="s">
        <v>28</v>
      </c>
      <c r="E26" s="88" t="s">
        <v>1806</v>
      </c>
      <c r="F26" s="89" t="s">
        <v>1190</v>
      </c>
      <c r="G26" s="89" t="s">
        <v>128</v>
      </c>
      <c r="H26" s="91">
        <v>47.810000000000009</v>
      </c>
      <c r="I26" s="91">
        <v>15266.785099999999</v>
      </c>
      <c r="J26" s="91">
        <v>27.006490000000007</v>
      </c>
      <c r="K26" s="92">
        <v>5.9570541376731173E-4</v>
      </c>
      <c r="L26" s="92">
        <f t="shared" si="0"/>
        <v>9.45427755632244E-3</v>
      </c>
      <c r="M26" s="92">
        <f>J26/'סכום נכסי הקרן'!$C$42</f>
        <v>3.1840352854791996E-5</v>
      </c>
    </row>
    <row r="27" spans="2:13">
      <c r="B27" s="86" t="s">
        <v>1807</v>
      </c>
      <c r="C27" s="88">
        <v>9151</v>
      </c>
      <c r="D27" s="89" t="s">
        <v>28</v>
      </c>
      <c r="E27" s="88" t="s">
        <v>1808</v>
      </c>
      <c r="F27" s="89" t="s">
        <v>1421</v>
      </c>
      <c r="G27" s="89" t="s">
        <v>128</v>
      </c>
      <c r="H27" s="91">
        <v>28570.000000000004</v>
      </c>
      <c r="I27" s="91">
        <v>100</v>
      </c>
      <c r="J27" s="91">
        <v>105.70900000000002</v>
      </c>
      <c r="K27" s="92">
        <v>3.5712500000000003E-6</v>
      </c>
      <c r="L27" s="92">
        <f t="shared" si="0"/>
        <v>3.7006002120278825E-2</v>
      </c>
      <c r="M27" s="92">
        <f>J27/'סכום נכסי הקרן'!$C$42</f>
        <v>1.2462974121876656E-4</v>
      </c>
    </row>
    <row r="28" spans="2:13">
      <c r="B28" s="86" t="s">
        <v>1809</v>
      </c>
      <c r="C28" s="88">
        <v>8824</v>
      </c>
      <c r="D28" s="89" t="s">
        <v>28</v>
      </c>
      <c r="E28" s="88" t="s">
        <v>1810</v>
      </c>
      <c r="F28" s="89" t="s">
        <v>1366</v>
      </c>
      <c r="G28" s="89" t="s">
        <v>129</v>
      </c>
      <c r="H28" s="91">
        <v>551.29009799999994</v>
      </c>
      <c r="I28" s="91">
        <v>3904.375</v>
      </c>
      <c r="J28" s="91">
        <v>21.524432793000003</v>
      </c>
      <c r="K28" s="92">
        <v>5.512900979999999E-4</v>
      </c>
      <c r="L28" s="92">
        <f>IFERROR(J28/$J$11,0)</f>
        <v>7.5351503237714576E-3</v>
      </c>
      <c r="M28" s="92">
        <f>J28/'סכום נכסי הקרן'!$C$42</f>
        <v>2.5377068072466136E-5</v>
      </c>
    </row>
    <row r="29" spans="2:13">
      <c r="B29" s="86" t="s">
        <v>1811</v>
      </c>
      <c r="C29" s="88">
        <v>5992</v>
      </c>
      <c r="D29" s="89" t="s">
        <v>28</v>
      </c>
      <c r="E29" s="88" t="s">
        <v>1758</v>
      </c>
      <c r="F29" s="89" t="s">
        <v>474</v>
      </c>
      <c r="G29" s="89" t="s">
        <v>129</v>
      </c>
      <c r="H29" s="91">
        <v>1296.0000000000002</v>
      </c>
      <c r="I29" s="91">
        <v>0</v>
      </c>
      <c r="J29" s="91">
        <v>0</v>
      </c>
      <c r="K29" s="92">
        <v>4.7472527472527478E-5</v>
      </c>
      <c r="L29" s="92">
        <f t="shared" ref="L29:L30" si="2">IFERROR(J29/$J$11,0)</f>
        <v>0</v>
      </c>
      <c r="M29" s="92">
        <f>J29/'סכום נכסי הקרן'!$C$42</f>
        <v>0</v>
      </c>
    </row>
    <row r="30" spans="2:13">
      <c r="B30" s="86" t="s">
        <v>1812</v>
      </c>
      <c r="C30" s="88">
        <v>9552</v>
      </c>
      <c r="D30" s="89" t="s">
        <v>28</v>
      </c>
      <c r="E30" s="88" t="s">
        <v>1813</v>
      </c>
      <c r="F30" s="89" t="s">
        <v>541</v>
      </c>
      <c r="G30" s="89" t="s">
        <v>129</v>
      </c>
      <c r="H30" s="91">
        <v>94034.350953000016</v>
      </c>
      <c r="I30" s="91">
        <v>100</v>
      </c>
      <c r="J30" s="91">
        <v>94.034350953000015</v>
      </c>
      <c r="K30" s="92">
        <v>2.490639561877917E-4</v>
      </c>
      <c r="L30" s="92">
        <f t="shared" si="2"/>
        <v>3.2919007754739528E-2</v>
      </c>
      <c r="M30" s="92">
        <f>J30/'סכום נכסי הקרן'!$C$42</f>
        <v>1.1086545918462066E-4</v>
      </c>
    </row>
    <row r="31" spans="2:13">
      <c r="B31" s="93"/>
      <c r="C31" s="88"/>
      <c r="D31" s="88"/>
      <c r="E31" s="88"/>
      <c r="F31" s="88"/>
      <c r="G31" s="88"/>
      <c r="H31" s="91"/>
      <c r="I31" s="91"/>
      <c r="J31" s="88"/>
      <c r="K31" s="88"/>
      <c r="L31" s="92"/>
      <c r="M31" s="88"/>
    </row>
    <row r="32" spans="2:13">
      <c r="B32" s="79" t="s">
        <v>193</v>
      </c>
      <c r="C32" s="80"/>
      <c r="D32" s="81"/>
      <c r="E32" s="80"/>
      <c r="F32" s="81"/>
      <c r="G32" s="81"/>
      <c r="H32" s="83"/>
      <c r="I32" s="83"/>
      <c r="J32" s="83">
        <v>971.99445000000014</v>
      </c>
      <c r="K32" s="84"/>
      <c r="L32" s="84">
        <f t="shared" si="0"/>
        <v>0.34027025776044845</v>
      </c>
      <c r="M32" s="84">
        <f>J32/'סכום נכסי הקרן'!$C$42</f>
        <v>1.1459707004094007E-3</v>
      </c>
    </row>
    <row r="33" spans="2:13">
      <c r="B33" s="85" t="s">
        <v>63</v>
      </c>
      <c r="C33" s="80"/>
      <c r="D33" s="81"/>
      <c r="E33" s="80"/>
      <c r="F33" s="81"/>
      <c r="G33" s="81"/>
      <c r="H33" s="83"/>
      <c r="I33" s="83"/>
      <c r="J33" s="83">
        <v>971.99445000000014</v>
      </c>
      <c r="K33" s="84"/>
      <c r="L33" s="84">
        <f t="shared" si="0"/>
        <v>0.34027025776044845</v>
      </c>
      <c r="M33" s="84">
        <f>J33/'סכום נכסי הקרן'!$C$42</f>
        <v>1.1459707004094007E-3</v>
      </c>
    </row>
    <row r="34" spans="2:13">
      <c r="B34" s="86" t="s">
        <v>1814</v>
      </c>
      <c r="C34" s="88">
        <v>8255</v>
      </c>
      <c r="D34" s="89" t="s">
        <v>28</v>
      </c>
      <c r="E34" s="88"/>
      <c r="F34" s="89" t="s">
        <v>747</v>
      </c>
      <c r="G34" s="89" t="s">
        <v>128</v>
      </c>
      <c r="H34" s="91">
        <v>80325.060000000012</v>
      </c>
      <c r="I34" s="91">
        <v>94.301699999999997</v>
      </c>
      <c r="J34" s="91">
        <v>280.26724000000007</v>
      </c>
      <c r="K34" s="92">
        <v>8.0407025071996824E-5</v>
      </c>
      <c r="L34" s="92">
        <f t="shared" si="0"/>
        <v>9.811435239842109E-2</v>
      </c>
      <c r="M34" s="92">
        <f>J34/'סכום נכסי הקרן'!$C$42</f>
        <v>3.3043197450830056E-4</v>
      </c>
    </row>
    <row r="35" spans="2:13">
      <c r="B35" s="86" t="s">
        <v>1815</v>
      </c>
      <c r="C35" s="88">
        <v>8773</v>
      </c>
      <c r="D35" s="89" t="s">
        <v>28</v>
      </c>
      <c r="E35" s="88"/>
      <c r="F35" s="89" t="s">
        <v>697</v>
      </c>
      <c r="G35" s="89" t="s">
        <v>128</v>
      </c>
      <c r="H35" s="91">
        <v>3111.6200000000008</v>
      </c>
      <c r="I35" s="91">
        <v>2467.1547</v>
      </c>
      <c r="J35" s="91">
        <v>284.04338000000007</v>
      </c>
      <c r="K35" s="92">
        <v>1.5414634774852838E-6</v>
      </c>
      <c r="L35" s="92">
        <f t="shared" si="0"/>
        <v>9.943628189209211E-2</v>
      </c>
      <c r="M35" s="92">
        <f>J35/'סכום נכסי הקרן'!$C$42</f>
        <v>3.34884001781341E-4</v>
      </c>
    </row>
    <row r="36" spans="2:13">
      <c r="B36" s="86" t="s">
        <v>1816</v>
      </c>
      <c r="C36" s="88">
        <v>8432</v>
      </c>
      <c r="D36" s="89" t="s">
        <v>28</v>
      </c>
      <c r="E36" s="88"/>
      <c r="F36" s="89" t="s">
        <v>788</v>
      </c>
      <c r="G36" s="89" t="s">
        <v>128</v>
      </c>
      <c r="H36" s="91">
        <v>3276.6100000000006</v>
      </c>
      <c r="I36" s="91">
        <v>3362.7687999999998</v>
      </c>
      <c r="J36" s="91">
        <v>407.68383000000006</v>
      </c>
      <c r="K36" s="92">
        <v>7.9937389332135125E-5</v>
      </c>
      <c r="L36" s="92">
        <f t="shared" si="0"/>
        <v>0.1427196234699353</v>
      </c>
      <c r="M36" s="92">
        <f>J36/'סכום נכסי הקרן'!$C$42</f>
        <v>4.8065472411975917E-4</v>
      </c>
    </row>
    <row r="37" spans="2:13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>
      <c r="B40" s="110" t="s">
        <v>216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2:13">
      <c r="B41" s="110" t="s">
        <v>108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2:13">
      <c r="B42" s="110" t="s">
        <v>199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>
      <c r="B43" s="110" t="s">
        <v>207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2:13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2:13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2:13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2:13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2:13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2:13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2:13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2:13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2:13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2:13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2:13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2:13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2:13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2:13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2:13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2:13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2:13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4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42.285156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142</v>
      </c>
      <c r="C1" s="46" t="s" vm="1">
        <v>225</v>
      </c>
    </row>
    <row r="2" spans="2:11">
      <c r="B2" s="46" t="s">
        <v>141</v>
      </c>
      <c r="C2" s="46" t="s">
        <v>226</v>
      </c>
    </row>
    <row r="3" spans="2:11">
      <c r="B3" s="46" t="s">
        <v>143</v>
      </c>
      <c r="C3" s="46" t="s">
        <v>227</v>
      </c>
    </row>
    <row r="4" spans="2:11">
      <c r="B4" s="46" t="s">
        <v>144</v>
      </c>
      <c r="C4" s="46">
        <v>2145</v>
      </c>
    </row>
    <row r="6" spans="2:11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112</v>
      </c>
      <c r="C8" s="29" t="s">
        <v>45</v>
      </c>
      <c r="D8" s="29" t="s">
        <v>99</v>
      </c>
      <c r="E8" s="29" t="s">
        <v>100</v>
      </c>
      <c r="F8" s="29" t="s">
        <v>201</v>
      </c>
      <c r="G8" s="29" t="s">
        <v>200</v>
      </c>
      <c r="H8" s="29" t="s">
        <v>107</v>
      </c>
      <c r="I8" s="29" t="s">
        <v>58</v>
      </c>
      <c r="J8" s="29" t="s">
        <v>145</v>
      </c>
      <c r="K8" s="30" t="s">
        <v>147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208</v>
      </c>
      <c r="G9" s="31"/>
      <c r="H9" s="31" t="s">
        <v>204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1817</v>
      </c>
      <c r="C11" s="74"/>
      <c r="D11" s="75"/>
      <c r="E11" s="98"/>
      <c r="F11" s="77"/>
      <c r="G11" s="99"/>
      <c r="H11" s="77">
        <v>135156.91909629002</v>
      </c>
      <c r="I11" s="78"/>
      <c r="J11" s="78">
        <f>IFERROR(H11/$H$11,0)</f>
        <v>1</v>
      </c>
      <c r="K11" s="78">
        <f>H11/'סכום נכסי הקרן'!$C$42</f>
        <v>0.15934851196110447</v>
      </c>
    </row>
    <row r="12" spans="2:11" ht="21" customHeight="1">
      <c r="B12" s="79" t="s">
        <v>1818</v>
      </c>
      <c r="C12" s="80"/>
      <c r="D12" s="81"/>
      <c r="E12" s="100"/>
      <c r="F12" s="83"/>
      <c r="G12" s="101"/>
      <c r="H12" s="83">
        <v>8124.1602928770017</v>
      </c>
      <c r="I12" s="84"/>
      <c r="J12" s="84">
        <f t="shared" ref="J12:J74" si="0">IFERROR(H12/$H$11,0)</f>
        <v>6.0109096502037725E-2</v>
      </c>
      <c r="K12" s="84">
        <f>H12/'סכום נכסי הקרן'!$C$42</f>
        <v>9.5782950829261405E-3</v>
      </c>
    </row>
    <row r="13" spans="2:11">
      <c r="B13" s="85" t="s">
        <v>189</v>
      </c>
      <c r="C13" s="80"/>
      <c r="D13" s="81"/>
      <c r="E13" s="100"/>
      <c r="F13" s="83"/>
      <c r="G13" s="101"/>
      <c r="H13" s="83">
        <v>1489.9149943420002</v>
      </c>
      <c r="I13" s="84"/>
      <c r="J13" s="84">
        <f t="shared" si="0"/>
        <v>1.1023593940318648E-2</v>
      </c>
      <c r="K13" s="84">
        <f>H13/'סכום נכסי הקרן'!$C$42</f>
        <v>1.7565932908532246E-3</v>
      </c>
    </row>
    <row r="14" spans="2:11">
      <c r="B14" s="86" t="s">
        <v>1819</v>
      </c>
      <c r="C14" s="88">
        <v>7034</v>
      </c>
      <c r="D14" s="89" t="s">
        <v>128</v>
      </c>
      <c r="E14" s="102">
        <v>43850</v>
      </c>
      <c r="F14" s="91">
        <v>103964.33000000002</v>
      </c>
      <c r="G14" s="103">
        <v>67.338499999999996</v>
      </c>
      <c r="H14" s="91">
        <v>259.02967000000007</v>
      </c>
      <c r="I14" s="92">
        <v>1.4796193571428571E-3</v>
      </c>
      <c r="J14" s="92">
        <f t="shared" si="0"/>
        <v>1.9165106139735193E-3</v>
      </c>
      <c r="K14" s="92">
        <f>H14/'סכום נכסי הקרן'!$C$42</f>
        <v>3.0539311449434298E-4</v>
      </c>
    </row>
    <row r="15" spans="2:11">
      <c r="B15" s="86" t="s">
        <v>1820</v>
      </c>
      <c r="C15" s="87">
        <v>91381</v>
      </c>
      <c r="D15" s="89" t="s">
        <v>128</v>
      </c>
      <c r="E15" s="102">
        <v>44742</v>
      </c>
      <c r="F15" s="91">
        <v>32559.200000000004</v>
      </c>
      <c r="G15" s="103">
        <v>100</v>
      </c>
      <c r="H15" s="91">
        <v>120.46904000000002</v>
      </c>
      <c r="I15" s="92">
        <v>2.5427062999999999E-4</v>
      </c>
      <c r="J15" s="92">
        <f t="shared" si="0"/>
        <v>8.9132721288337523E-4</v>
      </c>
      <c r="K15" s="92">
        <f>H15/'סכום נכסי הקרן'!$C$42</f>
        <v>1.4203166504340442E-4</v>
      </c>
    </row>
    <row r="16" spans="2:11">
      <c r="B16" s="86" t="s">
        <v>1821</v>
      </c>
      <c r="C16" s="88">
        <v>8401</v>
      </c>
      <c r="D16" s="89" t="s">
        <v>128</v>
      </c>
      <c r="E16" s="102">
        <v>44621</v>
      </c>
      <c r="F16" s="91">
        <v>10493.786018000003</v>
      </c>
      <c r="G16" s="103">
        <v>75.303200000000004</v>
      </c>
      <c r="H16" s="91">
        <v>29.237979691000003</v>
      </c>
      <c r="I16" s="92">
        <v>4.6639035886533996E-4</v>
      </c>
      <c r="J16" s="92">
        <f t="shared" si="0"/>
        <v>2.163261776496248E-4</v>
      </c>
      <c r="K16" s="92">
        <f>H16/'סכום נכסי הקרן'!$C$42</f>
        <v>3.4471254506701246E-5</v>
      </c>
    </row>
    <row r="17" spans="2:11">
      <c r="B17" s="86" t="s">
        <v>1822</v>
      </c>
      <c r="C17" s="87">
        <v>72111</v>
      </c>
      <c r="D17" s="89" t="s">
        <v>128</v>
      </c>
      <c r="E17" s="102">
        <v>43466</v>
      </c>
      <c r="F17" s="91">
        <v>25567.110000000004</v>
      </c>
      <c r="G17" s="103">
        <v>100</v>
      </c>
      <c r="H17" s="91">
        <v>94.598289999999992</v>
      </c>
      <c r="I17" s="92">
        <v>2.2126000000000001E-4</v>
      </c>
      <c r="J17" s="92">
        <f t="shared" si="0"/>
        <v>6.9991451886088952E-4</v>
      </c>
      <c r="K17" s="92">
        <f>H17/'סכום נכסי הקרן'!$C$42</f>
        <v>1.1153033708045511E-4</v>
      </c>
    </row>
    <row r="18" spans="2:11">
      <c r="B18" s="86" t="s">
        <v>1823</v>
      </c>
      <c r="C18" s="88">
        <v>8507</v>
      </c>
      <c r="D18" s="89" t="s">
        <v>128</v>
      </c>
      <c r="E18" s="102">
        <v>44621</v>
      </c>
      <c r="F18" s="91">
        <v>9234.534654000001</v>
      </c>
      <c r="G18" s="103">
        <v>92.704099999999997</v>
      </c>
      <c r="H18" s="91">
        <v>31.674931319000002</v>
      </c>
      <c r="I18" s="92">
        <v>2.7983420299567996E-4</v>
      </c>
      <c r="J18" s="92">
        <f t="shared" si="0"/>
        <v>2.3435671315083612E-4</v>
      </c>
      <c r="K18" s="92">
        <f>H18/'סכום נכסי הקרן'!$C$42</f>
        <v>3.7344393508681132E-5</v>
      </c>
    </row>
    <row r="19" spans="2:11">
      <c r="B19" s="86" t="s">
        <v>1824</v>
      </c>
      <c r="C19" s="88">
        <v>5277</v>
      </c>
      <c r="D19" s="89" t="s">
        <v>128</v>
      </c>
      <c r="E19" s="102">
        <v>42481</v>
      </c>
      <c r="F19" s="91">
        <v>73923.390000000014</v>
      </c>
      <c r="G19" s="103">
        <v>100.9482</v>
      </c>
      <c r="H19" s="91">
        <v>276.11002000000008</v>
      </c>
      <c r="I19" s="92">
        <v>3.2583870967741932E-4</v>
      </c>
      <c r="J19" s="92">
        <f t="shared" si="0"/>
        <v>2.0428848322836561E-3</v>
      </c>
      <c r="K19" s="92">
        <f>H19/'סכום נכסי הקרן'!$C$42</f>
        <v>3.25530658132311E-4</v>
      </c>
    </row>
    <row r="20" spans="2:11">
      <c r="B20" s="86" t="s">
        <v>1825</v>
      </c>
      <c r="C20" s="87">
        <v>85741</v>
      </c>
      <c r="D20" s="89" t="s">
        <v>128</v>
      </c>
      <c r="E20" s="102">
        <v>44404</v>
      </c>
      <c r="F20" s="91">
        <v>17890.849999999999</v>
      </c>
      <c r="G20" s="103">
        <v>100</v>
      </c>
      <c r="H20" s="91">
        <v>66.196130000000025</v>
      </c>
      <c r="I20" s="92">
        <v>1.0356525999999999E-4</v>
      </c>
      <c r="J20" s="92">
        <f t="shared" si="0"/>
        <v>4.8977241004465207E-4</v>
      </c>
      <c r="K20" s="92">
        <f>H20/'סכום נכסי הקרן'!$C$42</f>
        <v>7.8044504740219198E-5</v>
      </c>
    </row>
    <row r="21" spans="2:11">
      <c r="B21" s="86" t="s">
        <v>1826</v>
      </c>
      <c r="C21" s="87">
        <v>72112</v>
      </c>
      <c r="D21" s="89" t="s">
        <v>128</v>
      </c>
      <c r="E21" s="102">
        <v>43466</v>
      </c>
      <c r="F21" s="91">
        <v>10387.720000000001</v>
      </c>
      <c r="G21" s="103">
        <v>100</v>
      </c>
      <c r="H21" s="91">
        <v>38.434560000000005</v>
      </c>
      <c r="I21" s="92">
        <v>5.7541659999999996E-5</v>
      </c>
      <c r="J21" s="92">
        <f t="shared" si="0"/>
        <v>2.8436990319835587E-4</v>
      </c>
      <c r="K21" s="92">
        <f>H21/'סכום נכסי הקרן'!$C$42</f>
        <v>4.5313920921181325E-5</v>
      </c>
    </row>
    <row r="22" spans="2:11" ht="16.5" customHeight="1">
      <c r="B22" s="86" t="s">
        <v>1827</v>
      </c>
      <c r="C22" s="88">
        <v>8402</v>
      </c>
      <c r="D22" s="89" t="s">
        <v>128</v>
      </c>
      <c r="E22" s="102">
        <v>44560</v>
      </c>
      <c r="F22" s="91">
        <v>7628.8707660000018</v>
      </c>
      <c r="G22" s="103">
        <v>105.0513</v>
      </c>
      <c r="H22" s="91">
        <v>29.652643332000004</v>
      </c>
      <c r="I22" s="92">
        <v>2.7652003768635999E-4</v>
      </c>
      <c r="J22" s="92">
        <f t="shared" si="0"/>
        <v>2.1939419402475824E-4</v>
      </c>
      <c r="K22" s="92">
        <f>H22/'סכום נכסי הקרן'!$C$42</f>
        <v>3.496013835075106E-5</v>
      </c>
    </row>
    <row r="23" spans="2:11" ht="16.5" customHeight="1">
      <c r="B23" s="86" t="s">
        <v>1828</v>
      </c>
      <c r="C23" s="88">
        <v>8291</v>
      </c>
      <c r="D23" s="89" t="s">
        <v>128</v>
      </c>
      <c r="E23" s="102">
        <v>44279</v>
      </c>
      <c r="F23" s="91">
        <v>13392.170000000002</v>
      </c>
      <c r="G23" s="103">
        <v>101.68640000000001</v>
      </c>
      <c r="H23" s="91">
        <v>50.386670000000009</v>
      </c>
      <c r="I23" s="92">
        <v>1.6952118877270226E-3</v>
      </c>
      <c r="J23" s="92">
        <f t="shared" si="0"/>
        <v>3.7280126194725531E-4</v>
      </c>
      <c r="K23" s="92">
        <f>H23/'סכום נכסי הקרן'!$C$42</f>
        <v>5.9405326348517049E-5</v>
      </c>
    </row>
    <row r="24" spans="2:11" ht="16.5" customHeight="1">
      <c r="B24" s="86" t="s">
        <v>1829</v>
      </c>
      <c r="C24" s="88">
        <v>6645</v>
      </c>
      <c r="D24" s="89" t="s">
        <v>128</v>
      </c>
      <c r="E24" s="102">
        <v>43466</v>
      </c>
      <c r="F24" s="91">
        <v>85974.9</v>
      </c>
      <c r="G24" s="103">
        <v>155.3329</v>
      </c>
      <c r="H24" s="91">
        <v>494.12505000000004</v>
      </c>
      <c r="I24" s="92">
        <v>1.3335875E-3</v>
      </c>
      <c r="J24" s="92">
        <f t="shared" si="0"/>
        <v>3.6559360283136516E-3</v>
      </c>
      <c r="K24" s="92">
        <f>H24/'סכום נכסי הקרן'!$C$42</f>
        <v>5.8256796593677065E-4</v>
      </c>
    </row>
    <row r="25" spans="2:11">
      <c r="B25" s="93"/>
      <c r="C25" s="88"/>
      <c r="D25" s="88"/>
      <c r="E25" s="88"/>
      <c r="F25" s="91"/>
      <c r="G25" s="103"/>
      <c r="H25" s="88"/>
      <c r="I25" s="88"/>
      <c r="J25" s="92"/>
      <c r="K25" s="88"/>
    </row>
    <row r="26" spans="2:11">
      <c r="B26" s="85" t="s">
        <v>191</v>
      </c>
      <c r="C26" s="88"/>
      <c r="D26" s="89"/>
      <c r="E26" s="102"/>
      <c r="F26" s="91"/>
      <c r="G26" s="103"/>
      <c r="H26" s="91">
        <v>1057.8517300000003</v>
      </c>
      <c r="I26" s="92"/>
      <c r="J26" s="92">
        <f t="shared" si="0"/>
        <v>7.8268411049407967E-3</v>
      </c>
      <c r="K26" s="92">
        <f>H26/'סכום נכסי הקרן'!$C$42</f>
        <v>1.2471954834283225E-3</v>
      </c>
    </row>
    <row r="27" spans="2:11">
      <c r="B27" s="86" t="s">
        <v>1830</v>
      </c>
      <c r="C27" s="88">
        <v>7004</v>
      </c>
      <c r="D27" s="89" t="s">
        <v>129</v>
      </c>
      <c r="E27" s="102">
        <v>43614</v>
      </c>
      <c r="F27" s="91">
        <v>1121470.5100000002</v>
      </c>
      <c r="G27" s="103">
        <v>94.327214999999995</v>
      </c>
      <c r="H27" s="91">
        <v>1057.8517300000003</v>
      </c>
      <c r="I27" s="92">
        <v>9.6683768000000001E-4</v>
      </c>
      <c r="J27" s="92">
        <f t="shared" si="0"/>
        <v>7.8268411049407967E-3</v>
      </c>
      <c r="K27" s="92">
        <f>H27/'סכום נכסי הקרן'!$C$42</f>
        <v>1.2471954834283225E-3</v>
      </c>
    </row>
    <row r="28" spans="2:11">
      <c r="B28" s="93"/>
      <c r="C28" s="88"/>
      <c r="D28" s="88"/>
      <c r="E28" s="88"/>
      <c r="F28" s="91"/>
      <c r="G28" s="103"/>
      <c r="H28" s="88"/>
      <c r="I28" s="88"/>
      <c r="J28" s="92"/>
      <c r="K28" s="88"/>
    </row>
    <row r="29" spans="2:11">
      <c r="B29" s="85" t="s">
        <v>192</v>
      </c>
      <c r="C29" s="80"/>
      <c r="D29" s="81"/>
      <c r="E29" s="100"/>
      <c r="F29" s="83"/>
      <c r="G29" s="101"/>
      <c r="H29" s="83">
        <v>5576.3935685350007</v>
      </c>
      <c r="I29" s="84"/>
      <c r="J29" s="84">
        <f t="shared" si="0"/>
        <v>4.1258661456778277E-2</v>
      </c>
      <c r="K29" s="84">
        <f>H29/'סכום נכסי הקרן'!$C$42</f>
        <v>6.5745063086445924E-3</v>
      </c>
    </row>
    <row r="30" spans="2:11">
      <c r="B30" s="86" t="s">
        <v>1831</v>
      </c>
      <c r="C30" s="87">
        <v>83021</v>
      </c>
      <c r="D30" s="89" t="s">
        <v>128</v>
      </c>
      <c r="E30" s="102">
        <v>44255</v>
      </c>
      <c r="F30" s="91">
        <v>36361.33</v>
      </c>
      <c r="G30" s="103">
        <v>100</v>
      </c>
      <c r="H30" s="91">
        <v>134.53693000000001</v>
      </c>
      <c r="I30" s="92">
        <v>8.3686479999999991E-5</v>
      </c>
      <c r="J30" s="92">
        <f t="shared" si="0"/>
        <v>9.9541282014686708E-4</v>
      </c>
      <c r="K30" s="92">
        <f>H30/'סכום נכסי הקרן'!$C$42</f>
        <v>1.5861755167740979E-4</v>
      </c>
    </row>
    <row r="31" spans="2:11">
      <c r="B31" s="86" t="s">
        <v>1832</v>
      </c>
      <c r="C31" s="88">
        <v>8292</v>
      </c>
      <c r="D31" s="89" t="s">
        <v>128</v>
      </c>
      <c r="E31" s="102">
        <v>44317</v>
      </c>
      <c r="F31" s="91">
        <v>56125.05000000001</v>
      </c>
      <c r="G31" s="103">
        <v>116.078</v>
      </c>
      <c r="H31" s="91">
        <v>241.05071000000004</v>
      </c>
      <c r="I31" s="92">
        <v>1.7817351999999999E-4</v>
      </c>
      <c r="J31" s="92">
        <f t="shared" si="0"/>
        <v>1.7834877534332369E-3</v>
      </c>
      <c r="K31" s="92">
        <f>H31/'סכום נכסי הקרן'!$C$42</f>
        <v>2.8419611961043946E-4</v>
      </c>
    </row>
    <row r="32" spans="2:11">
      <c r="B32" s="86" t="s">
        <v>1833</v>
      </c>
      <c r="C32" s="88">
        <v>7038</v>
      </c>
      <c r="D32" s="89" t="s">
        <v>128</v>
      </c>
      <c r="E32" s="102">
        <v>43556</v>
      </c>
      <c r="F32" s="91">
        <v>169948.96</v>
      </c>
      <c r="G32" s="103">
        <v>118.4211</v>
      </c>
      <c r="H32" s="91">
        <v>744.64508999999998</v>
      </c>
      <c r="I32" s="92">
        <v>3.0056155384615386E-4</v>
      </c>
      <c r="J32" s="92">
        <f t="shared" si="0"/>
        <v>5.5094855297011585E-3</v>
      </c>
      <c r="K32" s="92">
        <f>H32/'סכום נכסי הקרן'!$C$42</f>
        <v>8.779283208291169E-4</v>
      </c>
    </row>
    <row r="33" spans="2:11">
      <c r="B33" s="86" t="s">
        <v>1834</v>
      </c>
      <c r="C33" s="88">
        <v>7992</v>
      </c>
      <c r="D33" s="89" t="s">
        <v>128</v>
      </c>
      <c r="E33" s="102">
        <v>44196</v>
      </c>
      <c r="F33" s="91">
        <v>112095.14000000001</v>
      </c>
      <c r="G33" s="103">
        <v>110.896</v>
      </c>
      <c r="H33" s="91">
        <v>459.94338000000005</v>
      </c>
      <c r="I33" s="92">
        <v>1.7711222222222222E-3</v>
      </c>
      <c r="J33" s="92">
        <f t="shared" si="0"/>
        <v>3.4030324387042442E-3</v>
      </c>
      <c r="K33" s="92">
        <f>H33/'סכום נכסי הקרן'!$C$42</f>
        <v>5.4226815526288972E-4</v>
      </c>
    </row>
    <row r="34" spans="2:11">
      <c r="B34" s="86" t="s">
        <v>1835</v>
      </c>
      <c r="C34" s="88">
        <v>6662</v>
      </c>
      <c r="D34" s="89" t="s">
        <v>128</v>
      </c>
      <c r="E34" s="102">
        <v>43556</v>
      </c>
      <c r="F34" s="91">
        <v>88589.940000000017</v>
      </c>
      <c r="G34" s="103">
        <v>140.39859999999999</v>
      </c>
      <c r="H34" s="91">
        <v>460.2024100000001</v>
      </c>
      <c r="I34" s="92">
        <v>6.3054631086956528E-4</v>
      </c>
      <c r="J34" s="92">
        <f t="shared" si="0"/>
        <v>3.4049489517598247E-3</v>
      </c>
      <c r="K34" s="92">
        <f>H34/'סכום נכסי הקרן'!$C$42</f>
        <v>5.4257354876645044E-4</v>
      </c>
    </row>
    <row r="35" spans="2:11">
      <c r="B35" s="86" t="s">
        <v>1836</v>
      </c>
      <c r="C35" s="88">
        <v>5322</v>
      </c>
      <c r="D35" s="89" t="s">
        <v>130</v>
      </c>
      <c r="E35" s="102">
        <v>42527</v>
      </c>
      <c r="F35" s="91">
        <v>72494.16</v>
      </c>
      <c r="G35" s="103">
        <v>237.69489999999999</v>
      </c>
      <c r="H35" s="91">
        <v>692.44746999999995</v>
      </c>
      <c r="I35" s="92">
        <v>7.8569296000000001E-4</v>
      </c>
      <c r="J35" s="92">
        <f t="shared" si="0"/>
        <v>5.1232853976693471E-3</v>
      </c>
      <c r="K35" s="92">
        <f>H35/'סכום נכסי הקרן'!$C$42</f>
        <v>8.1638790447066581E-4</v>
      </c>
    </row>
    <row r="36" spans="2:11">
      <c r="B36" s="86" t="s">
        <v>1837</v>
      </c>
      <c r="C36" s="88">
        <v>8283</v>
      </c>
      <c r="D36" s="89" t="s">
        <v>129</v>
      </c>
      <c r="E36" s="102">
        <v>44317</v>
      </c>
      <c r="F36" s="91">
        <v>527553.62000000011</v>
      </c>
      <c r="G36" s="103">
        <v>112.24363</v>
      </c>
      <c r="H36" s="91">
        <v>592.14518000000021</v>
      </c>
      <c r="I36" s="92">
        <v>4.635228818181818E-4</v>
      </c>
      <c r="J36" s="92">
        <f t="shared" si="0"/>
        <v>4.3811680819547056E-3</v>
      </c>
      <c r="K36" s="92">
        <f>H36/'סכום נכסי הקרן'!$C$42</f>
        <v>6.9813261451096844E-4</v>
      </c>
    </row>
    <row r="37" spans="2:11">
      <c r="B37" s="86" t="s">
        <v>1838</v>
      </c>
      <c r="C37" s="88">
        <v>8405</v>
      </c>
      <c r="D37" s="89" t="s">
        <v>128</v>
      </c>
      <c r="E37" s="102">
        <v>44581</v>
      </c>
      <c r="F37" s="91">
        <v>4342.5726530000011</v>
      </c>
      <c r="G37" s="103">
        <v>131.99100000000001</v>
      </c>
      <c r="H37" s="91">
        <v>21.207678535000003</v>
      </c>
      <c r="I37" s="92">
        <v>3.9502860766119427E-4</v>
      </c>
      <c r="J37" s="92">
        <f t="shared" si="0"/>
        <v>1.5691152681492383E-4</v>
      </c>
      <c r="K37" s="92">
        <f>H37/'סכום נכסי הקרן'!$C$42</f>
        <v>2.5003618307503055E-5</v>
      </c>
    </row>
    <row r="38" spans="2:11">
      <c r="B38" s="86" t="s">
        <v>1839</v>
      </c>
      <c r="C38" s="88">
        <v>5310</v>
      </c>
      <c r="D38" s="89" t="s">
        <v>128</v>
      </c>
      <c r="E38" s="102">
        <v>42979</v>
      </c>
      <c r="F38" s="91">
        <v>121943.91000000002</v>
      </c>
      <c r="G38" s="103">
        <v>124.5215</v>
      </c>
      <c r="H38" s="91">
        <v>561.83161000000007</v>
      </c>
      <c r="I38" s="92">
        <v>3.7340437589670014E-4</v>
      </c>
      <c r="J38" s="92">
        <f t="shared" si="0"/>
        <v>4.1568838188722965E-3</v>
      </c>
      <c r="K38" s="92">
        <f>H38/'סכום נכסי הקרן'!$C$42</f>
        <v>6.623932509324937E-4</v>
      </c>
    </row>
    <row r="39" spans="2:11">
      <c r="B39" s="86" t="s">
        <v>1840</v>
      </c>
      <c r="C39" s="88">
        <v>7029</v>
      </c>
      <c r="D39" s="89" t="s">
        <v>129</v>
      </c>
      <c r="E39" s="102">
        <v>43739</v>
      </c>
      <c r="F39" s="91">
        <v>1068240.3300000003</v>
      </c>
      <c r="G39" s="103">
        <v>104.348609</v>
      </c>
      <c r="H39" s="91">
        <v>1114.6938300000004</v>
      </c>
      <c r="I39" s="92">
        <v>8.8508372093023255E-4</v>
      </c>
      <c r="J39" s="92">
        <f t="shared" si="0"/>
        <v>8.2474048495131628E-3</v>
      </c>
      <c r="K39" s="92">
        <f>H39/'סכום נכסי הקרן'!$C$42</f>
        <v>1.314211690310719E-3</v>
      </c>
    </row>
    <row r="40" spans="2:11">
      <c r="B40" s="86" t="s">
        <v>1841</v>
      </c>
      <c r="C40" s="88">
        <v>7076</v>
      </c>
      <c r="D40" s="89" t="s">
        <v>129</v>
      </c>
      <c r="E40" s="102">
        <v>44104</v>
      </c>
      <c r="F40" s="91">
        <v>819424.57</v>
      </c>
      <c r="G40" s="103">
        <v>67.570455999999993</v>
      </c>
      <c r="H40" s="91">
        <v>553.68928000000005</v>
      </c>
      <c r="I40" s="92">
        <v>1.6067159745347698E-3</v>
      </c>
      <c r="J40" s="92">
        <f t="shared" si="0"/>
        <v>4.0966402882085121E-3</v>
      </c>
      <c r="K40" s="92">
        <f>H40/'סכום נכסי הקרן'!$C$42</f>
        <v>6.527935339659365E-4</v>
      </c>
    </row>
    <row r="41" spans="2:11">
      <c r="B41" s="93"/>
      <c r="C41" s="88"/>
      <c r="D41" s="88"/>
      <c r="E41" s="88"/>
      <c r="F41" s="91"/>
      <c r="G41" s="103"/>
      <c r="H41" s="88"/>
      <c r="I41" s="88"/>
      <c r="J41" s="92"/>
      <c r="K41" s="88"/>
    </row>
    <row r="42" spans="2:11">
      <c r="B42" s="79" t="s">
        <v>1842</v>
      </c>
      <c r="C42" s="80"/>
      <c r="D42" s="81"/>
      <c r="E42" s="100"/>
      <c r="F42" s="83"/>
      <c r="G42" s="101"/>
      <c r="H42" s="83">
        <v>127032.75880341303</v>
      </c>
      <c r="I42" s="84"/>
      <c r="J42" s="84">
        <f t="shared" si="0"/>
        <v>0.93989090349796234</v>
      </c>
      <c r="K42" s="84">
        <f>H42/'סכום נכסי הקרן'!$C$42</f>
        <v>0.14977021687817835</v>
      </c>
    </row>
    <row r="43" spans="2:11">
      <c r="B43" s="85" t="s">
        <v>189</v>
      </c>
      <c r="C43" s="80"/>
      <c r="D43" s="81"/>
      <c r="E43" s="100"/>
      <c r="F43" s="83"/>
      <c r="G43" s="101"/>
      <c r="H43" s="83">
        <v>7708.9721605419982</v>
      </c>
      <c r="I43" s="84"/>
      <c r="J43" s="84">
        <f t="shared" si="0"/>
        <v>5.7037199516584758E-2</v>
      </c>
      <c r="K43" s="84">
        <f>H43/'סכום נכסי הקרן'!$C$42</f>
        <v>9.0887928693964073E-3</v>
      </c>
    </row>
    <row r="44" spans="2:11">
      <c r="B44" s="86" t="s">
        <v>1843</v>
      </c>
      <c r="C44" s="87">
        <v>76203</v>
      </c>
      <c r="D44" s="89" t="s">
        <v>128</v>
      </c>
      <c r="E44" s="102">
        <v>43466</v>
      </c>
      <c r="F44" s="91">
        <v>27141.380000000005</v>
      </c>
      <c r="G44" s="103">
        <v>100</v>
      </c>
      <c r="H44" s="91">
        <v>100.42310000000002</v>
      </c>
      <c r="I44" s="92">
        <v>2.4667628E-4</v>
      </c>
      <c r="J44" s="92">
        <f t="shared" si="0"/>
        <v>7.4301116562486497E-4</v>
      </c>
      <c r="K44" s="92">
        <f>H44/'סכום נכסי הקרן'!$C$42</f>
        <v>1.1839772361280796E-4</v>
      </c>
    </row>
    <row r="45" spans="2:11">
      <c r="B45" s="86" t="s">
        <v>1844</v>
      </c>
      <c r="C45" s="87">
        <v>79692</v>
      </c>
      <c r="D45" s="89" t="s">
        <v>128</v>
      </c>
      <c r="E45" s="102">
        <v>43466</v>
      </c>
      <c r="F45" s="91">
        <v>11897.990000000002</v>
      </c>
      <c r="G45" s="103">
        <v>100</v>
      </c>
      <c r="H45" s="91">
        <v>44.022580000000012</v>
      </c>
      <c r="I45" s="92">
        <v>7.2753499999999997E-6</v>
      </c>
      <c r="J45" s="92">
        <f t="shared" si="0"/>
        <v>3.2571458638116005E-4</v>
      </c>
      <c r="K45" s="92">
        <f>H45/'סכום נכסי הקרן'!$C$42</f>
        <v>5.190213466386447E-5</v>
      </c>
    </row>
    <row r="46" spans="2:11">
      <c r="B46" s="86" t="s">
        <v>1845</v>
      </c>
      <c r="C46" s="87">
        <v>87255</v>
      </c>
      <c r="D46" s="89" t="s">
        <v>128</v>
      </c>
      <c r="E46" s="102">
        <v>44469</v>
      </c>
      <c r="F46" s="91">
        <v>3278.8700000000008</v>
      </c>
      <c r="G46" s="103">
        <v>100</v>
      </c>
      <c r="H46" s="91">
        <v>12.131840000000002</v>
      </c>
      <c r="I46" s="92">
        <v>5.5412200000000001E-6</v>
      </c>
      <c r="J46" s="92">
        <f t="shared" si="0"/>
        <v>8.9761146385387044E-5</v>
      </c>
      <c r="K46" s="92">
        <f>H46/'סכום נכסי הקרן'!$C$42</f>
        <v>1.4303305108434296E-5</v>
      </c>
    </row>
    <row r="47" spans="2:11">
      <c r="B47" s="86" t="s">
        <v>1846</v>
      </c>
      <c r="C47" s="87">
        <v>79694</v>
      </c>
      <c r="D47" s="89" t="s">
        <v>128</v>
      </c>
      <c r="E47" s="102">
        <v>43466</v>
      </c>
      <c r="F47" s="91">
        <v>19912.680000000004</v>
      </c>
      <c r="G47" s="103">
        <v>100</v>
      </c>
      <c r="H47" s="91">
        <v>73.67692000000001</v>
      </c>
      <c r="I47" s="92">
        <v>6.0627900000000008E-6</v>
      </c>
      <c r="J47" s="92">
        <f t="shared" si="0"/>
        <v>5.4512133372550662E-4</v>
      </c>
      <c r="K47" s="92">
        <f>H47/'סכום נכסי הקרן'!$C$42</f>
        <v>8.6864273367412109E-5</v>
      </c>
    </row>
    <row r="48" spans="2:11">
      <c r="B48" s="86" t="s">
        <v>1847</v>
      </c>
      <c r="C48" s="87">
        <v>87254</v>
      </c>
      <c r="D48" s="89" t="s">
        <v>128</v>
      </c>
      <c r="E48" s="102">
        <v>44469</v>
      </c>
      <c r="F48" s="91">
        <v>11511.760000000002</v>
      </c>
      <c r="G48" s="103">
        <v>100</v>
      </c>
      <c r="H48" s="91">
        <v>42.593519999999998</v>
      </c>
      <c r="I48" s="92">
        <v>5.5400000000000003E-6</v>
      </c>
      <c r="J48" s="92">
        <f t="shared" si="0"/>
        <v>3.1514124681737558E-4</v>
      </c>
      <c r="K48" s="92">
        <f>H48/'סכום נכסי הקרן'!$C$42</f>
        <v>5.0217288737915952E-5</v>
      </c>
    </row>
    <row r="49" spans="2:11">
      <c r="B49" s="86" t="s">
        <v>1848</v>
      </c>
      <c r="C49" s="88">
        <v>9239</v>
      </c>
      <c r="D49" s="89" t="s">
        <v>128</v>
      </c>
      <c r="E49" s="102">
        <v>44742</v>
      </c>
      <c r="F49" s="91">
        <v>3340.662432000001</v>
      </c>
      <c r="G49" s="103">
        <v>100</v>
      </c>
      <c r="H49" s="91">
        <v>12.360451046000001</v>
      </c>
      <c r="I49" s="92">
        <v>8.5657983283388465E-5</v>
      </c>
      <c r="J49" s="92">
        <f t="shared" si="0"/>
        <v>9.1452595461975793E-5</v>
      </c>
      <c r="K49" s="92">
        <f>H49/'סכום נכסי הקרן'!$C$42</f>
        <v>1.4572835001846697E-5</v>
      </c>
    </row>
    <row r="50" spans="2:11">
      <c r="B50" s="86" t="s">
        <v>1849</v>
      </c>
      <c r="C50" s="87">
        <v>87253</v>
      </c>
      <c r="D50" s="89" t="s">
        <v>128</v>
      </c>
      <c r="E50" s="102">
        <v>44469</v>
      </c>
      <c r="F50" s="91">
        <v>2678.5800000000004</v>
      </c>
      <c r="G50" s="103">
        <v>100</v>
      </c>
      <c r="H50" s="91">
        <v>9.9107500000000019</v>
      </c>
      <c r="I50" s="92">
        <v>2.4591550000000003E-5</v>
      </c>
      <c r="J50" s="92">
        <f t="shared" si="0"/>
        <v>7.3327729473762819E-5</v>
      </c>
      <c r="K50" s="92">
        <f>H50/'סכום נכסי הקרן'!$C$42</f>
        <v>1.1684664577130527E-5</v>
      </c>
    </row>
    <row r="51" spans="2:11">
      <c r="B51" s="86" t="s">
        <v>1850</v>
      </c>
      <c r="C51" s="87">
        <v>87259</v>
      </c>
      <c r="D51" s="89" t="s">
        <v>128</v>
      </c>
      <c r="E51" s="102">
        <v>44469</v>
      </c>
      <c r="F51" s="91">
        <v>2964.2100000000005</v>
      </c>
      <c r="G51" s="103">
        <v>100</v>
      </c>
      <c r="H51" s="91">
        <v>10.967570000000002</v>
      </c>
      <c r="I51" s="92">
        <v>1.3764949999999999E-5</v>
      </c>
      <c r="J51" s="92">
        <f t="shared" si="0"/>
        <v>8.1146937007245352E-5</v>
      </c>
      <c r="K51" s="92">
        <f>H51/'סכום נכסי הקרן'!$C$42</f>
        <v>1.2930643662306026E-5</v>
      </c>
    </row>
    <row r="52" spans="2:11">
      <c r="B52" s="86" t="s">
        <v>1851</v>
      </c>
      <c r="C52" s="87">
        <v>87252</v>
      </c>
      <c r="D52" s="89" t="s">
        <v>128</v>
      </c>
      <c r="E52" s="102">
        <v>44469</v>
      </c>
      <c r="F52" s="91">
        <v>8411.5300000000025</v>
      </c>
      <c r="G52" s="103">
        <v>100</v>
      </c>
      <c r="H52" s="91">
        <v>31.122680000000003</v>
      </c>
      <c r="I52" s="92">
        <v>1.4542800000000001E-5</v>
      </c>
      <c r="J52" s="92">
        <f t="shared" si="0"/>
        <v>2.3027071205897518E-4</v>
      </c>
      <c r="K52" s="92">
        <f>H52/'סכום נכסי הקרן'!$C$42</f>
        <v>3.6693295314821644E-5</v>
      </c>
    </row>
    <row r="53" spans="2:11">
      <c r="B53" s="86" t="s">
        <v>1852</v>
      </c>
      <c r="C53" s="87">
        <v>87251</v>
      </c>
      <c r="D53" s="89" t="s">
        <v>128</v>
      </c>
      <c r="E53" s="102">
        <v>44469</v>
      </c>
      <c r="F53" s="91">
        <v>26658.400000000005</v>
      </c>
      <c r="G53" s="103">
        <v>100</v>
      </c>
      <c r="H53" s="91">
        <v>98.636080000000021</v>
      </c>
      <c r="I53" s="92">
        <v>8.4167000000000002E-6</v>
      </c>
      <c r="J53" s="92">
        <f t="shared" si="0"/>
        <v>7.2978934899905936E-4</v>
      </c>
      <c r="K53" s="92">
        <f>H53/'סכום נכסי הקרן'!$C$42</f>
        <v>1.1629084680806325E-4</v>
      </c>
    </row>
    <row r="54" spans="2:11">
      <c r="B54" s="86" t="s">
        <v>1853</v>
      </c>
      <c r="C54" s="88">
        <v>5295</v>
      </c>
      <c r="D54" s="89" t="s">
        <v>128</v>
      </c>
      <c r="E54" s="102">
        <v>42879</v>
      </c>
      <c r="F54" s="91">
        <v>140427.18000000002</v>
      </c>
      <c r="G54" s="103">
        <v>211.74430000000001</v>
      </c>
      <c r="H54" s="91">
        <v>1100.1822400000003</v>
      </c>
      <c r="I54" s="92">
        <v>1.0682641891891892E-4</v>
      </c>
      <c r="J54" s="92">
        <f t="shared" si="0"/>
        <v>8.1400363914495271E-3</v>
      </c>
      <c r="K54" s="92">
        <f>H54/'סכום נכסי הקרן'!$C$42</f>
        <v>1.2971026862867207E-3</v>
      </c>
    </row>
    <row r="55" spans="2:11">
      <c r="B55" s="86" t="s">
        <v>1854</v>
      </c>
      <c r="C55" s="88">
        <v>9457</v>
      </c>
      <c r="D55" s="89" t="s">
        <v>128</v>
      </c>
      <c r="E55" s="102">
        <v>44893</v>
      </c>
      <c r="F55" s="91">
        <v>2815.8645300000003</v>
      </c>
      <c r="G55" s="103">
        <v>100</v>
      </c>
      <c r="H55" s="91">
        <v>10.418698762000002</v>
      </c>
      <c r="I55" s="92">
        <v>1.3637791171663028E-3</v>
      </c>
      <c r="J55" s="92">
        <f t="shared" si="0"/>
        <v>7.7085944483370431E-5</v>
      </c>
      <c r="K55" s="92">
        <f>H55/'סכום נכסי הקרן'!$C$42</f>
        <v>1.2283530546541388E-5</v>
      </c>
    </row>
    <row r="56" spans="2:11">
      <c r="B56" s="86" t="s">
        <v>1855</v>
      </c>
      <c r="C56" s="88">
        <v>8338</v>
      </c>
      <c r="D56" s="89" t="s">
        <v>128</v>
      </c>
      <c r="E56" s="102">
        <v>44561</v>
      </c>
      <c r="F56" s="91">
        <v>13910.551936000002</v>
      </c>
      <c r="G56" s="103">
        <v>72.008200000000002</v>
      </c>
      <c r="H56" s="91">
        <v>37.061930734000008</v>
      </c>
      <c r="I56" s="92">
        <v>4.6368489983654302E-4</v>
      </c>
      <c r="J56" s="92">
        <f t="shared" si="0"/>
        <v>2.7421408376137907E-4</v>
      </c>
      <c r="K56" s="92">
        <f>H56/'סכום נכסי הקרן'!$C$42</f>
        <v>4.3695606206153418E-5</v>
      </c>
    </row>
    <row r="57" spans="2:11">
      <c r="B57" s="86" t="s">
        <v>1856</v>
      </c>
      <c r="C57" s="87">
        <v>76202</v>
      </c>
      <c r="D57" s="89" t="s">
        <v>128</v>
      </c>
      <c r="E57" s="102">
        <v>43466</v>
      </c>
      <c r="F57" s="91">
        <v>29470.830000000005</v>
      </c>
      <c r="G57" s="103">
        <v>100</v>
      </c>
      <c r="H57" s="91">
        <v>109.04208000000001</v>
      </c>
      <c r="I57" s="92">
        <v>1.414932E-5</v>
      </c>
      <c r="J57" s="92">
        <f t="shared" si="0"/>
        <v>8.0678133778941071E-4</v>
      </c>
      <c r="K57" s="92">
        <f>H57/'סכום נכסי הקרן'!$C$42</f>
        <v>1.2855940565473177E-4</v>
      </c>
    </row>
    <row r="58" spans="2:11">
      <c r="B58" s="86" t="s">
        <v>1857</v>
      </c>
      <c r="C58" s="87">
        <v>76201</v>
      </c>
      <c r="D58" s="89" t="s">
        <v>128</v>
      </c>
      <c r="E58" s="102">
        <v>43466</v>
      </c>
      <c r="F58" s="91">
        <v>31149.350000000006</v>
      </c>
      <c r="G58" s="103">
        <v>100</v>
      </c>
      <c r="H58" s="91">
        <v>115.25260000000002</v>
      </c>
      <c r="I58" s="92">
        <v>2.4536400000000001E-5</v>
      </c>
      <c r="J58" s="92">
        <f t="shared" si="0"/>
        <v>8.5273177851805321E-4</v>
      </c>
      <c r="K58" s="92">
        <f>H58/'סכום נכסי הקרן'!$C$42</f>
        <v>1.3588154000879787E-4</v>
      </c>
    </row>
    <row r="59" spans="2:11">
      <c r="B59" s="86" t="s">
        <v>1858</v>
      </c>
      <c r="C59" s="87">
        <v>87257</v>
      </c>
      <c r="D59" s="89" t="s">
        <v>128</v>
      </c>
      <c r="E59" s="102">
        <v>44469</v>
      </c>
      <c r="F59" s="91">
        <v>1234.2800000000002</v>
      </c>
      <c r="G59" s="103">
        <v>100</v>
      </c>
      <c r="H59" s="91">
        <v>4.5668500000000014</v>
      </c>
      <c r="I59" s="92">
        <v>4.5770960000000003E-5</v>
      </c>
      <c r="J59" s="92">
        <f t="shared" si="0"/>
        <v>3.3789243129657572E-5</v>
      </c>
      <c r="K59" s="92">
        <f>H59/'סכום נכסי הקרן'!$C$42</f>
        <v>5.3842656130029061E-6</v>
      </c>
    </row>
    <row r="60" spans="2:11">
      <c r="B60" s="86" t="s">
        <v>1859</v>
      </c>
      <c r="C60" s="87">
        <v>872510</v>
      </c>
      <c r="D60" s="89" t="s">
        <v>128</v>
      </c>
      <c r="E60" s="102">
        <v>44469</v>
      </c>
      <c r="F60" s="91">
        <v>341.62000000000006</v>
      </c>
      <c r="G60" s="103">
        <v>100</v>
      </c>
      <c r="H60" s="91">
        <v>1.2640100000000003</v>
      </c>
      <c r="I60" s="92">
        <v>4.3638569999999997E-5</v>
      </c>
      <c r="J60" s="92">
        <f t="shared" si="0"/>
        <v>9.35216641849819E-6</v>
      </c>
      <c r="K60" s="92">
        <f>H60/'סכום נכסי הקרן'!$C$42</f>
        <v>1.4902538024002983E-6</v>
      </c>
    </row>
    <row r="61" spans="2:11">
      <c r="B61" s="86" t="s">
        <v>1860</v>
      </c>
      <c r="C61" s="87">
        <v>79693</v>
      </c>
      <c r="D61" s="89" t="s">
        <v>128</v>
      </c>
      <c r="E61" s="102">
        <v>43466</v>
      </c>
      <c r="F61" s="91">
        <v>4191.1600000000008</v>
      </c>
      <c r="G61" s="103">
        <v>100</v>
      </c>
      <c r="H61" s="91">
        <v>15.507300000000003</v>
      </c>
      <c r="I61" s="92">
        <v>4.5475460000000006E-5</v>
      </c>
      <c r="J61" s="92">
        <f t="shared" si="0"/>
        <v>1.1473552448285772E-4</v>
      </c>
      <c r="K61" s="92">
        <f>H61/'סכום נכסי הקרן'!$C$42</f>
        <v>1.8282935095420247E-5</v>
      </c>
    </row>
    <row r="62" spans="2:11">
      <c r="B62" s="86" t="s">
        <v>1861</v>
      </c>
      <c r="C62" s="87">
        <v>87256</v>
      </c>
      <c r="D62" s="89" t="s">
        <v>128</v>
      </c>
      <c r="E62" s="102">
        <v>44469</v>
      </c>
      <c r="F62" s="91">
        <v>4584.880000000001</v>
      </c>
      <c r="G62" s="103">
        <v>100</v>
      </c>
      <c r="H62" s="91">
        <v>16.964060000000003</v>
      </c>
      <c r="I62" s="92">
        <v>2.25243E-5</v>
      </c>
      <c r="J62" s="92">
        <f t="shared" si="0"/>
        <v>1.2551381100892273E-4</v>
      </c>
      <c r="K62" s="92">
        <f>H62/'סכום נכסי הקרן'!$C$42</f>
        <v>2.0000439014839125E-5</v>
      </c>
    </row>
    <row r="63" spans="2:11">
      <c r="B63" s="86" t="s">
        <v>1862</v>
      </c>
      <c r="C63" s="87">
        <v>87258</v>
      </c>
      <c r="D63" s="89" t="s">
        <v>128</v>
      </c>
      <c r="E63" s="102">
        <v>44469</v>
      </c>
      <c r="F63" s="91">
        <v>4692.7100000000009</v>
      </c>
      <c r="G63" s="103">
        <v>100</v>
      </c>
      <c r="H63" s="91">
        <v>17.363030000000002</v>
      </c>
      <c r="I63" s="92">
        <v>2.2187520000000002E-5</v>
      </c>
      <c r="J63" s="92">
        <f t="shared" si="0"/>
        <v>1.2846571315842169E-4</v>
      </c>
      <c r="K63" s="92">
        <f>H63/'סכום נכסי הקרן'!$C$42</f>
        <v>2.0470820229816575E-5</v>
      </c>
    </row>
    <row r="64" spans="2:11">
      <c r="B64" s="86" t="s">
        <v>1863</v>
      </c>
      <c r="C64" s="88">
        <v>5327</v>
      </c>
      <c r="D64" s="89" t="s">
        <v>128</v>
      </c>
      <c r="E64" s="102">
        <v>43244</v>
      </c>
      <c r="F64" s="91">
        <v>137335.82</v>
      </c>
      <c r="G64" s="103">
        <v>173.25129999999999</v>
      </c>
      <c r="H64" s="91">
        <v>880.3635300000002</v>
      </c>
      <c r="I64" s="92">
        <v>2.2803185714285714E-4</v>
      </c>
      <c r="J64" s="92">
        <f t="shared" si="0"/>
        <v>6.5136401146640641E-3</v>
      </c>
      <c r="K64" s="92">
        <f>H64/'סכום נכסי הקרן'!$C$42</f>
        <v>1.0379388597218766E-3</v>
      </c>
    </row>
    <row r="65" spans="2:11">
      <c r="B65" s="86" t="s">
        <v>1864</v>
      </c>
      <c r="C65" s="88">
        <v>5288</v>
      </c>
      <c r="D65" s="89" t="s">
        <v>128</v>
      </c>
      <c r="E65" s="102">
        <v>42649</v>
      </c>
      <c r="F65" s="91">
        <v>113008.67000000001</v>
      </c>
      <c r="G65" s="103">
        <v>274.55650000000003</v>
      </c>
      <c r="H65" s="91">
        <v>1148.00881</v>
      </c>
      <c r="I65" s="92">
        <v>2.7996149494949498E-4</v>
      </c>
      <c r="J65" s="92">
        <f t="shared" si="0"/>
        <v>8.4938959668215182E-3</v>
      </c>
      <c r="K65" s="92">
        <f>H65/'סכום נכסי הקרן'!$C$42</f>
        <v>1.3534896830654356E-3</v>
      </c>
    </row>
    <row r="66" spans="2:11">
      <c r="B66" s="86" t="s">
        <v>1865</v>
      </c>
      <c r="C66" s="88">
        <v>7068</v>
      </c>
      <c r="D66" s="89" t="s">
        <v>128</v>
      </c>
      <c r="E66" s="102">
        <v>43885</v>
      </c>
      <c r="F66" s="91">
        <v>176843.71</v>
      </c>
      <c r="G66" s="103">
        <v>108.1541</v>
      </c>
      <c r="H66" s="91">
        <v>707.67576000000008</v>
      </c>
      <c r="I66" s="92">
        <v>2.4975900000000001E-4</v>
      </c>
      <c r="J66" s="92">
        <f t="shared" si="0"/>
        <v>5.2359565809267207E-3</v>
      </c>
      <c r="K66" s="92">
        <f>H66/'סכום נכסי הקרן'!$C$42</f>
        <v>8.3434188986362511E-4</v>
      </c>
    </row>
    <row r="67" spans="2:11">
      <c r="B67" s="86" t="s">
        <v>1866</v>
      </c>
      <c r="C67" s="88">
        <v>5333</v>
      </c>
      <c r="D67" s="89" t="s">
        <v>128</v>
      </c>
      <c r="E67" s="102">
        <v>43321</v>
      </c>
      <c r="F67" s="91">
        <v>180974.67000000004</v>
      </c>
      <c r="G67" s="103">
        <v>165.64410000000001</v>
      </c>
      <c r="H67" s="91">
        <v>1109.1632800000002</v>
      </c>
      <c r="I67" s="92">
        <v>9.9563499999999992E-4</v>
      </c>
      <c r="J67" s="92">
        <f t="shared" si="0"/>
        <v>8.2064853757860337E-3</v>
      </c>
      <c r="K67" s="92">
        <f>H67/'סכום נכסי הקרן'!$C$42</f>
        <v>1.3076912330620698E-3</v>
      </c>
    </row>
    <row r="68" spans="2:11">
      <c r="B68" s="86" t="s">
        <v>1867</v>
      </c>
      <c r="C68" s="88">
        <v>8322</v>
      </c>
      <c r="D68" s="89" t="s">
        <v>128</v>
      </c>
      <c r="E68" s="102">
        <v>44197</v>
      </c>
      <c r="F68" s="91">
        <v>232020.94000000003</v>
      </c>
      <c r="G68" s="103">
        <v>102.2908</v>
      </c>
      <c r="H68" s="91">
        <v>878.14350000000013</v>
      </c>
      <c r="I68" s="92">
        <v>1.1901508119999999E-3</v>
      </c>
      <c r="J68" s="92">
        <f t="shared" si="0"/>
        <v>6.4972145404881805E-3</v>
      </c>
      <c r="K68" s="92">
        <f>H68/'סכום נכסי הקרן'!$C$42</f>
        <v>1.0353214689188426E-3</v>
      </c>
    </row>
    <row r="69" spans="2:11">
      <c r="B69" s="86" t="s">
        <v>1868</v>
      </c>
      <c r="C69" s="88">
        <v>9273</v>
      </c>
      <c r="D69" s="89" t="s">
        <v>128</v>
      </c>
      <c r="E69" s="102">
        <v>44852</v>
      </c>
      <c r="F69" s="91">
        <v>16574.870000000003</v>
      </c>
      <c r="G69" s="103">
        <v>82.215999999999994</v>
      </c>
      <c r="H69" s="91">
        <v>50.420640000000006</v>
      </c>
      <c r="I69" s="92">
        <v>8.2463283582089552E-4</v>
      </c>
      <c r="J69" s="92">
        <f t="shared" si="0"/>
        <v>3.7305259943132296E-4</v>
      </c>
      <c r="K69" s="92">
        <f>H69/'סכום נכסי הקרן'!$C$42</f>
        <v>5.944537660260328E-5</v>
      </c>
    </row>
    <row r="70" spans="2:11">
      <c r="B70" s="86" t="s">
        <v>1869</v>
      </c>
      <c r="C70" s="88">
        <v>8316</v>
      </c>
      <c r="D70" s="89" t="s">
        <v>128</v>
      </c>
      <c r="E70" s="102">
        <v>44378</v>
      </c>
      <c r="F70" s="91">
        <v>195329.11</v>
      </c>
      <c r="G70" s="103">
        <v>109.86239999999999</v>
      </c>
      <c r="H70" s="91">
        <v>793.99502000000018</v>
      </c>
      <c r="I70" s="92">
        <v>1.2665217283870968E-3</v>
      </c>
      <c r="J70" s="92">
        <f t="shared" si="0"/>
        <v>5.8746161521655675E-3</v>
      </c>
      <c r="K70" s="92">
        <f>H70/'סכום נכסי הקרן'!$C$42</f>
        <v>9.3611134219025237E-4</v>
      </c>
    </row>
    <row r="71" spans="2:11">
      <c r="B71" s="86" t="s">
        <v>1870</v>
      </c>
      <c r="C71" s="87">
        <v>79691</v>
      </c>
      <c r="D71" s="89" t="s">
        <v>128</v>
      </c>
      <c r="E71" s="102">
        <v>43466</v>
      </c>
      <c r="F71" s="91">
        <v>75063.060000000012</v>
      </c>
      <c r="G71" s="103">
        <v>100</v>
      </c>
      <c r="H71" s="91">
        <v>277.73333000000002</v>
      </c>
      <c r="I71" s="92">
        <v>1.7259050000000001E-4</v>
      </c>
      <c r="J71" s="92">
        <f t="shared" si="0"/>
        <v>2.0548953901659605E-3</v>
      </c>
      <c r="K71" s="92">
        <f>H71/'סכום נכסי הקרן'!$C$42</f>
        <v>3.2744452265867895E-4</v>
      </c>
    </row>
    <row r="72" spans="2:11">
      <c r="B72" s="93"/>
      <c r="C72" s="88"/>
      <c r="D72" s="88"/>
      <c r="E72" s="88"/>
      <c r="F72" s="91"/>
      <c r="G72" s="103"/>
      <c r="H72" s="88"/>
      <c r="I72" s="88"/>
      <c r="J72" s="92"/>
      <c r="K72" s="88"/>
    </row>
    <row r="73" spans="2:11">
      <c r="B73" s="85" t="s">
        <v>1871</v>
      </c>
      <c r="C73" s="88"/>
      <c r="D73" s="89"/>
      <c r="E73" s="102"/>
      <c r="F73" s="91"/>
      <c r="G73" s="103"/>
      <c r="H73" s="91">
        <v>133.72282891100002</v>
      </c>
      <c r="I73" s="92"/>
      <c r="J73" s="92">
        <f t="shared" si="0"/>
        <v>9.8938944306455881E-4</v>
      </c>
      <c r="K73" s="92">
        <f>H73/'סכום נכסי הקרן'!$C$42</f>
        <v>1.5765773550236334E-4</v>
      </c>
    </row>
    <row r="74" spans="2:11">
      <c r="B74" s="86" t="s">
        <v>1872</v>
      </c>
      <c r="C74" s="88" t="s">
        <v>1873</v>
      </c>
      <c r="D74" s="89" t="s">
        <v>128</v>
      </c>
      <c r="E74" s="102">
        <v>44616</v>
      </c>
      <c r="F74" s="91">
        <v>35.640840000000004</v>
      </c>
      <c r="G74" s="103">
        <v>101404.19</v>
      </c>
      <c r="H74" s="91">
        <v>133.72282891100002</v>
      </c>
      <c r="I74" s="92">
        <v>4.7419442876241141E-5</v>
      </c>
      <c r="J74" s="92">
        <f t="shared" si="0"/>
        <v>9.8938944306455881E-4</v>
      </c>
      <c r="K74" s="92">
        <f>H74/'סכום נכסי הקרן'!$C$42</f>
        <v>1.5765773550236334E-4</v>
      </c>
    </row>
    <row r="75" spans="2:11">
      <c r="B75" s="93"/>
      <c r="C75" s="88"/>
      <c r="D75" s="88"/>
      <c r="E75" s="88"/>
      <c r="F75" s="91"/>
      <c r="G75" s="103"/>
      <c r="H75" s="88"/>
      <c r="I75" s="88"/>
      <c r="J75" s="92"/>
      <c r="K75" s="88"/>
    </row>
    <row r="76" spans="2:11">
      <c r="B76" s="85" t="s">
        <v>191</v>
      </c>
      <c r="C76" s="80"/>
      <c r="D76" s="81"/>
      <c r="E76" s="100"/>
      <c r="F76" s="83"/>
      <c r="G76" s="101"/>
      <c r="H76" s="83">
        <v>7074.5322500000011</v>
      </c>
      <c r="I76" s="84"/>
      <c r="J76" s="84">
        <f t="shared" ref="J76:J138" si="1">IFERROR(H76/$H$11,0)</f>
        <v>5.2343100873436472E-2</v>
      </c>
      <c r="K76" s="84">
        <f>H76/'סכום נכסי הקרן'!$C$42</f>
        <v>8.3407952356120904E-3</v>
      </c>
    </row>
    <row r="77" spans="2:11">
      <c r="B77" s="86" t="s">
        <v>1874</v>
      </c>
      <c r="C77" s="88">
        <v>7064</v>
      </c>
      <c r="D77" s="89" t="s">
        <v>128</v>
      </c>
      <c r="E77" s="102">
        <v>43466</v>
      </c>
      <c r="F77" s="91">
        <v>239496.63000000003</v>
      </c>
      <c r="G77" s="103">
        <v>117.9457</v>
      </c>
      <c r="H77" s="91">
        <v>1045.1611300000002</v>
      </c>
      <c r="I77" s="92">
        <v>1.3263364444444444E-5</v>
      </c>
      <c r="J77" s="92">
        <f t="shared" si="1"/>
        <v>7.7329458009870343E-3</v>
      </c>
      <c r="K77" s="92">
        <f>H77/'סכום נכסי הקרן'!$C$42</f>
        <v>1.2322334064631549E-3</v>
      </c>
    </row>
    <row r="78" spans="2:11">
      <c r="B78" s="86" t="s">
        <v>1875</v>
      </c>
      <c r="C78" s="88">
        <v>7031</v>
      </c>
      <c r="D78" s="89" t="s">
        <v>128</v>
      </c>
      <c r="E78" s="102">
        <v>43090</v>
      </c>
      <c r="F78" s="91">
        <v>324188.35000000003</v>
      </c>
      <c r="G78" s="103">
        <v>111.1357</v>
      </c>
      <c r="H78" s="91">
        <v>1333.0693000000003</v>
      </c>
      <c r="I78" s="92">
        <v>2.3411646666666667E-5</v>
      </c>
      <c r="J78" s="92">
        <f t="shared" si="1"/>
        <v>9.8631228716472893E-3</v>
      </c>
      <c r="K78" s="92">
        <f>H78/'סכום נכסי הקרן'!$C$42</f>
        <v>1.571673952886531E-3</v>
      </c>
    </row>
    <row r="79" spans="2:11">
      <c r="B79" s="86" t="s">
        <v>1876</v>
      </c>
      <c r="C79" s="88">
        <v>5344</v>
      </c>
      <c r="D79" s="89" t="s">
        <v>128</v>
      </c>
      <c r="E79" s="102">
        <v>43431</v>
      </c>
      <c r="F79" s="91">
        <v>265175.53000000009</v>
      </c>
      <c r="G79" s="103">
        <v>88.2072</v>
      </c>
      <c r="H79" s="91">
        <v>865.44447000000025</v>
      </c>
      <c r="I79" s="92">
        <v>5.0409995848809256E-5</v>
      </c>
      <c r="J79" s="92">
        <f t="shared" si="1"/>
        <v>6.4032568645888601E-3</v>
      </c>
      <c r="K79" s="92">
        <f>H79/'סכום נכסי הקרן'!$C$42</f>
        <v>1.0203494530769623E-3</v>
      </c>
    </row>
    <row r="80" spans="2:11">
      <c r="B80" s="86" t="s">
        <v>1877</v>
      </c>
      <c r="C80" s="88">
        <v>7989</v>
      </c>
      <c r="D80" s="89" t="s">
        <v>128</v>
      </c>
      <c r="E80" s="102">
        <v>43830</v>
      </c>
      <c r="F80" s="91">
        <v>241221.59000000003</v>
      </c>
      <c r="G80" s="103">
        <v>135.7697</v>
      </c>
      <c r="H80" s="91">
        <v>1211.7715700000003</v>
      </c>
      <c r="I80" s="92">
        <v>3.01527E-4</v>
      </c>
      <c r="J80" s="92">
        <f t="shared" si="1"/>
        <v>8.9656643411403624E-3</v>
      </c>
      <c r="K80" s="92">
        <f>H80/'סכום נכסי הקרן'!$C$42</f>
        <v>1.4286652715034527E-3</v>
      </c>
    </row>
    <row r="81" spans="2:11">
      <c r="B81" s="86" t="s">
        <v>1878</v>
      </c>
      <c r="C81" s="88">
        <v>8404</v>
      </c>
      <c r="D81" s="89" t="s">
        <v>128</v>
      </c>
      <c r="E81" s="102">
        <v>44469</v>
      </c>
      <c r="F81" s="91">
        <v>285288.27000000008</v>
      </c>
      <c r="G81" s="103">
        <v>102.2801</v>
      </c>
      <c r="H81" s="91">
        <v>1079.6345800000004</v>
      </c>
      <c r="I81" s="92">
        <v>8.4773914042857146E-4</v>
      </c>
      <c r="J81" s="92">
        <f t="shared" si="1"/>
        <v>7.9880082145911812E-3</v>
      </c>
      <c r="K81" s="92">
        <f>H81/'סכום נכסי הקרן'!$C$42</f>
        <v>1.2728772225281835E-3</v>
      </c>
    </row>
    <row r="82" spans="2:11">
      <c r="B82" s="86" t="s">
        <v>1879</v>
      </c>
      <c r="C82" s="88">
        <v>5343</v>
      </c>
      <c r="D82" s="89" t="s">
        <v>128</v>
      </c>
      <c r="E82" s="102">
        <v>43382</v>
      </c>
      <c r="F82" s="91">
        <v>73984.44</v>
      </c>
      <c r="G82" s="103">
        <v>187.70859999999999</v>
      </c>
      <c r="H82" s="91">
        <v>513.83805000000007</v>
      </c>
      <c r="I82" s="92">
        <v>5.7839628691521653E-4</v>
      </c>
      <c r="J82" s="92">
        <f t="shared" si="1"/>
        <v>3.8017887166688505E-3</v>
      </c>
      <c r="K82" s="92">
        <f>H82/'סכום נכסי הקרן'!$C$42</f>
        <v>6.0580937479169823E-4</v>
      </c>
    </row>
    <row r="83" spans="2:11">
      <c r="B83" s="86" t="s">
        <v>1880</v>
      </c>
      <c r="C83" s="88">
        <v>5299</v>
      </c>
      <c r="D83" s="89" t="s">
        <v>128</v>
      </c>
      <c r="E83" s="102">
        <v>42831</v>
      </c>
      <c r="F83" s="91">
        <v>186876.74</v>
      </c>
      <c r="G83" s="103">
        <v>147.5677</v>
      </c>
      <c r="H83" s="91">
        <v>1020.3479300000001</v>
      </c>
      <c r="I83" s="92">
        <v>2.5219866666666667E-4</v>
      </c>
      <c r="J83" s="92">
        <f t="shared" si="1"/>
        <v>7.5493577156273617E-3</v>
      </c>
      <c r="K83" s="92">
        <f>H83/'סכום נכסי הקרן'!$C$42</f>
        <v>1.2029789182473028E-3</v>
      </c>
    </row>
    <row r="84" spans="2:11">
      <c r="B84" s="86" t="s">
        <v>1881</v>
      </c>
      <c r="C84" s="87">
        <v>53431</v>
      </c>
      <c r="D84" s="89" t="s">
        <v>128</v>
      </c>
      <c r="E84" s="102">
        <v>43382</v>
      </c>
      <c r="F84" s="91">
        <v>563.1400000000001</v>
      </c>
      <c r="G84" s="103">
        <v>252.69399999999999</v>
      </c>
      <c r="H84" s="91">
        <v>5.2652200000000011</v>
      </c>
      <c r="I84" s="92">
        <v>5.7839628691521653E-4</v>
      </c>
      <c r="J84" s="92">
        <f t="shared" si="1"/>
        <v>3.8956348185540497E-5</v>
      </c>
      <c r="K84" s="92">
        <f>H84/'סכום נכסי הקרן'!$C$42</f>
        <v>6.20763611480455E-6</v>
      </c>
    </row>
    <row r="85" spans="2:11">
      <c r="B85" s="93"/>
      <c r="C85" s="88"/>
      <c r="D85" s="88"/>
      <c r="E85" s="88"/>
      <c r="F85" s="91"/>
      <c r="G85" s="103"/>
      <c r="H85" s="88"/>
      <c r="I85" s="88"/>
      <c r="J85" s="92"/>
      <c r="K85" s="88"/>
    </row>
    <row r="86" spans="2:11">
      <c r="B86" s="85" t="s">
        <v>192</v>
      </c>
      <c r="C86" s="80"/>
      <c r="D86" s="81"/>
      <c r="E86" s="100"/>
      <c r="F86" s="83"/>
      <c r="G86" s="101"/>
      <c r="H86" s="83">
        <v>112115.53156396002</v>
      </c>
      <c r="I86" s="84"/>
      <c r="J86" s="84">
        <f t="shared" si="1"/>
        <v>0.82952121366487652</v>
      </c>
      <c r="K86" s="84">
        <f>H86/'סכום נכסי הקרן'!$C$42</f>
        <v>0.13218297103766746</v>
      </c>
    </row>
    <row r="87" spans="2:11">
      <c r="B87" s="86" t="s">
        <v>1882</v>
      </c>
      <c r="C87" s="88">
        <v>7055</v>
      </c>
      <c r="D87" s="89" t="s">
        <v>128</v>
      </c>
      <c r="E87" s="102">
        <v>43914</v>
      </c>
      <c r="F87" s="91">
        <v>179197.98000000004</v>
      </c>
      <c r="G87" s="103">
        <v>110.7286</v>
      </c>
      <c r="H87" s="91">
        <v>734.16662000000008</v>
      </c>
      <c r="I87" s="92">
        <v>8.8143749999999995E-4</v>
      </c>
      <c r="J87" s="92">
        <f t="shared" si="1"/>
        <v>5.4319573493455918E-3</v>
      </c>
      <c r="K87" s="92">
        <f>H87/'סכום נכסי הקרן'!$C$42</f>
        <v>8.6557432065440529E-4</v>
      </c>
    </row>
    <row r="88" spans="2:11">
      <c r="B88" s="86" t="s">
        <v>1883</v>
      </c>
      <c r="C88" s="88">
        <v>5238</v>
      </c>
      <c r="D88" s="89" t="s">
        <v>130</v>
      </c>
      <c r="E88" s="102">
        <v>43221</v>
      </c>
      <c r="F88" s="91">
        <v>279734.2</v>
      </c>
      <c r="G88" s="103">
        <v>93.268900000000002</v>
      </c>
      <c r="H88" s="91">
        <v>1048.4467800000002</v>
      </c>
      <c r="I88" s="92">
        <v>5.8286071428571429E-5</v>
      </c>
      <c r="J88" s="92">
        <f t="shared" si="1"/>
        <v>7.7572556922006633E-3</v>
      </c>
      <c r="K88" s="92">
        <f>H88/'סכום נכסי הקרן'!$C$42</f>
        <v>1.236107151453983E-3</v>
      </c>
    </row>
    <row r="89" spans="2:11">
      <c r="B89" s="86" t="s">
        <v>1884</v>
      </c>
      <c r="C89" s="88">
        <v>7070</v>
      </c>
      <c r="D89" s="89" t="s">
        <v>130</v>
      </c>
      <c r="E89" s="102">
        <v>44075</v>
      </c>
      <c r="F89" s="91">
        <v>647283.62000000011</v>
      </c>
      <c r="G89" s="103">
        <v>102.39149999999999</v>
      </c>
      <c r="H89" s="91">
        <v>2663.3147600000002</v>
      </c>
      <c r="I89" s="92">
        <v>8.862130313333334E-5</v>
      </c>
      <c r="J89" s="92">
        <f t="shared" si="1"/>
        <v>1.9705352695281338E-2</v>
      </c>
      <c r="K89" s="92">
        <f>H89/'סכום נכסי הקרן'!$C$42</f>
        <v>3.1400186296618201E-3</v>
      </c>
    </row>
    <row r="90" spans="2:11">
      <c r="B90" s="86" t="s">
        <v>1885</v>
      </c>
      <c r="C90" s="88">
        <v>5339</v>
      </c>
      <c r="D90" s="89" t="s">
        <v>128</v>
      </c>
      <c r="E90" s="102">
        <v>42916</v>
      </c>
      <c r="F90" s="91">
        <v>372275.14000000007</v>
      </c>
      <c r="G90" s="103">
        <v>77.409400000000005</v>
      </c>
      <c r="H90" s="91">
        <v>1066.2510500000001</v>
      </c>
      <c r="I90" s="92">
        <v>2.5348733333333331E-4</v>
      </c>
      <c r="J90" s="92">
        <f t="shared" si="1"/>
        <v>7.8889860550932622E-3</v>
      </c>
      <c r="K90" s="92">
        <f>H90/'סכום נכסי הקרן'!$C$42</f>
        <v>1.257098188761015E-3</v>
      </c>
    </row>
    <row r="91" spans="2:11">
      <c r="B91" s="86" t="s">
        <v>1886</v>
      </c>
      <c r="C91" s="88">
        <v>7006</v>
      </c>
      <c r="D91" s="89" t="s">
        <v>130</v>
      </c>
      <c r="E91" s="102">
        <v>43617</v>
      </c>
      <c r="F91" s="91">
        <v>154790.53000000003</v>
      </c>
      <c r="G91" s="103">
        <v>143.95820000000001</v>
      </c>
      <c r="H91" s="91">
        <v>895.45703000000015</v>
      </c>
      <c r="I91" s="92">
        <v>9.6338285714285711E-6</v>
      </c>
      <c r="J91" s="92">
        <f t="shared" si="1"/>
        <v>6.6253140126851257E-3</v>
      </c>
      <c r="K91" s="92">
        <f>H91/'סכום נכסי הקרן'!$C$42</f>
        <v>1.0557339291964289E-3</v>
      </c>
    </row>
    <row r="92" spans="2:11">
      <c r="B92" s="86" t="s">
        <v>1887</v>
      </c>
      <c r="C92" s="88">
        <v>8417</v>
      </c>
      <c r="D92" s="89" t="s">
        <v>130</v>
      </c>
      <c r="E92" s="102">
        <v>44713</v>
      </c>
      <c r="F92" s="91">
        <v>44260.350000000006</v>
      </c>
      <c r="G92" s="103">
        <v>104.3445</v>
      </c>
      <c r="H92" s="91">
        <v>185.58735000000004</v>
      </c>
      <c r="I92" s="92">
        <v>8.5531999999999997E-6</v>
      </c>
      <c r="J92" s="92">
        <f t="shared" si="1"/>
        <v>1.3731250404411912E-3</v>
      </c>
      <c r="K92" s="92">
        <f>H92/'סכום נכסי הקרן'!$C$42</f>
        <v>2.188054319308352E-4</v>
      </c>
    </row>
    <row r="93" spans="2:11">
      <c r="B93" s="86" t="s">
        <v>1888</v>
      </c>
      <c r="C93" s="87">
        <v>60831</v>
      </c>
      <c r="D93" s="89" t="s">
        <v>128</v>
      </c>
      <c r="E93" s="102">
        <v>42555</v>
      </c>
      <c r="F93" s="91">
        <v>20505.660000000003</v>
      </c>
      <c r="G93" s="103">
        <v>100</v>
      </c>
      <c r="H93" s="91">
        <v>75.870950000000008</v>
      </c>
      <c r="I93" s="92">
        <v>1.2541780000000001E-5</v>
      </c>
      <c r="J93" s="92">
        <f t="shared" si="1"/>
        <v>5.6135453891152382E-4</v>
      </c>
      <c r="K93" s="92">
        <f>H93/'סכום נכסי הקרן'!$C$42</f>
        <v>8.9451010458163233E-5</v>
      </c>
    </row>
    <row r="94" spans="2:11">
      <c r="B94" s="86" t="s">
        <v>1889</v>
      </c>
      <c r="C94" s="88">
        <v>8400</v>
      </c>
      <c r="D94" s="89" t="s">
        <v>128</v>
      </c>
      <c r="E94" s="102">
        <v>44544</v>
      </c>
      <c r="F94" s="91">
        <v>62942.827560000012</v>
      </c>
      <c r="G94" s="103">
        <v>111.9472</v>
      </c>
      <c r="H94" s="91">
        <v>260.71211222200003</v>
      </c>
      <c r="I94" s="92">
        <v>1.7583149112730215E-4</v>
      </c>
      <c r="J94" s="92">
        <f t="shared" si="1"/>
        <v>1.9289586797717737E-3</v>
      </c>
      <c r="K94" s="92">
        <f>H94/'סכום נכסי הקרן'!$C$42</f>
        <v>3.0737669525608875E-4</v>
      </c>
    </row>
    <row r="95" spans="2:11">
      <c r="B95" s="86" t="s">
        <v>1890</v>
      </c>
      <c r="C95" s="88">
        <v>8843</v>
      </c>
      <c r="D95" s="89" t="s">
        <v>128</v>
      </c>
      <c r="E95" s="102">
        <v>44562</v>
      </c>
      <c r="F95" s="91">
        <v>27975.924847000002</v>
      </c>
      <c r="G95" s="103">
        <v>100.0896</v>
      </c>
      <c r="H95" s="91">
        <v>103.60366769000002</v>
      </c>
      <c r="I95" s="92">
        <v>5.9254294337230796E-5</v>
      </c>
      <c r="J95" s="92">
        <f t="shared" si="1"/>
        <v>7.6654357307589659E-4</v>
      </c>
      <c r="K95" s="92">
        <f>H95/'סכום נכסי הקרן'!$C$42</f>
        <v>1.2214757772299224E-4</v>
      </c>
    </row>
    <row r="96" spans="2:11">
      <c r="B96" s="86" t="s">
        <v>1891</v>
      </c>
      <c r="C96" s="88">
        <v>5291</v>
      </c>
      <c r="D96" s="89" t="s">
        <v>128</v>
      </c>
      <c r="E96" s="102">
        <v>42787</v>
      </c>
      <c r="F96" s="91">
        <v>221967.88000000003</v>
      </c>
      <c r="G96" s="103">
        <v>63.1678</v>
      </c>
      <c r="H96" s="91">
        <v>518.78521000000012</v>
      </c>
      <c r="I96" s="92">
        <v>8.3683698398074119E-5</v>
      </c>
      <c r="J96" s="92">
        <f t="shared" si="1"/>
        <v>3.8383918002037418E-3</v>
      </c>
      <c r="K96" s="92">
        <f>H96/'סכום נכסי הקרן'!$C$42</f>
        <v>6.1164202168617122E-4</v>
      </c>
    </row>
    <row r="97" spans="2:11">
      <c r="B97" s="86" t="s">
        <v>1892</v>
      </c>
      <c r="C97" s="88">
        <v>5281</v>
      </c>
      <c r="D97" s="89" t="s">
        <v>128</v>
      </c>
      <c r="E97" s="102">
        <v>42603</v>
      </c>
      <c r="F97" s="91">
        <v>260531.07000000004</v>
      </c>
      <c r="G97" s="103">
        <v>29.365100000000002</v>
      </c>
      <c r="H97" s="91">
        <v>283.06928000000011</v>
      </c>
      <c r="I97" s="92">
        <v>7.8240667647058823E-5</v>
      </c>
      <c r="J97" s="92">
        <f t="shared" si="1"/>
        <v>2.0943750559920108E-3</v>
      </c>
      <c r="K97" s="92">
        <f>H97/'סכום נכסי הקרן'!$C$42</f>
        <v>3.3373554866078178E-4</v>
      </c>
    </row>
    <row r="98" spans="2:11">
      <c r="B98" s="86" t="s">
        <v>1893</v>
      </c>
      <c r="C98" s="88">
        <v>5302</v>
      </c>
      <c r="D98" s="89" t="s">
        <v>128</v>
      </c>
      <c r="E98" s="102">
        <v>42948</v>
      </c>
      <c r="F98" s="91">
        <v>224021.46000000005</v>
      </c>
      <c r="G98" s="103">
        <v>111.4234</v>
      </c>
      <c r="H98" s="91">
        <v>923.56562000000008</v>
      </c>
      <c r="I98" s="92">
        <v>1.1419918297872341E-5</v>
      </c>
      <c r="J98" s="92">
        <f t="shared" si="1"/>
        <v>6.8332840536415532E-3</v>
      </c>
      <c r="K98" s="92">
        <f>H98/'סכום נכסי הקרן'!$C$42</f>
        <v>1.0888736457553255E-3</v>
      </c>
    </row>
    <row r="99" spans="2:11">
      <c r="B99" s="86" t="s">
        <v>1894</v>
      </c>
      <c r="C99" s="88">
        <v>7025</v>
      </c>
      <c r="D99" s="89" t="s">
        <v>128</v>
      </c>
      <c r="E99" s="102">
        <v>43556</v>
      </c>
      <c r="F99" s="91">
        <v>212547.46000000005</v>
      </c>
      <c r="G99" s="103">
        <v>111.3689</v>
      </c>
      <c r="H99" s="91">
        <v>875.83355000000017</v>
      </c>
      <c r="I99" s="92">
        <v>9.2685819437037035E-5</v>
      </c>
      <c r="J99" s="92">
        <f t="shared" si="1"/>
        <v>6.4801236655596516E-3</v>
      </c>
      <c r="K99" s="92">
        <f>H99/'סכום נכסי הקרן'!$C$42</f>
        <v>1.0325980634308682E-3</v>
      </c>
    </row>
    <row r="100" spans="2:11">
      <c r="B100" s="86" t="s">
        <v>1895</v>
      </c>
      <c r="C100" s="88">
        <v>9386</v>
      </c>
      <c r="D100" s="89" t="s">
        <v>128</v>
      </c>
      <c r="E100" s="102">
        <v>44896</v>
      </c>
      <c r="F100" s="91">
        <v>6411.130000000001</v>
      </c>
      <c r="G100" s="103">
        <v>120.539</v>
      </c>
      <c r="H100" s="91">
        <v>28.593300000000003</v>
      </c>
      <c r="I100" s="92">
        <v>1.9195116571059698E-4</v>
      </c>
      <c r="J100" s="92">
        <f t="shared" si="1"/>
        <v>2.1155631684404734E-4</v>
      </c>
      <c r="K100" s="92">
        <f>H100/'סכום נכסי הקרן'!$C$42</f>
        <v>3.3711184285070883E-5</v>
      </c>
    </row>
    <row r="101" spans="2:11">
      <c r="B101" s="86" t="s">
        <v>1896</v>
      </c>
      <c r="C101" s="88">
        <v>7045</v>
      </c>
      <c r="D101" s="89" t="s">
        <v>130</v>
      </c>
      <c r="E101" s="102">
        <v>43909</v>
      </c>
      <c r="F101" s="91">
        <v>462884.75000000006</v>
      </c>
      <c r="G101" s="103">
        <v>96.738699999999994</v>
      </c>
      <c r="H101" s="91">
        <v>1799.4388600000004</v>
      </c>
      <c r="I101" s="92">
        <v>1.6642396999999999E-4</v>
      </c>
      <c r="J101" s="92">
        <f t="shared" si="1"/>
        <v>1.3313701377863044E-2</v>
      </c>
      <c r="K101" s="92">
        <f>H101/'סכום נכסי הקרן'!$C$42</f>
        <v>2.1215185032569823E-3</v>
      </c>
    </row>
    <row r="102" spans="2:11">
      <c r="B102" s="86" t="s">
        <v>1897</v>
      </c>
      <c r="C102" s="88">
        <v>7086</v>
      </c>
      <c r="D102" s="89" t="s">
        <v>128</v>
      </c>
      <c r="E102" s="102">
        <v>44160</v>
      </c>
      <c r="F102" s="91">
        <v>302917.15000000008</v>
      </c>
      <c r="G102" s="103">
        <v>96.479900000000001</v>
      </c>
      <c r="H102" s="91">
        <v>1081.3403899999998</v>
      </c>
      <c r="I102" s="92">
        <v>1.1963875999999999E-4</v>
      </c>
      <c r="J102" s="92">
        <f t="shared" si="1"/>
        <v>8.0006291740759433E-3</v>
      </c>
      <c r="K102" s="92">
        <f>H102/'סכום נכסי הקרן'!$C$42</f>
        <v>1.2748883536416017E-3</v>
      </c>
    </row>
    <row r="103" spans="2:11">
      <c r="B103" s="86" t="s">
        <v>1898</v>
      </c>
      <c r="C103" s="87">
        <v>87952</v>
      </c>
      <c r="D103" s="89" t="s">
        <v>130</v>
      </c>
      <c r="E103" s="102">
        <v>44819</v>
      </c>
      <c r="F103" s="91">
        <v>9095.5600000000013</v>
      </c>
      <c r="G103" s="103">
        <v>100</v>
      </c>
      <c r="H103" s="91">
        <v>36.550500000000007</v>
      </c>
      <c r="I103" s="92">
        <v>2.2168589999999999E-5</v>
      </c>
      <c r="J103" s="92">
        <f t="shared" si="1"/>
        <v>2.7043010631191055E-4</v>
      </c>
      <c r="K103" s="92">
        <f>H103/'סכום נכסי הקרן'!$C$42</f>
        <v>4.3092635030286236E-5</v>
      </c>
    </row>
    <row r="104" spans="2:11">
      <c r="B104" s="86" t="s">
        <v>1899</v>
      </c>
      <c r="C104" s="88">
        <v>8318</v>
      </c>
      <c r="D104" s="89" t="s">
        <v>130</v>
      </c>
      <c r="E104" s="102">
        <v>44256</v>
      </c>
      <c r="F104" s="91">
        <v>62588.110000000008</v>
      </c>
      <c r="G104" s="103">
        <v>104.997</v>
      </c>
      <c r="H104" s="91">
        <v>264.07830000000007</v>
      </c>
      <c r="I104" s="92">
        <v>1.6923076923076923E-4</v>
      </c>
      <c r="J104" s="92">
        <f t="shared" si="1"/>
        <v>1.9538644544854003E-3</v>
      </c>
      <c r="K104" s="92">
        <f>H104/'סכום נכסי הקרן'!$C$42</f>
        <v>3.1134539339594362E-4</v>
      </c>
    </row>
    <row r="105" spans="2:11">
      <c r="B105" s="86" t="s">
        <v>1900</v>
      </c>
      <c r="C105" s="88">
        <v>6650</v>
      </c>
      <c r="D105" s="89" t="s">
        <v>130</v>
      </c>
      <c r="E105" s="102">
        <v>43466</v>
      </c>
      <c r="F105" s="91">
        <v>397922.43000000005</v>
      </c>
      <c r="G105" s="103">
        <v>139.07859999999999</v>
      </c>
      <c r="H105" s="91">
        <v>2223.9381600000006</v>
      </c>
      <c r="I105" s="92">
        <v>1.125E-4</v>
      </c>
      <c r="J105" s="92">
        <f t="shared" si="1"/>
        <v>1.6454489898631068E-2</v>
      </c>
      <c r="K105" s="92">
        <f>H105/'סכום נכסי הקרן'!$C$42</f>
        <v>2.6219984804258852E-3</v>
      </c>
    </row>
    <row r="106" spans="2:11">
      <c r="B106" s="86" t="s">
        <v>1901</v>
      </c>
      <c r="C106" s="88">
        <v>7035</v>
      </c>
      <c r="D106" s="89" t="s">
        <v>130</v>
      </c>
      <c r="E106" s="102">
        <v>43847</v>
      </c>
      <c r="F106" s="91">
        <v>80150.280000000013</v>
      </c>
      <c r="G106" s="103">
        <v>139.12549999999999</v>
      </c>
      <c r="H106" s="91">
        <v>448.10085000000009</v>
      </c>
      <c r="I106" s="92">
        <v>2.003757E-4</v>
      </c>
      <c r="J106" s="92">
        <f t="shared" si="1"/>
        <v>3.3154118412595589E-3</v>
      </c>
      <c r="K106" s="92">
        <f>H106/'סכום נכסי הקרן'!$C$42</f>
        <v>5.2830594344293615E-4</v>
      </c>
    </row>
    <row r="107" spans="2:11">
      <c r="B107" s="86" t="s">
        <v>1902</v>
      </c>
      <c r="C107" s="88">
        <v>7040</v>
      </c>
      <c r="D107" s="89" t="s">
        <v>130</v>
      </c>
      <c r="E107" s="102">
        <v>43891</v>
      </c>
      <c r="F107" s="91">
        <v>24418.840000000004</v>
      </c>
      <c r="G107" s="103">
        <v>139.18879999999999</v>
      </c>
      <c r="H107" s="91">
        <v>136.58194000000003</v>
      </c>
      <c r="I107" s="92">
        <v>7.6308875000000002E-5</v>
      </c>
      <c r="J107" s="92">
        <f t="shared" si="1"/>
        <v>1.0105434550686584E-3</v>
      </c>
      <c r="K107" s="92">
        <f>H107/'סכום נכסי הקרן'!$C$42</f>
        <v>1.6102859583722392E-4</v>
      </c>
    </row>
    <row r="108" spans="2:11">
      <c r="B108" s="86" t="s">
        <v>1903</v>
      </c>
      <c r="C108" s="88">
        <v>9391</v>
      </c>
      <c r="D108" s="89" t="s">
        <v>130</v>
      </c>
      <c r="E108" s="102">
        <v>44608</v>
      </c>
      <c r="F108" s="91">
        <v>82580.358593000012</v>
      </c>
      <c r="G108" s="103">
        <v>95.853200000000001</v>
      </c>
      <c r="H108" s="91">
        <v>318.08804955800008</v>
      </c>
      <c r="I108" s="92">
        <v>2.7883846699629693E-5</v>
      </c>
      <c r="J108" s="92">
        <f t="shared" si="1"/>
        <v>2.3534721839241113E-3</v>
      </c>
      <c r="K108" s="92">
        <f>H108/'סכום נכסי הקרן'!$C$42</f>
        <v>3.7502229045015788E-4</v>
      </c>
    </row>
    <row r="109" spans="2:11">
      <c r="B109" s="86" t="s">
        <v>1904</v>
      </c>
      <c r="C109" s="87">
        <v>84032</v>
      </c>
      <c r="D109" s="89" t="s">
        <v>128</v>
      </c>
      <c r="E109" s="102">
        <v>44314</v>
      </c>
      <c r="F109" s="91">
        <v>54398.720000000008</v>
      </c>
      <c r="G109" s="103">
        <v>100</v>
      </c>
      <c r="H109" s="91">
        <v>201.27528000000004</v>
      </c>
      <c r="I109" s="92">
        <v>8.2986304999999993E-4</v>
      </c>
      <c r="J109" s="92">
        <f t="shared" si="1"/>
        <v>1.4891970114871088E-3</v>
      </c>
      <c r="K109" s="92">
        <f>H109/'סכום נכסי הקרן'!$C$42</f>
        <v>2.3730132779739457E-4</v>
      </c>
    </row>
    <row r="110" spans="2:11">
      <c r="B110" s="86" t="s">
        <v>1905</v>
      </c>
      <c r="C110" s="88">
        <v>8314</v>
      </c>
      <c r="D110" s="89" t="s">
        <v>128</v>
      </c>
      <c r="E110" s="102">
        <v>44264</v>
      </c>
      <c r="F110" s="91">
        <v>65609.77</v>
      </c>
      <c r="G110" s="103">
        <v>101.2647</v>
      </c>
      <c r="H110" s="91">
        <v>245.82630000000006</v>
      </c>
      <c r="I110" s="92">
        <v>1.7470571946666668E-4</v>
      </c>
      <c r="J110" s="92">
        <f t="shared" si="1"/>
        <v>1.8188214235992292E-3</v>
      </c>
      <c r="K110" s="92">
        <f>H110/'סכום נכסי הקרן'!$C$42</f>
        <v>2.8982648737351484E-4</v>
      </c>
    </row>
    <row r="111" spans="2:11">
      <c r="B111" s="86" t="s">
        <v>1906</v>
      </c>
      <c r="C111" s="87">
        <v>84035</v>
      </c>
      <c r="D111" s="89" t="s">
        <v>128</v>
      </c>
      <c r="E111" s="102">
        <v>44314</v>
      </c>
      <c r="F111" s="91">
        <v>26044.390000000003</v>
      </c>
      <c r="G111" s="103">
        <v>100</v>
      </c>
      <c r="H111" s="91">
        <v>96.36423000000002</v>
      </c>
      <c r="I111" s="92">
        <v>4.1493151999999998E-4</v>
      </c>
      <c r="J111" s="92">
        <f t="shared" si="1"/>
        <v>7.1298036862875761E-4</v>
      </c>
      <c r="K111" s="92">
        <f>H111/'סכום נכסי הקרן'!$C$42</f>
        <v>1.1361236079847224E-4</v>
      </c>
    </row>
    <row r="112" spans="2:11">
      <c r="B112" s="86" t="s">
        <v>1907</v>
      </c>
      <c r="C112" s="88">
        <v>7032</v>
      </c>
      <c r="D112" s="89" t="s">
        <v>128</v>
      </c>
      <c r="E112" s="102">
        <v>43853</v>
      </c>
      <c r="F112" s="91">
        <v>61110.000000000007</v>
      </c>
      <c r="G112" s="103">
        <v>79.964699999999993</v>
      </c>
      <c r="H112" s="91">
        <v>180.80579000000003</v>
      </c>
      <c r="I112" s="92">
        <v>1.1192307692307692E-4</v>
      </c>
      <c r="J112" s="92">
        <f t="shared" si="1"/>
        <v>1.3377471993956027E-3</v>
      </c>
      <c r="K112" s="92">
        <f>H112/'סכום נכסי הקרן'!$C$42</f>
        <v>2.131680256038242E-4</v>
      </c>
    </row>
    <row r="113" spans="2:11">
      <c r="B113" s="86" t="s">
        <v>1908</v>
      </c>
      <c r="C113" s="88">
        <v>8337</v>
      </c>
      <c r="D113" s="89" t="s">
        <v>128</v>
      </c>
      <c r="E113" s="102">
        <v>44470</v>
      </c>
      <c r="F113" s="91">
        <v>63496.842430000004</v>
      </c>
      <c r="G113" s="103">
        <v>140.2731</v>
      </c>
      <c r="H113" s="91">
        <v>329.55526023900006</v>
      </c>
      <c r="I113" s="92">
        <v>1.2332370817830078E-4</v>
      </c>
      <c r="J113" s="92">
        <f t="shared" si="1"/>
        <v>2.438315866050591E-3</v>
      </c>
      <c r="K113" s="92">
        <f>H113/'סכום נכסי הקרן'!$C$42</f>
        <v>3.885420049463134E-4</v>
      </c>
    </row>
    <row r="114" spans="2:11">
      <c r="B114" s="86" t="s">
        <v>1909</v>
      </c>
      <c r="C114" s="88">
        <v>8111</v>
      </c>
      <c r="D114" s="89" t="s">
        <v>128</v>
      </c>
      <c r="E114" s="102">
        <v>44377</v>
      </c>
      <c r="F114" s="91">
        <v>53009.000000000007</v>
      </c>
      <c r="G114" s="103">
        <v>105.7394</v>
      </c>
      <c r="H114" s="91">
        <v>207.39018000000004</v>
      </c>
      <c r="I114" s="92">
        <v>5.1716097560975612E-5</v>
      </c>
      <c r="J114" s="92">
        <f t="shared" si="1"/>
        <v>1.5344399782614812E-3</v>
      </c>
      <c r="K114" s="92">
        <f>H114/'סכום נכסי הקרן'!$C$42</f>
        <v>2.445107272295965E-4</v>
      </c>
    </row>
    <row r="115" spans="2:11">
      <c r="B115" s="86" t="s">
        <v>1910</v>
      </c>
      <c r="C115" s="88">
        <v>9237</v>
      </c>
      <c r="D115" s="89" t="s">
        <v>128</v>
      </c>
      <c r="E115" s="102">
        <v>44712</v>
      </c>
      <c r="F115" s="91">
        <v>59256.490000000013</v>
      </c>
      <c r="G115" s="103">
        <v>134.3717</v>
      </c>
      <c r="H115" s="91">
        <v>294.60862000000003</v>
      </c>
      <c r="I115" s="92">
        <v>4.3553246753246756E-5</v>
      </c>
      <c r="J115" s="92">
        <f t="shared" si="1"/>
        <v>2.1797524090506359E-3</v>
      </c>
      <c r="K115" s="92">
        <f>H115/'סכום נכסי הקרן'!$C$42</f>
        <v>3.4734030282585149E-4</v>
      </c>
    </row>
    <row r="116" spans="2:11">
      <c r="B116" s="86" t="s">
        <v>1911</v>
      </c>
      <c r="C116" s="88">
        <v>6648</v>
      </c>
      <c r="D116" s="89" t="s">
        <v>128</v>
      </c>
      <c r="E116" s="102">
        <v>43466</v>
      </c>
      <c r="F116" s="91">
        <v>441840.0400000001</v>
      </c>
      <c r="G116" s="103">
        <v>130.65180000000001</v>
      </c>
      <c r="H116" s="91">
        <v>2135.9062900000004</v>
      </c>
      <c r="I116" s="92">
        <v>6.7485857142857148E-5</v>
      </c>
      <c r="J116" s="92">
        <f t="shared" si="1"/>
        <v>1.5803159056017799E-2</v>
      </c>
      <c r="K116" s="92">
        <f>H116/'סכום נכסי הקרן'!$C$42</f>
        <v>2.5182098798610881E-3</v>
      </c>
    </row>
    <row r="117" spans="2:11">
      <c r="B117" s="86" t="s">
        <v>1912</v>
      </c>
      <c r="C117" s="88">
        <v>6665</v>
      </c>
      <c r="D117" s="89" t="s">
        <v>128</v>
      </c>
      <c r="E117" s="102">
        <v>43586</v>
      </c>
      <c r="F117" s="91">
        <v>58729.310000000012</v>
      </c>
      <c r="G117" s="103">
        <v>236.54920000000001</v>
      </c>
      <c r="H117" s="91">
        <v>514.01776000000007</v>
      </c>
      <c r="I117" s="92">
        <v>1.4940037950664136E-4</v>
      </c>
      <c r="J117" s="92">
        <f t="shared" si="1"/>
        <v>3.8031183563291921E-3</v>
      </c>
      <c r="K117" s="92">
        <f>H117/'סכום נכסי הקרן'!$C$42</f>
        <v>6.0602125089301816E-4</v>
      </c>
    </row>
    <row r="118" spans="2:11">
      <c r="B118" s="86" t="s">
        <v>1913</v>
      </c>
      <c r="C118" s="88">
        <v>7016</v>
      </c>
      <c r="D118" s="89" t="s">
        <v>128</v>
      </c>
      <c r="E118" s="102">
        <v>43627</v>
      </c>
      <c r="F118" s="91">
        <v>62885.19000000001</v>
      </c>
      <c r="G118" s="103">
        <v>74.216099999999997</v>
      </c>
      <c r="H118" s="91">
        <v>172.68244000000004</v>
      </c>
      <c r="I118" s="92">
        <v>2.8500828054298642E-4</v>
      </c>
      <c r="J118" s="92">
        <f t="shared" si="1"/>
        <v>1.2776440980944207E-3</v>
      </c>
      <c r="K118" s="92">
        <f>H118/'סכום נכסי הקרן'!$C$42</f>
        <v>2.035906858472333E-4</v>
      </c>
    </row>
    <row r="119" spans="2:11">
      <c r="B119" s="86" t="s">
        <v>1914</v>
      </c>
      <c r="C119" s="88">
        <v>7042</v>
      </c>
      <c r="D119" s="89" t="s">
        <v>128</v>
      </c>
      <c r="E119" s="102">
        <v>43558</v>
      </c>
      <c r="F119" s="91">
        <v>145539.07999999999</v>
      </c>
      <c r="G119" s="103">
        <v>100.4409</v>
      </c>
      <c r="H119" s="91">
        <v>540.86881999999991</v>
      </c>
      <c r="I119" s="92">
        <v>3.3394698340236952E-4</v>
      </c>
      <c r="J119" s="92">
        <f t="shared" si="1"/>
        <v>4.0017841751384406E-3</v>
      </c>
      <c r="K119" s="92">
        <f>H119/'סכום נכסי הקרן'!$C$42</f>
        <v>6.3767835349780636E-4</v>
      </c>
    </row>
    <row r="120" spans="2:11">
      <c r="B120" s="86" t="s">
        <v>1915</v>
      </c>
      <c r="C120" s="88">
        <v>7057</v>
      </c>
      <c r="D120" s="89" t="s">
        <v>128</v>
      </c>
      <c r="E120" s="102">
        <v>43917</v>
      </c>
      <c r="F120" s="91">
        <v>15859.530000000002</v>
      </c>
      <c r="G120" s="103">
        <v>117.3138</v>
      </c>
      <c r="H120" s="91">
        <v>68.840050000000005</v>
      </c>
      <c r="I120" s="92">
        <v>1.860792588235294E-3</v>
      </c>
      <c r="J120" s="92">
        <f t="shared" si="1"/>
        <v>5.0933426464801407E-4</v>
      </c>
      <c r="K120" s="92">
        <f>H120/'סכום נכסי הקרן'!$C$42</f>
        <v>8.1161657162464411E-5</v>
      </c>
    </row>
    <row r="121" spans="2:11">
      <c r="B121" s="86" t="s">
        <v>1916</v>
      </c>
      <c r="C121" s="87">
        <v>87954</v>
      </c>
      <c r="D121" s="89" t="s">
        <v>130</v>
      </c>
      <c r="E121" s="102">
        <v>44837</v>
      </c>
      <c r="F121" s="91">
        <v>19012.45</v>
      </c>
      <c r="G121" s="103">
        <v>100</v>
      </c>
      <c r="H121" s="91">
        <v>76.401539999999997</v>
      </c>
      <c r="I121" s="92">
        <v>4.99186E-5</v>
      </c>
      <c r="J121" s="92">
        <f t="shared" si="1"/>
        <v>5.6528027207818456E-4</v>
      </c>
      <c r="K121" s="92">
        <f>H121/'סכום נכסי הקרן'!$C$42</f>
        <v>9.0076570196626971E-5</v>
      </c>
    </row>
    <row r="122" spans="2:11">
      <c r="B122" s="86" t="s">
        <v>1917</v>
      </c>
      <c r="C122" s="87">
        <v>87953</v>
      </c>
      <c r="D122" s="89" t="s">
        <v>130</v>
      </c>
      <c r="E122" s="102">
        <v>44792</v>
      </c>
      <c r="F122" s="91">
        <v>25704.840000000004</v>
      </c>
      <c r="G122" s="103">
        <v>100</v>
      </c>
      <c r="H122" s="91">
        <v>103.29489000000001</v>
      </c>
      <c r="I122" s="92">
        <v>7.6561929999999998E-5</v>
      </c>
      <c r="J122" s="92">
        <f t="shared" si="1"/>
        <v>7.6425898644825942E-4</v>
      </c>
      <c r="K122" s="92">
        <f>H122/'סכום נכסי הקרן'!$C$42</f>
        <v>1.2178353224343204E-4</v>
      </c>
    </row>
    <row r="123" spans="2:11">
      <c r="B123" s="86" t="s">
        <v>1918</v>
      </c>
      <c r="C123" s="88">
        <v>5237</v>
      </c>
      <c r="D123" s="89" t="s">
        <v>128</v>
      </c>
      <c r="E123" s="102">
        <v>43007</v>
      </c>
      <c r="F123" s="91">
        <v>505299.81000000006</v>
      </c>
      <c r="G123" s="103">
        <v>36.017400000000002</v>
      </c>
      <c r="H123" s="91">
        <v>673.38465000000019</v>
      </c>
      <c r="I123" s="92">
        <v>3.1703313125E-4</v>
      </c>
      <c r="J123" s="92">
        <f t="shared" si="1"/>
        <v>4.9822432658461228E-3</v>
      </c>
      <c r="K123" s="92">
        <f>H123/'סכום נכסי הקרן'!$C$42</f>
        <v>7.9391305064081309E-4</v>
      </c>
    </row>
    <row r="124" spans="2:11">
      <c r="B124" s="86" t="s">
        <v>1919</v>
      </c>
      <c r="C124" s="87">
        <v>87343</v>
      </c>
      <c r="D124" s="89" t="s">
        <v>128</v>
      </c>
      <c r="E124" s="102">
        <v>44421</v>
      </c>
      <c r="F124" s="91">
        <v>25214.450000000004</v>
      </c>
      <c r="G124" s="103">
        <v>100</v>
      </c>
      <c r="H124" s="91">
        <v>93.293480000000002</v>
      </c>
      <c r="I124" s="92">
        <v>3.8702450000000001E-5</v>
      </c>
      <c r="J124" s="92">
        <f t="shared" si="1"/>
        <v>6.9026048110444724E-4</v>
      </c>
      <c r="K124" s="92">
        <f>H124/'סכום נכסי הקרן'!$C$42</f>
        <v>1.0999198052954974E-4</v>
      </c>
    </row>
    <row r="125" spans="2:11">
      <c r="B125" s="86" t="s">
        <v>1920</v>
      </c>
      <c r="C125" s="87">
        <v>87342</v>
      </c>
      <c r="D125" s="89" t="s">
        <v>128</v>
      </c>
      <c r="E125" s="102">
        <v>44421</v>
      </c>
      <c r="F125" s="91">
        <v>13683.420000000002</v>
      </c>
      <c r="G125" s="103">
        <v>100</v>
      </c>
      <c r="H125" s="91">
        <v>50.628670000000014</v>
      </c>
      <c r="I125" s="92">
        <v>4.4669080000000001E-5</v>
      </c>
      <c r="J125" s="92">
        <f t="shared" si="1"/>
        <v>3.7459177331447281E-4</v>
      </c>
      <c r="K125" s="92">
        <f>H125/'סכום נכסי הקרן'!$C$42</f>
        <v>5.9690641670532605E-5</v>
      </c>
    </row>
    <row r="126" spans="2:11">
      <c r="B126" s="86" t="s">
        <v>1921</v>
      </c>
      <c r="C126" s="88">
        <v>9011</v>
      </c>
      <c r="D126" s="89" t="s">
        <v>131</v>
      </c>
      <c r="E126" s="102">
        <v>44644</v>
      </c>
      <c r="F126" s="91">
        <v>265467.07830400002</v>
      </c>
      <c r="G126" s="103">
        <v>103.40689999999999</v>
      </c>
      <c r="H126" s="91">
        <v>1282.1598176670002</v>
      </c>
      <c r="I126" s="92">
        <v>3.5240555595986422E-4</v>
      </c>
      <c r="J126" s="92">
        <f t="shared" si="1"/>
        <v>9.4864534219927677E-3</v>
      </c>
      <c r="K126" s="92">
        <f>H126/'סכום נכסי הקרן'!$C$42</f>
        <v>1.5116522365828751E-3</v>
      </c>
    </row>
    <row r="127" spans="2:11">
      <c r="B127" s="86" t="s">
        <v>1922</v>
      </c>
      <c r="C127" s="88">
        <v>8329</v>
      </c>
      <c r="D127" s="89" t="s">
        <v>128</v>
      </c>
      <c r="E127" s="102">
        <v>43810</v>
      </c>
      <c r="F127" s="91">
        <v>234434.19000000003</v>
      </c>
      <c r="G127" s="103">
        <v>109.4639</v>
      </c>
      <c r="H127" s="91">
        <v>949.49700000000007</v>
      </c>
      <c r="I127" s="92">
        <v>2.5126672057142856E-5</v>
      </c>
      <c r="J127" s="92">
        <f t="shared" si="1"/>
        <v>7.0251453373507923E-3</v>
      </c>
      <c r="K127" s="92">
        <f>H127/'סכום נכסי הקרן'!$C$42</f>
        <v>1.1194464558173399E-3</v>
      </c>
    </row>
    <row r="128" spans="2:11">
      <c r="B128" s="86" t="s">
        <v>1923</v>
      </c>
      <c r="C128" s="88">
        <v>5290</v>
      </c>
      <c r="D128" s="89" t="s">
        <v>128</v>
      </c>
      <c r="E128" s="102">
        <v>42359</v>
      </c>
      <c r="F128" s="91">
        <v>269099.69000000006</v>
      </c>
      <c r="G128" s="103">
        <v>57.095799999999997</v>
      </c>
      <c r="H128" s="91">
        <v>568.4851000000001</v>
      </c>
      <c r="I128" s="92">
        <v>5.638469308931012E-5</v>
      </c>
      <c r="J128" s="92">
        <f t="shared" si="1"/>
        <v>4.2061117092717509E-3</v>
      </c>
      <c r="K128" s="92">
        <f>H128/'סכום נכסי הקרן'!$C$42</f>
        <v>6.7023764201463109E-4</v>
      </c>
    </row>
    <row r="129" spans="2:11">
      <c r="B129" s="86" t="s">
        <v>1924</v>
      </c>
      <c r="C129" s="88">
        <v>8278</v>
      </c>
      <c r="D129" s="89" t="s">
        <v>128</v>
      </c>
      <c r="E129" s="102">
        <v>44256</v>
      </c>
      <c r="F129" s="91">
        <v>43244.59</v>
      </c>
      <c r="G129" s="103">
        <v>121.0505</v>
      </c>
      <c r="H129" s="91">
        <v>193.68682999999999</v>
      </c>
      <c r="I129" s="92">
        <v>1.729793644E-4</v>
      </c>
      <c r="J129" s="92">
        <f t="shared" si="1"/>
        <v>1.4330515322120612E-3</v>
      </c>
      <c r="K129" s="92">
        <f>H129/'סכום נכסי הקרן'!$C$42</f>
        <v>2.2835462922157269E-4</v>
      </c>
    </row>
    <row r="130" spans="2:11">
      <c r="B130" s="86" t="s">
        <v>1925</v>
      </c>
      <c r="C130" s="88">
        <v>8413</v>
      </c>
      <c r="D130" s="89" t="s">
        <v>130</v>
      </c>
      <c r="E130" s="102">
        <v>44661</v>
      </c>
      <c r="F130" s="91">
        <v>17167.7</v>
      </c>
      <c r="G130" s="103">
        <v>96.896000000000001</v>
      </c>
      <c r="H130" s="91">
        <v>66.846980000000016</v>
      </c>
      <c r="I130" s="92">
        <v>9.3510000000000004E-5</v>
      </c>
      <c r="J130" s="92">
        <f t="shared" si="1"/>
        <v>4.945879237775177E-4</v>
      </c>
      <c r="K130" s="92">
        <f>H130/'סכום נכסי הקרן'!$C$42</f>
        <v>7.8811849687879601E-5</v>
      </c>
    </row>
    <row r="131" spans="2:11">
      <c r="B131" s="86" t="s">
        <v>1926</v>
      </c>
      <c r="C131" s="88">
        <v>7053</v>
      </c>
      <c r="D131" s="89" t="s">
        <v>135</v>
      </c>
      <c r="E131" s="102">
        <v>43096</v>
      </c>
      <c r="F131" s="91">
        <v>2954543.2400000007</v>
      </c>
      <c r="G131" s="103">
        <v>46.0306</v>
      </c>
      <c r="H131" s="91">
        <v>733.85275000000013</v>
      </c>
      <c r="I131" s="92">
        <v>1.5059596770962037E-4</v>
      </c>
      <c r="J131" s="92">
        <f t="shared" si="1"/>
        <v>5.4296350856975397E-3</v>
      </c>
      <c r="K131" s="92">
        <f>H131/'סכום נכסי הקרן'!$C$42</f>
        <v>8.6520427139770689E-4</v>
      </c>
    </row>
    <row r="132" spans="2:11">
      <c r="B132" s="86" t="s">
        <v>1927</v>
      </c>
      <c r="C132" s="88">
        <v>8281</v>
      </c>
      <c r="D132" s="89" t="s">
        <v>130</v>
      </c>
      <c r="E132" s="102">
        <v>44302</v>
      </c>
      <c r="F132" s="91">
        <v>272803.83</v>
      </c>
      <c r="G132" s="103">
        <v>135.31280000000001</v>
      </c>
      <c r="H132" s="91">
        <v>1483.3830600000003</v>
      </c>
      <c r="I132" s="92">
        <v>9.7230229999999991E-5</v>
      </c>
      <c r="J132" s="92">
        <f t="shared" si="1"/>
        <v>1.0975265416809271E-2</v>
      </c>
      <c r="K132" s="92">
        <f>H132/'סכום נכסי הקרן'!$C$42</f>
        <v>1.7488922125467282E-3</v>
      </c>
    </row>
    <row r="133" spans="2:11">
      <c r="B133" s="86" t="s">
        <v>1928</v>
      </c>
      <c r="C133" s="88">
        <v>8327</v>
      </c>
      <c r="D133" s="89" t="s">
        <v>128</v>
      </c>
      <c r="E133" s="102">
        <v>44427</v>
      </c>
      <c r="F133" s="91">
        <v>35960.339999999997</v>
      </c>
      <c r="G133" s="103">
        <v>171.34559999999999</v>
      </c>
      <c r="H133" s="91">
        <v>227.98090000000002</v>
      </c>
      <c r="I133" s="92">
        <v>2.1794143999999998E-4</v>
      </c>
      <c r="J133" s="92">
        <f t="shared" si="1"/>
        <v>1.6867867477622755E-3</v>
      </c>
      <c r="K133" s="92">
        <f>H133/'סכום נכסי הקרן'!$C$42</f>
        <v>2.6878695825162944E-4</v>
      </c>
    </row>
    <row r="134" spans="2:11">
      <c r="B134" s="86" t="s">
        <v>1929</v>
      </c>
      <c r="C134" s="88">
        <v>5332</v>
      </c>
      <c r="D134" s="89" t="s">
        <v>128</v>
      </c>
      <c r="E134" s="102">
        <v>43318</v>
      </c>
      <c r="F134" s="91">
        <v>185086.17000000004</v>
      </c>
      <c r="G134" s="103">
        <v>109.24290000000001</v>
      </c>
      <c r="H134" s="91">
        <v>748.11595</v>
      </c>
      <c r="I134" s="92">
        <v>8.9310633333333325E-5</v>
      </c>
      <c r="J134" s="92">
        <f t="shared" si="1"/>
        <v>5.5351657540152919E-3</v>
      </c>
      <c r="K134" s="92">
        <f>H134/'סכום נכסי הקרן'!$C$42</f>
        <v>8.8202042636040159E-4</v>
      </c>
    </row>
    <row r="135" spans="2:11">
      <c r="B135" s="86" t="s">
        <v>1930</v>
      </c>
      <c r="C135" s="88">
        <v>5294</v>
      </c>
      <c r="D135" s="89" t="s">
        <v>131</v>
      </c>
      <c r="E135" s="102">
        <v>42646</v>
      </c>
      <c r="F135" s="91">
        <v>228776.08000000005</v>
      </c>
      <c r="G135" s="103">
        <v>44.360900000000001</v>
      </c>
      <c r="H135" s="91">
        <v>474.01594000000006</v>
      </c>
      <c r="I135" s="92">
        <v>3.8129344999999999E-4</v>
      </c>
      <c r="J135" s="92">
        <f t="shared" si="1"/>
        <v>3.507152598397839E-3</v>
      </c>
      <c r="K135" s="92">
        <f>H135/'סכום נכסי הקרן'!$C$42</f>
        <v>5.5885954777521666E-4</v>
      </c>
    </row>
    <row r="136" spans="2:11">
      <c r="B136" s="86" t="s">
        <v>1931</v>
      </c>
      <c r="C136" s="88">
        <v>8323</v>
      </c>
      <c r="D136" s="89" t="s">
        <v>128</v>
      </c>
      <c r="E136" s="102">
        <v>44406</v>
      </c>
      <c r="F136" s="91">
        <v>383920.83000000007</v>
      </c>
      <c r="G136" s="103">
        <v>87.685599999999994</v>
      </c>
      <c r="H136" s="91">
        <v>1245.5801299999998</v>
      </c>
      <c r="I136" s="92">
        <v>2.1686322407665505E-5</v>
      </c>
      <c r="J136" s="92">
        <f t="shared" si="1"/>
        <v>9.2158073617571116E-3</v>
      </c>
      <c r="K136" s="92">
        <f>H136/'סכום נכסי הקרן'!$C$42</f>
        <v>1.4685251896161876E-3</v>
      </c>
    </row>
    <row r="137" spans="2:11">
      <c r="B137" s="86" t="s">
        <v>1932</v>
      </c>
      <c r="C137" s="88">
        <v>7060</v>
      </c>
      <c r="D137" s="89" t="s">
        <v>130</v>
      </c>
      <c r="E137" s="102">
        <v>44197</v>
      </c>
      <c r="F137" s="91">
        <v>241011.10000000003</v>
      </c>
      <c r="G137" s="103">
        <v>113.1347</v>
      </c>
      <c r="H137" s="91">
        <v>1095.71306</v>
      </c>
      <c r="I137" s="92">
        <v>1.9990867117117116E-5</v>
      </c>
      <c r="J137" s="92">
        <f t="shared" si="1"/>
        <v>8.1069697898291087E-3</v>
      </c>
      <c r="K137" s="92">
        <f>H137/'סכום נכסי הקרן'!$C$42</f>
        <v>1.2918335725228961E-3</v>
      </c>
    </row>
    <row r="138" spans="2:11">
      <c r="B138" s="86" t="s">
        <v>1933</v>
      </c>
      <c r="C138" s="88">
        <v>9317</v>
      </c>
      <c r="D138" s="89" t="s">
        <v>130</v>
      </c>
      <c r="E138" s="102">
        <v>44545</v>
      </c>
      <c r="F138" s="91">
        <v>261279.48779500005</v>
      </c>
      <c r="G138" s="103">
        <v>103.5138</v>
      </c>
      <c r="H138" s="91">
        <v>1086.8448218730002</v>
      </c>
      <c r="I138" s="92">
        <v>6.7544510043587175E-5</v>
      </c>
      <c r="J138" s="92">
        <f t="shared" si="1"/>
        <v>8.041355404814295E-3</v>
      </c>
      <c r="K138" s="92">
        <f>H138/'סכום נכסי הקרן'!$C$42</f>
        <v>1.2813780179075428E-3</v>
      </c>
    </row>
    <row r="139" spans="2:11">
      <c r="B139" s="86" t="s">
        <v>1934</v>
      </c>
      <c r="C139" s="87">
        <v>60833</v>
      </c>
      <c r="D139" s="89" t="s">
        <v>128</v>
      </c>
      <c r="E139" s="102">
        <v>42555</v>
      </c>
      <c r="F139" s="91">
        <v>113096.01000000002</v>
      </c>
      <c r="G139" s="103">
        <v>100</v>
      </c>
      <c r="H139" s="91">
        <v>418.45523000000009</v>
      </c>
      <c r="I139" s="92">
        <v>4.2602979999999997E-5</v>
      </c>
      <c r="J139" s="92">
        <f t="shared" ref="J139:J201" si="2">IFERROR(H139/$H$11,0)</f>
        <v>3.0960696115148903E-3</v>
      </c>
      <c r="K139" s="92">
        <f>H139/'סכום נכסי הקרן'!$C$42</f>
        <v>4.9335408552289258E-4</v>
      </c>
    </row>
    <row r="140" spans="2:11">
      <c r="B140" s="86" t="s">
        <v>1935</v>
      </c>
      <c r="C140" s="88">
        <v>8313</v>
      </c>
      <c r="D140" s="89" t="s">
        <v>128</v>
      </c>
      <c r="E140" s="102">
        <v>44357</v>
      </c>
      <c r="F140" s="91">
        <v>20836.100000000002</v>
      </c>
      <c r="G140" s="103">
        <v>99.419300000000007</v>
      </c>
      <c r="H140" s="91">
        <v>76.645870000000016</v>
      </c>
      <c r="I140" s="92">
        <v>1.4911019477124182E-3</v>
      </c>
      <c r="J140" s="92">
        <f t="shared" si="2"/>
        <v>5.6708802266641713E-4</v>
      </c>
      <c r="K140" s="92">
        <f>H140/'סכום נכסי הקרן'!$C$42</f>
        <v>9.0364632562858638E-5</v>
      </c>
    </row>
    <row r="141" spans="2:11">
      <c r="B141" s="86" t="s">
        <v>1936</v>
      </c>
      <c r="C141" s="88">
        <v>6657</v>
      </c>
      <c r="D141" s="89" t="s">
        <v>128</v>
      </c>
      <c r="E141" s="102">
        <v>42916</v>
      </c>
      <c r="F141" s="91">
        <v>34725.05000000001</v>
      </c>
      <c r="G141" s="119">
        <v>0</v>
      </c>
      <c r="H141" s="119">
        <v>0</v>
      </c>
      <c r="I141" s="92">
        <v>1.4905056534303173E-3</v>
      </c>
      <c r="J141" s="92">
        <f t="shared" si="2"/>
        <v>0</v>
      </c>
      <c r="K141" s="92">
        <f>H141/'סכום נכסי הקרן'!$C$42</f>
        <v>0</v>
      </c>
    </row>
    <row r="142" spans="2:11">
      <c r="B142" s="86" t="s">
        <v>1937</v>
      </c>
      <c r="C142" s="88">
        <v>7009</v>
      </c>
      <c r="D142" s="89" t="s">
        <v>128</v>
      </c>
      <c r="E142" s="102">
        <v>42916</v>
      </c>
      <c r="F142" s="91">
        <v>23984.270000000004</v>
      </c>
      <c r="G142" s="103">
        <v>96.946600000000004</v>
      </c>
      <c r="H142" s="91">
        <v>86.032179999999997</v>
      </c>
      <c r="I142" s="92">
        <v>1.4905052715532064E-3</v>
      </c>
      <c r="J142" s="92">
        <f t="shared" si="2"/>
        <v>6.3653552163842964E-4</v>
      </c>
      <c r="K142" s="92">
        <f>H142/'סכום נכסי הקרן'!$C$42</f>
        <v>1.0143098818346917E-4</v>
      </c>
    </row>
    <row r="143" spans="2:11">
      <c r="B143" s="86" t="s">
        <v>1938</v>
      </c>
      <c r="C143" s="88">
        <v>7987</v>
      </c>
      <c r="D143" s="89" t="s">
        <v>128</v>
      </c>
      <c r="E143" s="102">
        <v>42916</v>
      </c>
      <c r="F143" s="91">
        <v>28094.660000000003</v>
      </c>
      <c r="G143" s="103">
        <v>98.843800000000002</v>
      </c>
      <c r="H143" s="91">
        <v>102.74837000000002</v>
      </c>
      <c r="I143" s="92">
        <v>1.490516464131713E-3</v>
      </c>
      <c r="J143" s="92">
        <f t="shared" si="2"/>
        <v>7.6021539028126907E-4</v>
      </c>
      <c r="K143" s="92">
        <f>H143/'סכום נכסי הקרן'!$C$42</f>
        <v>1.2113919121125049E-4</v>
      </c>
    </row>
    <row r="144" spans="2:11">
      <c r="B144" s="86" t="s">
        <v>1939</v>
      </c>
      <c r="C144" s="88">
        <v>7988</v>
      </c>
      <c r="D144" s="89" t="s">
        <v>128</v>
      </c>
      <c r="E144" s="102">
        <v>42916</v>
      </c>
      <c r="F144" s="91">
        <v>28076.110000000004</v>
      </c>
      <c r="G144" s="103">
        <v>0.68720000000000003</v>
      </c>
      <c r="H144" s="91">
        <v>0.71388000000000007</v>
      </c>
      <c r="I144" s="92">
        <v>1.490516464131713E-3</v>
      </c>
      <c r="J144" s="92">
        <f t="shared" si="2"/>
        <v>5.2818605571455026E-6</v>
      </c>
      <c r="K144" s="92">
        <f>H144/'סכום נכסי הקרן'!$C$42</f>
        <v>8.4165662016718609E-7</v>
      </c>
    </row>
    <row r="145" spans="2:11">
      <c r="B145" s="86" t="s">
        <v>1940</v>
      </c>
      <c r="C145" s="88">
        <v>8271</v>
      </c>
      <c r="D145" s="89" t="s">
        <v>128</v>
      </c>
      <c r="E145" s="102">
        <v>42916</v>
      </c>
      <c r="F145" s="91">
        <v>18686.830000000005</v>
      </c>
      <c r="G145" s="103">
        <v>104.7855</v>
      </c>
      <c r="H145" s="91">
        <v>72.450039999999987</v>
      </c>
      <c r="I145" s="92">
        <v>1.4905046666666667E-3</v>
      </c>
      <c r="J145" s="92">
        <f t="shared" si="2"/>
        <v>5.3604388502215196E-4</v>
      </c>
      <c r="K145" s="92">
        <f>H145/'סכום נכסי הקרן'!$C$42</f>
        <v>8.5417795424129299E-5</v>
      </c>
    </row>
    <row r="146" spans="2:11">
      <c r="B146" s="86" t="s">
        <v>1941</v>
      </c>
      <c r="C146" s="87">
        <v>60834</v>
      </c>
      <c r="D146" s="89" t="s">
        <v>128</v>
      </c>
      <c r="E146" s="102">
        <v>42555</v>
      </c>
      <c r="F146" s="91">
        <v>8815.7000000000025</v>
      </c>
      <c r="G146" s="103">
        <v>100</v>
      </c>
      <c r="H146" s="91">
        <v>32.618080000000006</v>
      </c>
      <c r="I146" s="92">
        <v>4.4384220000000002E-5</v>
      </c>
      <c r="J146" s="92">
        <f t="shared" si="2"/>
        <v>2.4133488849921079E-4</v>
      </c>
      <c r="K146" s="92">
        <f>H146/'סכום נכסי הקרן'!$C$42</f>
        <v>3.8456355366648305E-5</v>
      </c>
    </row>
    <row r="147" spans="2:11">
      <c r="B147" s="86" t="s">
        <v>1942</v>
      </c>
      <c r="C147" s="87">
        <v>87957</v>
      </c>
      <c r="D147" s="89" t="s">
        <v>130</v>
      </c>
      <c r="E147" s="102">
        <v>44895</v>
      </c>
      <c r="F147" s="91">
        <v>47455.080000000009</v>
      </c>
      <c r="G147" s="103">
        <v>100</v>
      </c>
      <c r="H147" s="91">
        <v>190.69825000000003</v>
      </c>
      <c r="I147" s="92">
        <v>7.9925810000000007E-5</v>
      </c>
      <c r="J147" s="92">
        <f t="shared" si="2"/>
        <v>1.4109396046838019E-3</v>
      </c>
      <c r="K147" s="92">
        <f>H147/'סכום נכסי הקרן'!$C$42</f>
        <v>2.248311264733528E-4</v>
      </c>
    </row>
    <row r="148" spans="2:11">
      <c r="B148" s="86" t="s">
        <v>1943</v>
      </c>
      <c r="C148" s="87">
        <v>87958</v>
      </c>
      <c r="D148" s="89" t="s">
        <v>130</v>
      </c>
      <c r="E148" s="102">
        <v>44895</v>
      </c>
      <c r="F148" s="91">
        <v>35591.310000000005</v>
      </c>
      <c r="G148" s="103">
        <v>100</v>
      </c>
      <c r="H148" s="91">
        <v>143.02369000000004</v>
      </c>
      <c r="I148" s="92">
        <v>7.4614909999999997E-5</v>
      </c>
      <c r="J148" s="92">
        <f t="shared" si="2"/>
        <v>1.0582047220098697E-3</v>
      </c>
      <c r="K148" s="92">
        <f>H148/'סכום נכסי הקרן'!$C$42</f>
        <v>1.6862334780248697E-4</v>
      </c>
    </row>
    <row r="149" spans="2:11">
      <c r="B149" s="86" t="s">
        <v>1944</v>
      </c>
      <c r="C149" s="88">
        <v>9600</v>
      </c>
      <c r="D149" s="89" t="s">
        <v>128</v>
      </c>
      <c r="E149" s="102">
        <v>44967</v>
      </c>
      <c r="F149" s="91">
        <v>244142.87427700002</v>
      </c>
      <c r="G149" s="103">
        <v>100.3535</v>
      </c>
      <c r="H149" s="91">
        <v>906.52190175200019</v>
      </c>
      <c r="I149" s="92">
        <v>9.7657148520853662E-4</v>
      </c>
      <c r="J149" s="92">
        <f t="shared" si="2"/>
        <v>6.7071808666056207E-3</v>
      </c>
      <c r="K149" s="92">
        <f>H149/'סכום נכסי הקרן'!$C$42</f>
        <v>1.0687792905475966E-3</v>
      </c>
    </row>
    <row r="150" spans="2:11">
      <c r="B150" s="86" t="s">
        <v>1945</v>
      </c>
      <c r="C150" s="88">
        <v>7991</v>
      </c>
      <c r="D150" s="89" t="s">
        <v>128</v>
      </c>
      <c r="E150" s="102">
        <v>44105</v>
      </c>
      <c r="F150" s="91">
        <v>284125.96000000008</v>
      </c>
      <c r="G150" s="103">
        <v>113.50579999999999</v>
      </c>
      <c r="H150" s="91">
        <v>1193.2479300000002</v>
      </c>
      <c r="I150" s="92">
        <v>4.8878966666666664E-5</v>
      </c>
      <c r="J150" s="92">
        <f t="shared" si="2"/>
        <v>8.8286114982385252E-3</v>
      </c>
      <c r="K150" s="92">
        <f>H150/'סכום נכסי הקרן'!$C$42</f>
        <v>1.406826104927006E-3</v>
      </c>
    </row>
    <row r="151" spans="2:11">
      <c r="B151" s="86" t="s">
        <v>1946</v>
      </c>
      <c r="C151" s="88">
        <v>9229</v>
      </c>
      <c r="D151" s="89" t="s">
        <v>128</v>
      </c>
      <c r="E151" s="102">
        <v>44735</v>
      </c>
      <c r="F151" s="91">
        <v>79716.380000000019</v>
      </c>
      <c r="G151" s="103">
        <v>99.064599999999999</v>
      </c>
      <c r="H151" s="91">
        <v>292.19162000000006</v>
      </c>
      <c r="I151" s="92">
        <v>2.6572118233333334E-4</v>
      </c>
      <c r="J151" s="92">
        <f t="shared" si="2"/>
        <v>2.1618694918003689E-3</v>
      </c>
      <c r="K151" s="92">
        <f>H151/'סכום נכסי הקרן'!$C$42</f>
        <v>3.4449068657249789E-4</v>
      </c>
    </row>
    <row r="152" spans="2:11">
      <c r="B152" s="86" t="s">
        <v>1947</v>
      </c>
      <c r="C152" s="88">
        <v>9385</v>
      </c>
      <c r="D152" s="89" t="s">
        <v>130</v>
      </c>
      <c r="E152" s="102">
        <v>44896</v>
      </c>
      <c r="F152" s="91">
        <v>135115.35999999999</v>
      </c>
      <c r="G152" s="103">
        <v>101.77809999999999</v>
      </c>
      <c r="H152" s="91">
        <v>552.61548000000005</v>
      </c>
      <c r="I152" s="92">
        <v>3.2773660000000001E-4</v>
      </c>
      <c r="J152" s="92">
        <f t="shared" si="2"/>
        <v>4.0886954489270317E-3</v>
      </c>
      <c r="K152" s="92">
        <f>H152/'סכום נכסי הקרן'!$C$42</f>
        <v>6.5152753564866252E-4</v>
      </c>
    </row>
    <row r="153" spans="2:11">
      <c r="B153" s="86" t="s">
        <v>1948</v>
      </c>
      <c r="C153" s="88">
        <v>7027</v>
      </c>
      <c r="D153" s="89" t="s">
        <v>131</v>
      </c>
      <c r="E153" s="102">
        <v>43738</v>
      </c>
      <c r="F153" s="91">
        <v>285439.43000000005</v>
      </c>
      <c r="G153" s="103">
        <v>113.4568</v>
      </c>
      <c r="H153" s="91">
        <v>1512.6083000000003</v>
      </c>
      <c r="I153" s="92">
        <v>1.1893309583333333E-4</v>
      </c>
      <c r="J153" s="92">
        <f t="shared" si="2"/>
        <v>1.1191497335940092E-2</v>
      </c>
      <c r="K153" s="92">
        <f>H153/'סכום נכסי הקרן'!$C$42</f>
        <v>1.7833484470987184E-3</v>
      </c>
    </row>
    <row r="154" spans="2:11">
      <c r="B154" s="86" t="s">
        <v>1949</v>
      </c>
      <c r="C154" s="88">
        <v>9246</v>
      </c>
      <c r="D154" s="89" t="s">
        <v>130</v>
      </c>
      <c r="E154" s="102">
        <v>44816</v>
      </c>
      <c r="F154" s="91">
        <v>230864.51000000004</v>
      </c>
      <c r="G154" s="103">
        <v>88.216899999999995</v>
      </c>
      <c r="H154" s="91">
        <v>818.41377000000011</v>
      </c>
      <c r="I154" s="92">
        <v>1.4179659090909091E-4</v>
      </c>
      <c r="J154" s="92">
        <f t="shared" si="2"/>
        <v>6.0552857779847475E-3</v>
      </c>
      <c r="K154" s="92">
        <f>H154/'סכום נכסי הקרן'!$C$42</f>
        <v>9.649007782211083E-4</v>
      </c>
    </row>
    <row r="155" spans="2:11">
      <c r="B155" s="86" t="s">
        <v>1950</v>
      </c>
      <c r="C155" s="88">
        <v>9245</v>
      </c>
      <c r="D155" s="89" t="s">
        <v>128</v>
      </c>
      <c r="E155" s="102">
        <v>44816</v>
      </c>
      <c r="F155" s="91">
        <v>21626.990000000005</v>
      </c>
      <c r="G155" s="103">
        <v>100.83</v>
      </c>
      <c r="H155" s="91">
        <v>80.684020000000018</v>
      </c>
      <c r="I155" s="92">
        <v>1.5220416666666666E-4</v>
      </c>
      <c r="J155" s="92">
        <f t="shared" si="2"/>
        <v>5.9696551637521567E-4</v>
      </c>
      <c r="K155" s="92">
        <f>H155/'סכום נכסי הקרן'!$C$42</f>
        <v>9.5125566726482957E-5</v>
      </c>
    </row>
    <row r="156" spans="2:11">
      <c r="B156" s="86" t="s">
        <v>1951</v>
      </c>
      <c r="C156" s="88">
        <v>9534</v>
      </c>
      <c r="D156" s="89" t="s">
        <v>130</v>
      </c>
      <c r="E156" s="102">
        <v>45007</v>
      </c>
      <c r="F156" s="91">
        <v>97085.460104000013</v>
      </c>
      <c r="G156" s="103">
        <v>100.5012</v>
      </c>
      <c r="H156" s="91">
        <v>392.09329282300007</v>
      </c>
      <c r="I156" s="92">
        <v>9.7085460141095657E-4</v>
      </c>
      <c r="J156" s="92">
        <f t="shared" si="2"/>
        <v>2.9010227182202971E-3</v>
      </c>
      <c r="K156" s="92">
        <f>H156/'סכום נכסי הקרן'!$C$42</f>
        <v>4.6227365331376281E-4</v>
      </c>
    </row>
    <row r="157" spans="2:11">
      <c r="B157" s="86" t="s">
        <v>1952</v>
      </c>
      <c r="C157" s="88">
        <v>8412</v>
      </c>
      <c r="D157" s="89" t="s">
        <v>130</v>
      </c>
      <c r="E157" s="102">
        <v>44440</v>
      </c>
      <c r="F157" s="91">
        <v>49345.360000000008</v>
      </c>
      <c r="G157" s="103">
        <v>104.2736</v>
      </c>
      <c r="H157" s="91">
        <v>206.76862000000003</v>
      </c>
      <c r="I157" s="92">
        <v>2.7414096111111114E-4</v>
      </c>
      <c r="J157" s="92">
        <f t="shared" si="2"/>
        <v>1.5298411755945074E-3</v>
      </c>
      <c r="K157" s="92">
        <f>H157/'סכום נכסי הקרן'!$C$42</f>
        <v>2.4377791486781145E-4</v>
      </c>
    </row>
    <row r="158" spans="2:11">
      <c r="B158" s="86" t="s">
        <v>1953</v>
      </c>
      <c r="C158" s="88">
        <v>9495</v>
      </c>
      <c r="D158" s="89" t="s">
        <v>128</v>
      </c>
      <c r="E158" s="102">
        <v>44980</v>
      </c>
      <c r="F158" s="91">
        <v>162047.70000000004</v>
      </c>
      <c r="G158" s="103">
        <v>100.3541</v>
      </c>
      <c r="H158" s="91">
        <v>601.69959000000006</v>
      </c>
      <c r="I158" s="92">
        <v>3.7896400000000003E-4</v>
      </c>
      <c r="J158" s="92">
        <f t="shared" si="2"/>
        <v>4.4518593204342753E-3</v>
      </c>
      <c r="K158" s="92">
        <f>H158/'סכום נכסי הקרן'!$C$42</f>
        <v>7.0939715817137559E-4</v>
      </c>
    </row>
    <row r="159" spans="2:11">
      <c r="B159" s="86" t="s">
        <v>1954</v>
      </c>
      <c r="C159" s="88">
        <v>7018</v>
      </c>
      <c r="D159" s="89" t="s">
        <v>128</v>
      </c>
      <c r="E159" s="102">
        <v>43525</v>
      </c>
      <c r="F159" s="91">
        <v>457283.89000000007</v>
      </c>
      <c r="G159" s="103">
        <v>109.1545</v>
      </c>
      <c r="H159" s="91">
        <v>1846.8399800000002</v>
      </c>
      <c r="I159" s="92">
        <v>2.8247279090909091E-5</v>
      </c>
      <c r="J159" s="92">
        <f t="shared" si="2"/>
        <v>1.3664413130668166E-2</v>
      </c>
      <c r="K159" s="92">
        <f>H159/'סכום נכסי הקרן'!$C$42</f>
        <v>2.177403899193749E-3</v>
      </c>
    </row>
    <row r="160" spans="2:11">
      <c r="B160" s="86" t="s">
        <v>1955</v>
      </c>
      <c r="C160" s="88">
        <v>8287</v>
      </c>
      <c r="D160" s="89" t="s">
        <v>128</v>
      </c>
      <c r="E160" s="102">
        <v>43800</v>
      </c>
      <c r="F160" s="91">
        <v>78003.69</v>
      </c>
      <c r="G160" s="103">
        <v>211.35</v>
      </c>
      <c r="H160" s="91">
        <v>609.98496000000011</v>
      </c>
      <c r="I160" s="92">
        <v>5.9488143939393943E-4</v>
      </c>
      <c r="J160" s="92">
        <f t="shared" si="2"/>
        <v>4.5131611764946174E-3</v>
      </c>
      <c r="K160" s="92">
        <f>H160/'סכום נכסי הקרן'!$C$42</f>
        <v>7.191655177150449E-4</v>
      </c>
    </row>
    <row r="161" spans="2:11">
      <c r="B161" s="86" t="s">
        <v>1956</v>
      </c>
      <c r="C161" s="87">
        <v>1181106</v>
      </c>
      <c r="D161" s="89" t="s">
        <v>128</v>
      </c>
      <c r="E161" s="102">
        <v>44287</v>
      </c>
      <c r="F161" s="91">
        <v>115331.64000000001</v>
      </c>
      <c r="G161" s="103">
        <v>122.12390000000001</v>
      </c>
      <c r="H161" s="91">
        <v>521.13572000000011</v>
      </c>
      <c r="I161" s="92">
        <v>7.9700380000000007E-4</v>
      </c>
      <c r="J161" s="92">
        <f t="shared" si="2"/>
        <v>3.855782770756462E-3</v>
      </c>
      <c r="K161" s="92">
        <f>H161/'סכום נכסי הקרן'!$C$42</f>
        <v>6.1441324696530656E-4</v>
      </c>
    </row>
    <row r="162" spans="2:11">
      <c r="B162" s="86" t="s">
        <v>1957</v>
      </c>
      <c r="C162" s="87">
        <v>62171</v>
      </c>
      <c r="D162" s="89" t="s">
        <v>128</v>
      </c>
      <c r="E162" s="102">
        <v>42549</v>
      </c>
      <c r="F162" s="91">
        <v>17705.340000000004</v>
      </c>
      <c r="G162" s="103">
        <v>100</v>
      </c>
      <c r="H162" s="91">
        <v>65.509770000000017</v>
      </c>
      <c r="I162" s="92">
        <v>3.7497300000000003E-6</v>
      </c>
      <c r="J162" s="92">
        <f t="shared" si="2"/>
        <v>4.8469416466447279E-4</v>
      </c>
      <c r="K162" s="92">
        <f>H162/'סכום נכסי הקרן'!$C$42</f>
        <v>7.7235293895514277E-5</v>
      </c>
    </row>
    <row r="163" spans="2:11">
      <c r="B163" s="86" t="s">
        <v>1958</v>
      </c>
      <c r="C163" s="87">
        <v>62172</v>
      </c>
      <c r="D163" s="89" t="s">
        <v>128</v>
      </c>
      <c r="E163" s="102">
        <v>42549</v>
      </c>
      <c r="F163" s="91">
        <v>45914.48000000001</v>
      </c>
      <c r="G163" s="103">
        <v>100</v>
      </c>
      <c r="H163" s="91">
        <v>169.88357999999999</v>
      </c>
      <c r="I163" s="92">
        <v>1.6949020000000001E-5</v>
      </c>
      <c r="J163" s="92">
        <f t="shared" si="2"/>
        <v>1.2569358722876009E-3</v>
      </c>
      <c r="K163" s="92">
        <f>H163/'סכום נכסי הקרן'!$C$42</f>
        <v>2.0029086087956205E-4</v>
      </c>
    </row>
    <row r="164" spans="2:11">
      <c r="B164" s="86" t="s">
        <v>1959</v>
      </c>
      <c r="C164" s="87">
        <v>62173</v>
      </c>
      <c r="D164" s="89" t="s">
        <v>128</v>
      </c>
      <c r="E164" s="102">
        <v>42549</v>
      </c>
      <c r="F164" s="91">
        <v>109935.81000000001</v>
      </c>
      <c r="G164" s="103">
        <v>100</v>
      </c>
      <c r="H164" s="91">
        <v>406.76251000000008</v>
      </c>
      <c r="I164" s="92">
        <v>1.0896344000000001E-4</v>
      </c>
      <c r="J164" s="92">
        <f t="shared" si="2"/>
        <v>3.0095574293921997E-3</v>
      </c>
      <c r="K164" s="92">
        <f>H164/'סכום נכסי הקרן'!$C$42</f>
        <v>4.7956849803513374E-4</v>
      </c>
    </row>
    <row r="165" spans="2:11">
      <c r="B165" s="86" t="s">
        <v>1960</v>
      </c>
      <c r="C165" s="87">
        <v>87956</v>
      </c>
      <c r="D165" s="89" t="s">
        <v>130</v>
      </c>
      <c r="E165" s="102">
        <v>44837</v>
      </c>
      <c r="F165" s="91">
        <v>30419.920000000006</v>
      </c>
      <c r="G165" s="103">
        <v>100</v>
      </c>
      <c r="H165" s="91">
        <v>122.24247000000001</v>
      </c>
      <c r="I165" s="92">
        <v>3.9945359999999996E-5</v>
      </c>
      <c r="J165" s="92">
        <f t="shared" si="2"/>
        <v>9.0444847971793917E-4</v>
      </c>
      <c r="K165" s="92">
        <f>H165/'סכום נכסי הקרן'!$C$42</f>
        <v>1.4412251938853679E-4</v>
      </c>
    </row>
    <row r="166" spans="2:11">
      <c r="B166" s="86" t="s">
        <v>1961</v>
      </c>
      <c r="C166" s="88">
        <v>8299</v>
      </c>
      <c r="D166" s="89" t="s">
        <v>131</v>
      </c>
      <c r="E166" s="102">
        <v>44286</v>
      </c>
      <c r="F166" s="91">
        <v>257828.57000000004</v>
      </c>
      <c r="G166" s="103">
        <v>100.87390000000001</v>
      </c>
      <c r="H166" s="91">
        <v>1214.7637400000003</v>
      </c>
      <c r="I166" s="92">
        <v>1.0000625806451612E-3</v>
      </c>
      <c r="J166" s="92">
        <f t="shared" si="2"/>
        <v>8.9878028303868387E-3</v>
      </c>
      <c r="K166" s="92">
        <f>H166/'סכום נכסי הקרן'!$C$42</f>
        <v>1.4321930068219456E-3</v>
      </c>
    </row>
    <row r="167" spans="2:11">
      <c r="B167" s="86" t="s">
        <v>1962</v>
      </c>
      <c r="C167" s="88">
        <v>5326</v>
      </c>
      <c r="D167" s="89" t="s">
        <v>131</v>
      </c>
      <c r="E167" s="102">
        <v>43220</v>
      </c>
      <c r="F167" s="91">
        <v>345875.74000000005</v>
      </c>
      <c r="G167" s="103">
        <v>92.826899999999995</v>
      </c>
      <c r="H167" s="91">
        <v>1499.6017100000001</v>
      </c>
      <c r="I167" s="92">
        <v>2.5186923076923076E-4</v>
      </c>
      <c r="J167" s="92">
        <f t="shared" si="2"/>
        <v>1.1095264082866797E-2</v>
      </c>
      <c r="K167" s="92">
        <f>H167/'סכום נכסי הקרן'!$C$42</f>
        <v>1.7680138214203125E-3</v>
      </c>
    </row>
    <row r="168" spans="2:11">
      <c r="B168" s="86" t="s">
        <v>1963</v>
      </c>
      <c r="C168" s="88">
        <v>7036</v>
      </c>
      <c r="D168" s="89" t="s">
        <v>128</v>
      </c>
      <c r="E168" s="102">
        <v>37987</v>
      </c>
      <c r="F168" s="91">
        <v>1186850.6300000004</v>
      </c>
      <c r="G168" s="103">
        <v>128.74770000000001</v>
      </c>
      <c r="H168" s="91">
        <v>5653.7586900000015</v>
      </c>
      <c r="I168" s="92">
        <v>5.8089428421052627E-5</v>
      </c>
      <c r="J168" s="92">
        <f t="shared" si="2"/>
        <v>4.1831071082436312E-2</v>
      </c>
      <c r="K168" s="92">
        <f>H168/'סכום נכסי הקרן'!$C$42</f>
        <v>6.6657189307254136E-3</v>
      </c>
    </row>
    <row r="169" spans="2:11">
      <c r="B169" s="86" t="s">
        <v>1964</v>
      </c>
      <c r="C169" s="87">
        <v>62174</v>
      </c>
      <c r="D169" s="89" t="s">
        <v>128</v>
      </c>
      <c r="E169" s="102">
        <v>42549</v>
      </c>
      <c r="F169" s="91">
        <v>33900.860000000008</v>
      </c>
      <c r="G169" s="103">
        <v>100</v>
      </c>
      <c r="H169" s="91">
        <v>125.43317000000002</v>
      </c>
      <c r="I169" s="92">
        <v>5.1577779999999998E-5</v>
      </c>
      <c r="J169" s="92">
        <f t="shared" si="2"/>
        <v>9.2805585417819053E-4</v>
      </c>
      <c r="K169" s="92">
        <f>H169/'סכום נכסי הקרן'!$C$42</f>
        <v>1.4788431938008641E-4</v>
      </c>
    </row>
    <row r="170" spans="2:11">
      <c r="B170" s="86" t="s">
        <v>1965</v>
      </c>
      <c r="C170" s="87">
        <v>60837</v>
      </c>
      <c r="D170" s="89" t="s">
        <v>128</v>
      </c>
      <c r="E170" s="102">
        <v>42555</v>
      </c>
      <c r="F170" s="91">
        <v>14902.300000000003</v>
      </c>
      <c r="G170" s="103">
        <v>100</v>
      </c>
      <c r="H170" s="91">
        <v>55.13852</v>
      </c>
      <c r="I170" s="92">
        <v>2.2690420000000004E-5</v>
      </c>
      <c r="J170" s="92">
        <f t="shared" si="2"/>
        <v>4.0795928442788484E-4</v>
      </c>
      <c r="K170" s="92">
        <f>H170/'סכום נכסי הקרן'!$C$42</f>
        <v>6.500770491430043E-5</v>
      </c>
    </row>
    <row r="171" spans="2:11">
      <c r="B171" s="86" t="s">
        <v>1966</v>
      </c>
      <c r="C171" s="88">
        <v>5309</v>
      </c>
      <c r="D171" s="89" t="s">
        <v>128</v>
      </c>
      <c r="E171" s="102">
        <v>42795</v>
      </c>
      <c r="F171" s="91">
        <v>259153.17000000004</v>
      </c>
      <c r="G171" s="103">
        <v>123.2107</v>
      </c>
      <c r="H171" s="91">
        <v>1181.4264200000002</v>
      </c>
      <c r="I171" s="92">
        <v>3.5252200000000002E-4</v>
      </c>
      <c r="J171" s="92">
        <f t="shared" si="2"/>
        <v>8.7411464237233394E-3</v>
      </c>
      <c r="K171" s="92">
        <f>H171/'סכום נכסי הקרן'!$C$42</f>
        <v>1.392888675454444E-3</v>
      </c>
    </row>
    <row r="172" spans="2:11">
      <c r="B172" s="86" t="s">
        <v>1967</v>
      </c>
      <c r="C172" s="87">
        <v>87344</v>
      </c>
      <c r="D172" s="89" t="s">
        <v>128</v>
      </c>
      <c r="E172" s="102">
        <v>44421</v>
      </c>
      <c r="F172" s="91">
        <v>16800.720000000005</v>
      </c>
      <c r="G172" s="103">
        <v>100</v>
      </c>
      <c r="H172" s="91">
        <v>62.162670000000013</v>
      </c>
      <c r="I172" s="92">
        <v>1.5858304000000001E-4</v>
      </c>
      <c r="J172" s="92">
        <f t="shared" si="2"/>
        <v>4.5992961674210241E-4</v>
      </c>
      <c r="K172" s="92">
        <f>H172/'סכום נכסי הקרן'!$C$42</f>
        <v>7.3289100034695096E-5</v>
      </c>
    </row>
    <row r="173" spans="2:11">
      <c r="B173" s="86" t="s">
        <v>1968</v>
      </c>
      <c r="C173" s="88">
        <v>7046</v>
      </c>
      <c r="D173" s="89" t="s">
        <v>128</v>
      </c>
      <c r="E173" s="102">
        <v>43795</v>
      </c>
      <c r="F173" s="91">
        <v>268238.28000000009</v>
      </c>
      <c r="G173" s="103">
        <v>145.29949999999999</v>
      </c>
      <c r="H173" s="91">
        <v>1442.0708500000003</v>
      </c>
      <c r="I173" s="92">
        <v>3.0940033333333332E-5</v>
      </c>
      <c r="J173" s="92">
        <f t="shared" si="2"/>
        <v>1.0669604335776727E-2</v>
      </c>
      <c r="K173" s="92">
        <f>H173/'סכום נכסי הקרן'!$C$42</f>
        <v>1.7001855741197698E-3</v>
      </c>
    </row>
    <row r="174" spans="2:11">
      <c r="B174" s="86" t="s">
        <v>1969</v>
      </c>
      <c r="C174" s="88">
        <v>8315</v>
      </c>
      <c r="D174" s="89" t="s">
        <v>128</v>
      </c>
      <c r="E174" s="102">
        <v>44337</v>
      </c>
      <c r="F174" s="91">
        <v>388116.71000000008</v>
      </c>
      <c r="G174" s="103">
        <v>91.9084</v>
      </c>
      <c r="H174" s="91">
        <v>1319.8338900000001</v>
      </c>
      <c r="I174" s="92">
        <v>7.2325056578947375E-5</v>
      </c>
      <c r="J174" s="92">
        <f t="shared" si="2"/>
        <v>9.7651966234870245E-3</v>
      </c>
      <c r="K174" s="92">
        <f>H174/'סכום נכסי הקרן'!$C$42</f>
        <v>1.556069550960259E-3</v>
      </c>
    </row>
    <row r="175" spans="2:11">
      <c r="B175" s="86" t="s">
        <v>1970</v>
      </c>
      <c r="C175" s="87">
        <v>62175</v>
      </c>
      <c r="D175" s="89" t="s">
        <v>128</v>
      </c>
      <c r="E175" s="102">
        <v>42549</v>
      </c>
      <c r="F175" s="91">
        <v>96090.440000000017</v>
      </c>
      <c r="G175" s="103">
        <v>100</v>
      </c>
      <c r="H175" s="91">
        <v>355.53463000000005</v>
      </c>
      <c r="I175" s="92">
        <v>7.6877499999999994E-6</v>
      </c>
      <c r="J175" s="92">
        <f t="shared" si="2"/>
        <v>2.6305322167539647E-3</v>
      </c>
      <c r="K175" s="92">
        <f>H175/'סכום נכסי הקרן'!$C$42</f>
        <v>4.191713944054898E-4</v>
      </c>
    </row>
    <row r="176" spans="2:11">
      <c r="B176" s="86" t="s">
        <v>1971</v>
      </c>
      <c r="C176" s="87">
        <v>62176</v>
      </c>
      <c r="D176" s="89" t="s">
        <v>128</v>
      </c>
      <c r="E176" s="102">
        <v>42549</v>
      </c>
      <c r="F176" s="91">
        <v>26790.42</v>
      </c>
      <c r="G176" s="103">
        <v>100</v>
      </c>
      <c r="H176" s="91">
        <v>99.124560000000017</v>
      </c>
      <c r="I176" s="92">
        <v>1.3135079999999999E-5</v>
      </c>
      <c r="J176" s="92">
        <f t="shared" si="2"/>
        <v>7.3340351839020965E-4</v>
      </c>
      <c r="K176" s="92">
        <f>H176/'סכום נכסי הקרן'!$C$42</f>
        <v>1.1686675932251843E-4</v>
      </c>
    </row>
    <row r="177" spans="2:11">
      <c r="B177" s="86" t="s">
        <v>1972</v>
      </c>
      <c r="C177" s="88">
        <v>8296</v>
      </c>
      <c r="D177" s="89" t="s">
        <v>128</v>
      </c>
      <c r="E177" s="102">
        <v>44085</v>
      </c>
      <c r="F177" s="91">
        <v>146192.60999999999</v>
      </c>
      <c r="G177" s="103">
        <v>121.708</v>
      </c>
      <c r="H177" s="91">
        <v>658.33397000000014</v>
      </c>
      <c r="I177" s="92">
        <v>4.6546846153846153E-5</v>
      </c>
      <c r="J177" s="92">
        <f t="shared" si="2"/>
        <v>4.8708861847537562E-3</v>
      </c>
      <c r="K177" s="92">
        <f>H177/'סכום נכסי הקרן'!$C$42</f>
        <v>7.7616846547241239E-4</v>
      </c>
    </row>
    <row r="178" spans="2:11">
      <c r="B178" s="86" t="s">
        <v>1973</v>
      </c>
      <c r="C178" s="88">
        <v>8333</v>
      </c>
      <c r="D178" s="89" t="s">
        <v>128</v>
      </c>
      <c r="E178" s="102">
        <v>44501</v>
      </c>
      <c r="F178" s="91">
        <v>39667.510000000009</v>
      </c>
      <c r="G178" s="103">
        <v>129.0412</v>
      </c>
      <c r="H178" s="91">
        <v>189.39348999999999</v>
      </c>
      <c r="I178" s="92">
        <v>1.3034915299999999E-4</v>
      </c>
      <c r="J178" s="92">
        <f t="shared" si="2"/>
        <v>1.4012859368677244E-3</v>
      </c>
      <c r="K178" s="92">
        <f>H178/'סכום נכסי הקרן'!$C$42</f>
        <v>2.2329282887189404E-4</v>
      </c>
    </row>
    <row r="179" spans="2:11">
      <c r="B179" s="86" t="s">
        <v>1974</v>
      </c>
      <c r="C179" s="87">
        <v>87955</v>
      </c>
      <c r="D179" s="89" t="s">
        <v>130</v>
      </c>
      <c r="E179" s="102">
        <v>44827</v>
      </c>
      <c r="F179" s="91">
        <v>35591.310000000005</v>
      </c>
      <c r="G179" s="103">
        <v>100</v>
      </c>
      <c r="H179" s="91">
        <v>143.02369000000004</v>
      </c>
      <c r="I179" s="92">
        <v>6.4089119999999997E-5</v>
      </c>
      <c r="J179" s="92">
        <f t="shared" si="2"/>
        <v>1.0582047220098697E-3</v>
      </c>
      <c r="K179" s="92">
        <f>H179/'סכום נכסי הקרן'!$C$42</f>
        <v>1.6862334780248697E-4</v>
      </c>
    </row>
    <row r="180" spans="2:11">
      <c r="B180" s="86" t="s">
        <v>1975</v>
      </c>
      <c r="C180" s="87">
        <v>84031</v>
      </c>
      <c r="D180" s="89" t="s">
        <v>128</v>
      </c>
      <c r="E180" s="102">
        <v>44314</v>
      </c>
      <c r="F180" s="91">
        <v>31349.600000000006</v>
      </c>
      <c r="G180" s="103">
        <v>100</v>
      </c>
      <c r="H180" s="91">
        <v>115.99351000000003</v>
      </c>
      <c r="I180" s="92">
        <v>5.1866440999999994E-4</v>
      </c>
      <c r="J180" s="92">
        <f t="shared" si="2"/>
        <v>8.5821362883658678E-4</v>
      </c>
      <c r="K180" s="92">
        <f>H180/'סכום נכסי הקרן'!$C$42</f>
        <v>1.3675506469984971E-4</v>
      </c>
    </row>
    <row r="181" spans="2:11">
      <c r="B181" s="86" t="s">
        <v>1976</v>
      </c>
      <c r="C181" s="88">
        <v>6653</v>
      </c>
      <c r="D181" s="89" t="s">
        <v>128</v>
      </c>
      <c r="E181" s="102">
        <v>39264</v>
      </c>
      <c r="F181" s="91">
        <v>3270397.57</v>
      </c>
      <c r="G181" s="103">
        <v>90.406899999999993</v>
      </c>
      <c r="H181" s="91">
        <v>10939.660720000002</v>
      </c>
      <c r="I181" s="92">
        <v>8.2463516962497603E-5</v>
      </c>
      <c r="J181" s="92">
        <f t="shared" si="2"/>
        <v>8.0940441622572384E-2</v>
      </c>
      <c r="K181" s="92">
        <f>H181/'סכום נכסי הקרן'!$C$42</f>
        <v>1.2897738930031554E-2</v>
      </c>
    </row>
    <row r="182" spans="2:11">
      <c r="B182" s="86" t="s">
        <v>1977</v>
      </c>
      <c r="C182" s="88">
        <v>8410</v>
      </c>
      <c r="D182" s="89" t="s">
        <v>130</v>
      </c>
      <c r="E182" s="102">
        <v>44651</v>
      </c>
      <c r="F182" s="91">
        <v>62041.520400000009</v>
      </c>
      <c r="G182" s="103">
        <v>117.68559999999999</v>
      </c>
      <c r="H182" s="91">
        <v>293.40649972900002</v>
      </c>
      <c r="I182" s="92">
        <v>1.8800462303813787E-4</v>
      </c>
      <c r="J182" s="92">
        <f t="shared" si="2"/>
        <v>2.1708581528110155E-3</v>
      </c>
      <c r="K182" s="92">
        <f>H182/'סכום נכסי הקרן'!$C$42</f>
        <v>3.4592301632906726E-4</v>
      </c>
    </row>
    <row r="183" spans="2:11">
      <c r="B183" s="86" t="s">
        <v>1978</v>
      </c>
      <c r="C183" s="88">
        <v>7001</v>
      </c>
      <c r="D183" s="89" t="s">
        <v>130</v>
      </c>
      <c r="E183" s="102">
        <v>43602</v>
      </c>
      <c r="F183" s="91">
        <v>114411.82000000002</v>
      </c>
      <c r="G183" s="103">
        <v>67.743700000000004</v>
      </c>
      <c r="H183" s="91">
        <v>311.46107000000006</v>
      </c>
      <c r="I183" s="92">
        <v>1.9768666666666667E-4</v>
      </c>
      <c r="J183" s="92">
        <f t="shared" si="2"/>
        <v>2.3044404391765207E-3</v>
      </c>
      <c r="K183" s="92">
        <f>H183/'סכום נכסי הקרן'!$C$42</f>
        <v>3.6720915488577262E-4</v>
      </c>
    </row>
    <row r="184" spans="2:11">
      <c r="B184" s="86" t="s">
        <v>1979</v>
      </c>
      <c r="C184" s="88">
        <v>8319</v>
      </c>
      <c r="D184" s="89" t="s">
        <v>130</v>
      </c>
      <c r="E184" s="102">
        <v>44377</v>
      </c>
      <c r="F184" s="91">
        <v>85565.420000000013</v>
      </c>
      <c r="G184" s="103">
        <v>105.889</v>
      </c>
      <c r="H184" s="91">
        <v>364.09366</v>
      </c>
      <c r="I184" s="92">
        <v>9.133019942857143E-5</v>
      </c>
      <c r="J184" s="92">
        <f t="shared" si="2"/>
        <v>2.6938588304207221E-3</v>
      </c>
      <c r="K184" s="92">
        <f>H184/'סכום נכסי הקרן'!$C$42</f>
        <v>4.2926239606082332E-4</v>
      </c>
    </row>
    <row r="185" spans="2:11">
      <c r="B185" s="86" t="s">
        <v>1980</v>
      </c>
      <c r="C185" s="88">
        <v>8411</v>
      </c>
      <c r="D185" s="89" t="s">
        <v>130</v>
      </c>
      <c r="E185" s="102">
        <v>44651</v>
      </c>
      <c r="F185" s="91">
        <v>82628.021397000019</v>
      </c>
      <c r="G185" s="103">
        <v>104.7353</v>
      </c>
      <c r="H185" s="91">
        <v>347.76382759900002</v>
      </c>
      <c r="I185" s="92">
        <v>2.8200693455720681E-4</v>
      </c>
      <c r="J185" s="92">
        <f t="shared" si="2"/>
        <v>2.5730375472027608E-3</v>
      </c>
      <c r="K185" s="92">
        <f>H185/'סכום נכסי הקרן'!$C$42</f>
        <v>4.1000970436680997E-4</v>
      </c>
    </row>
    <row r="186" spans="2:11">
      <c r="B186" s="86" t="s">
        <v>1981</v>
      </c>
      <c r="C186" s="88">
        <v>9384</v>
      </c>
      <c r="D186" s="89" t="s">
        <v>130</v>
      </c>
      <c r="E186" s="102">
        <v>44910</v>
      </c>
      <c r="F186" s="91">
        <v>11007.743165000002</v>
      </c>
      <c r="G186" s="103">
        <v>91.305400000000006</v>
      </c>
      <c r="H186" s="91">
        <v>40.388592889999998</v>
      </c>
      <c r="I186" s="92">
        <v>1.1007744040897505E-4</v>
      </c>
      <c r="J186" s="92">
        <f t="shared" si="2"/>
        <v>2.988274160143137E-4</v>
      </c>
      <c r="K186" s="92">
        <f>H186/'סכום נכסי הקרן'!$C$42</f>
        <v>4.7617704075062807E-5</v>
      </c>
    </row>
    <row r="187" spans="2:11">
      <c r="B187" s="86" t="s">
        <v>1982</v>
      </c>
      <c r="C187" s="88">
        <v>5303</v>
      </c>
      <c r="D187" s="89" t="s">
        <v>130</v>
      </c>
      <c r="E187" s="102">
        <v>42788</v>
      </c>
      <c r="F187" s="91">
        <v>269521.74000000005</v>
      </c>
      <c r="G187" s="103">
        <v>64.000600000000006</v>
      </c>
      <c r="H187" s="91">
        <v>693.17329000000018</v>
      </c>
      <c r="I187" s="92">
        <v>3.4027239119009759E-4</v>
      </c>
      <c r="J187" s="92">
        <f t="shared" si="2"/>
        <v>5.1286555999856863E-3</v>
      </c>
      <c r="K187" s="92">
        <f>H187/'סכום נכסי הקרן'!$C$42</f>
        <v>8.172436382187045E-4</v>
      </c>
    </row>
    <row r="188" spans="2:11">
      <c r="B188" s="86" t="s">
        <v>1983</v>
      </c>
      <c r="C188" s="88">
        <v>7011</v>
      </c>
      <c r="D188" s="89" t="s">
        <v>130</v>
      </c>
      <c r="E188" s="102">
        <v>43651</v>
      </c>
      <c r="F188" s="91">
        <v>355239.82000000007</v>
      </c>
      <c r="G188" s="103">
        <v>98.567700000000002</v>
      </c>
      <c r="H188" s="91">
        <v>1407.0846899999999</v>
      </c>
      <c r="I188" s="92">
        <v>4.1463175744056274E-4</v>
      </c>
      <c r="J188" s="92">
        <f t="shared" si="2"/>
        <v>1.0410748479680487E-2</v>
      </c>
      <c r="K188" s="92">
        <f>H188/'סכום נכסי הקרן'!$C$42</f>
        <v>1.6589372786384162E-3</v>
      </c>
    </row>
    <row r="189" spans="2:11">
      <c r="B189" s="86" t="s">
        <v>1984</v>
      </c>
      <c r="C189" s="87">
        <v>62177</v>
      </c>
      <c r="D189" s="89" t="s">
        <v>128</v>
      </c>
      <c r="E189" s="102">
        <v>42549</v>
      </c>
      <c r="F189" s="91">
        <v>71405.610000000015</v>
      </c>
      <c r="G189" s="103">
        <v>100</v>
      </c>
      <c r="H189" s="91">
        <v>264.20075000000008</v>
      </c>
      <c r="I189" s="92">
        <v>1.7330379999999998E-5</v>
      </c>
      <c r="J189" s="92">
        <f t="shared" si="2"/>
        <v>1.9547704384395978E-3</v>
      </c>
      <c r="K189" s="92">
        <f>H189/'סכום נכסי הקרן'!$C$42</f>
        <v>3.1148976059090566E-4</v>
      </c>
    </row>
    <row r="190" spans="2:11">
      <c r="B190" s="86" t="s">
        <v>1985</v>
      </c>
      <c r="C190" s="88">
        <v>8406</v>
      </c>
      <c r="D190" s="89" t="s">
        <v>128</v>
      </c>
      <c r="E190" s="102">
        <v>44621</v>
      </c>
      <c r="F190" s="91">
        <v>209717.81000000003</v>
      </c>
      <c r="G190" s="103">
        <v>100</v>
      </c>
      <c r="H190" s="91">
        <v>775.95590000000016</v>
      </c>
      <c r="I190" s="92">
        <v>2.4672700000000002E-4</v>
      </c>
      <c r="J190" s="92">
        <f t="shared" si="2"/>
        <v>5.7411481793779636E-3</v>
      </c>
      <c r="K190" s="92">
        <f>H190/'סכום נכסי הקרן'!$C$42</f>
        <v>9.1484341933208255E-4</v>
      </c>
    </row>
    <row r="191" spans="2:11">
      <c r="B191" s="86" t="s">
        <v>1986</v>
      </c>
      <c r="C191" s="88">
        <v>8502</v>
      </c>
      <c r="D191" s="89" t="s">
        <v>128</v>
      </c>
      <c r="E191" s="102">
        <v>44621</v>
      </c>
      <c r="F191" s="91">
        <v>316937.12237800006</v>
      </c>
      <c r="G191" s="103">
        <v>100.4263</v>
      </c>
      <c r="H191" s="91">
        <v>1177.6664335210003</v>
      </c>
      <c r="I191" s="92">
        <v>2.6367672971381987E-4</v>
      </c>
      <c r="J191" s="92">
        <f t="shared" si="2"/>
        <v>8.7133270083050197E-3</v>
      </c>
      <c r="K191" s="92">
        <f>H191/'סכום נכסי הקרן'!$C$42</f>
        <v>1.3884556930039069E-3</v>
      </c>
    </row>
    <row r="192" spans="2:11">
      <c r="B192" s="86" t="s">
        <v>1987</v>
      </c>
      <c r="C192" s="88">
        <v>7017</v>
      </c>
      <c r="D192" s="89" t="s">
        <v>129</v>
      </c>
      <c r="E192" s="102">
        <v>43709</v>
      </c>
      <c r="F192" s="91">
        <v>639384.8600000001</v>
      </c>
      <c r="G192" s="103">
        <v>98.397369999999995</v>
      </c>
      <c r="H192" s="91">
        <v>629.13807000000008</v>
      </c>
      <c r="I192" s="92">
        <v>3.8750574400000002E-4</v>
      </c>
      <c r="J192" s="92">
        <f t="shared" si="2"/>
        <v>4.6548713466291903E-3</v>
      </c>
      <c r="K192" s="92">
        <f>H192/'סכום נכסי הקרן'!$C$42</f>
        <v>7.4174682245574397E-4</v>
      </c>
    </row>
    <row r="193" spans="2:11">
      <c r="B193" s="86" t="s">
        <v>1988</v>
      </c>
      <c r="C193" s="88">
        <v>9536</v>
      </c>
      <c r="D193" s="89" t="s">
        <v>129</v>
      </c>
      <c r="E193" s="102">
        <v>45015</v>
      </c>
      <c r="F193" s="91">
        <v>169354.21563500003</v>
      </c>
      <c r="G193" s="103">
        <v>100</v>
      </c>
      <c r="H193" s="91">
        <v>169.35421563500003</v>
      </c>
      <c r="I193" s="92">
        <v>4.7042839313574873E-4</v>
      </c>
      <c r="J193" s="92">
        <f t="shared" si="2"/>
        <v>1.2530192073581287E-3</v>
      </c>
      <c r="K193" s="92">
        <f>H193/'סכום נכסי הקרן'!$C$42</f>
        <v>1.9966674615120038E-4</v>
      </c>
    </row>
    <row r="194" spans="2:11">
      <c r="B194" s="86" t="s">
        <v>1989</v>
      </c>
      <c r="C194" s="88">
        <v>6885</v>
      </c>
      <c r="D194" s="89" t="s">
        <v>130</v>
      </c>
      <c r="E194" s="102">
        <v>43602</v>
      </c>
      <c r="F194" s="91">
        <v>163786.52000000002</v>
      </c>
      <c r="G194" s="103">
        <v>95.516800000000003</v>
      </c>
      <c r="H194" s="91">
        <v>628.66876000000013</v>
      </c>
      <c r="I194" s="92">
        <v>2.3232958997127187E-4</v>
      </c>
      <c r="J194" s="92">
        <f t="shared" si="2"/>
        <v>4.6513990123740303E-3</v>
      </c>
      <c r="K194" s="92">
        <f>H194/'סכום נכסי הקרן'!$C$42</f>
        <v>7.4119351115915267E-4</v>
      </c>
    </row>
    <row r="195" spans="2:11">
      <c r="B195" s="86" t="s">
        <v>1990</v>
      </c>
      <c r="C195" s="87">
        <v>84034</v>
      </c>
      <c r="D195" s="89" t="s">
        <v>128</v>
      </c>
      <c r="E195" s="102">
        <v>44314</v>
      </c>
      <c r="F195" s="91">
        <v>29973.410000000003</v>
      </c>
      <c r="G195" s="103">
        <v>100</v>
      </c>
      <c r="H195" s="91">
        <v>110.90161000000002</v>
      </c>
      <c r="I195" s="92">
        <v>4.7717125000000001E-4</v>
      </c>
      <c r="J195" s="92">
        <f t="shared" si="2"/>
        <v>8.2053964193272444E-4</v>
      </c>
      <c r="K195" s="92">
        <f>H195/'סכום נכסי הקרן'!$C$42</f>
        <v>1.3075177094707712E-4</v>
      </c>
    </row>
    <row r="196" spans="2:11">
      <c r="B196" s="86" t="s">
        <v>1991</v>
      </c>
      <c r="C196" s="88">
        <v>5317</v>
      </c>
      <c r="D196" s="89" t="s">
        <v>128</v>
      </c>
      <c r="E196" s="102">
        <v>43191</v>
      </c>
      <c r="F196" s="91">
        <v>292662.23000000004</v>
      </c>
      <c r="G196" s="103">
        <v>161.4555</v>
      </c>
      <c r="H196" s="91">
        <v>1748.3212600000002</v>
      </c>
      <c r="I196" s="92">
        <v>1.7564349999999999E-4</v>
      </c>
      <c r="J196" s="92">
        <f t="shared" si="2"/>
        <v>1.2935492105694134E-2</v>
      </c>
      <c r="K196" s="92">
        <f>H196/'סכום נכסי הקרן'!$C$42</f>
        <v>2.061251418526974E-3</v>
      </c>
    </row>
    <row r="197" spans="2:11">
      <c r="B197" s="86" t="s">
        <v>1992</v>
      </c>
      <c r="C197" s="87">
        <v>60838</v>
      </c>
      <c r="D197" s="89" t="s">
        <v>128</v>
      </c>
      <c r="E197" s="102">
        <v>42555</v>
      </c>
      <c r="F197" s="91">
        <v>12719.540000000003</v>
      </c>
      <c r="G197" s="103">
        <v>100</v>
      </c>
      <c r="H197" s="91">
        <v>47.062290000000012</v>
      </c>
      <c r="I197" s="92">
        <v>6.9180399999999999E-6</v>
      </c>
      <c r="J197" s="92">
        <f t="shared" si="2"/>
        <v>3.4820481492679902E-4</v>
      </c>
      <c r="K197" s="92">
        <f>H197/'סכום נכסי הקרן'!$C$42</f>
        <v>5.5485919116277195E-5</v>
      </c>
    </row>
    <row r="198" spans="2:11">
      <c r="B198" s="86" t="s">
        <v>1993</v>
      </c>
      <c r="C198" s="87">
        <v>87345</v>
      </c>
      <c r="D198" s="89" t="s">
        <v>128</v>
      </c>
      <c r="E198" s="102">
        <v>44421</v>
      </c>
      <c r="F198" s="91">
        <v>15507.020000000002</v>
      </c>
      <c r="G198" s="103">
        <v>100</v>
      </c>
      <c r="H198" s="91">
        <v>57.375970000000009</v>
      </c>
      <c r="I198" s="92">
        <v>5.9558770000000001E-5</v>
      </c>
      <c r="J198" s="92">
        <f t="shared" si="2"/>
        <v>4.245137458269789E-4</v>
      </c>
      <c r="K198" s="92">
        <f>H198/'סכום נכסי הקרן'!$C$42</f>
        <v>6.7645633704563603E-5</v>
      </c>
    </row>
    <row r="199" spans="2:11">
      <c r="B199" s="86" t="s">
        <v>1994</v>
      </c>
      <c r="C199" s="88">
        <v>7077</v>
      </c>
      <c r="D199" s="89" t="s">
        <v>128</v>
      </c>
      <c r="E199" s="102">
        <v>44012</v>
      </c>
      <c r="F199" s="91">
        <v>471669.57000000007</v>
      </c>
      <c r="G199" s="103">
        <v>118.6464</v>
      </c>
      <c r="H199" s="91">
        <v>2070.5901500000004</v>
      </c>
      <c r="I199" s="92">
        <v>2.1685958399999999E-4</v>
      </c>
      <c r="J199" s="92">
        <f t="shared" si="2"/>
        <v>1.5319897522411318E-2</v>
      </c>
      <c r="K199" s="92">
        <f>H199/'סכום נכסי הקרן'!$C$42</f>
        <v>2.4412028735928547E-3</v>
      </c>
    </row>
    <row r="200" spans="2:11">
      <c r="B200" s="86" t="s">
        <v>1995</v>
      </c>
      <c r="C200" s="88">
        <v>9172</v>
      </c>
      <c r="D200" s="89" t="s">
        <v>130</v>
      </c>
      <c r="E200" s="102">
        <v>44743</v>
      </c>
      <c r="F200" s="91">
        <v>17061.389730999999</v>
      </c>
      <c r="G200" s="103">
        <v>95.864599999999996</v>
      </c>
      <c r="H200" s="91">
        <v>65.725914937000013</v>
      </c>
      <c r="I200" s="92">
        <v>4.0322338896985001E-4</v>
      </c>
      <c r="J200" s="92">
        <f t="shared" si="2"/>
        <v>4.8629337940275786E-4</v>
      </c>
      <c r="K200" s="92">
        <f>H200/'סכום נכסי הקרן'!$C$42</f>
        <v>7.7490126384366275E-5</v>
      </c>
    </row>
    <row r="201" spans="2:11">
      <c r="B201" s="86" t="s">
        <v>1996</v>
      </c>
      <c r="C201" s="87">
        <v>84033</v>
      </c>
      <c r="D201" s="89" t="s">
        <v>128</v>
      </c>
      <c r="E201" s="102">
        <v>44314</v>
      </c>
      <c r="F201" s="91">
        <v>30713.110000000004</v>
      </c>
      <c r="G201" s="103">
        <v>100</v>
      </c>
      <c r="H201" s="91">
        <v>113.63851000000003</v>
      </c>
      <c r="I201" s="92">
        <v>5.3941098000000003E-4</v>
      </c>
      <c r="J201" s="92">
        <f t="shared" si="2"/>
        <v>8.4078943763907785E-4</v>
      </c>
      <c r="K201" s="92">
        <f>H201/'סכום נכסי הקרן'!$C$42</f>
        <v>1.3397854576040089E-4</v>
      </c>
    </row>
    <row r="202" spans="2:11">
      <c r="B202" s="86" t="s">
        <v>1997</v>
      </c>
      <c r="C202" s="88">
        <v>8275</v>
      </c>
      <c r="D202" s="89" t="s">
        <v>128</v>
      </c>
      <c r="E202" s="102">
        <v>44256</v>
      </c>
      <c r="F202" s="91">
        <v>32140.960000000006</v>
      </c>
      <c r="G202" s="103">
        <v>114.2824</v>
      </c>
      <c r="H202" s="91">
        <v>135.90640000000002</v>
      </c>
      <c r="I202" s="92">
        <v>5.3568266666666667E-5</v>
      </c>
      <c r="J202" s="92">
        <f t="shared" ref="J202:J255" si="3">IFERROR(H202/$H$11,0)</f>
        <v>1.0055452647834925E-3</v>
      </c>
      <c r="K202" s="92">
        <f>H202/'סכום נכסי הקרן'!$C$42</f>
        <v>1.6023214165278432E-4</v>
      </c>
    </row>
    <row r="203" spans="2:11">
      <c r="B203" s="86" t="s">
        <v>1998</v>
      </c>
      <c r="C203" s="88">
        <v>8335</v>
      </c>
      <c r="D203" s="89" t="s">
        <v>128</v>
      </c>
      <c r="E203" s="102">
        <v>44412</v>
      </c>
      <c r="F203" s="91">
        <v>267256.05000000005</v>
      </c>
      <c r="G203" s="103">
        <v>98.963300000000004</v>
      </c>
      <c r="H203" s="91">
        <v>978.59602000000018</v>
      </c>
      <c r="I203" s="92">
        <v>8.9085339760000006E-4</v>
      </c>
      <c r="J203" s="92">
        <f t="shared" si="3"/>
        <v>7.240443379023887E-3</v>
      </c>
      <c r="K203" s="92">
        <f>H203/'סכום נכסי הקרן'!$C$42</f>
        <v>1.1537538783860874E-3</v>
      </c>
    </row>
    <row r="204" spans="2:11">
      <c r="B204" s="86" t="s">
        <v>1999</v>
      </c>
      <c r="C204" s="88">
        <v>6651</v>
      </c>
      <c r="D204" s="89" t="s">
        <v>130</v>
      </c>
      <c r="E204" s="102">
        <v>43465</v>
      </c>
      <c r="F204" s="91">
        <v>268500.00000000006</v>
      </c>
      <c r="G204" s="103">
        <v>105.1855</v>
      </c>
      <c r="H204" s="91">
        <v>1134.9171100000003</v>
      </c>
      <c r="I204" s="92">
        <v>1.1069689971192978E-3</v>
      </c>
      <c r="J204" s="92">
        <f t="shared" si="3"/>
        <v>8.3970330012587066E-3</v>
      </c>
      <c r="K204" s="92">
        <f>H204/'סכום נכסי הקרן'!$C$42</f>
        <v>1.3380547136388617E-3</v>
      </c>
    </row>
    <row r="205" spans="2:11">
      <c r="B205" s="86" t="s">
        <v>2000</v>
      </c>
      <c r="C205" s="87">
        <v>87341</v>
      </c>
      <c r="D205" s="89" t="s">
        <v>128</v>
      </c>
      <c r="E205" s="102">
        <v>44421</v>
      </c>
      <c r="F205" s="91">
        <v>41114.850000000006</v>
      </c>
      <c r="G205" s="103">
        <v>100</v>
      </c>
      <c r="H205" s="91">
        <v>152.12496000000002</v>
      </c>
      <c r="I205" s="92">
        <v>6.1668110000000001E-5</v>
      </c>
      <c r="J205" s="92">
        <f t="shared" si="3"/>
        <v>1.1255432649483631E-3</v>
      </c>
      <c r="K205" s="92">
        <f>H205/'סכום נכסי הקרן'!$C$42</f>
        <v>1.7935364441736478E-4</v>
      </c>
    </row>
    <row r="206" spans="2:11">
      <c r="B206" s="86" t="s">
        <v>2001</v>
      </c>
      <c r="C206" s="88">
        <v>8310</v>
      </c>
      <c r="D206" s="89" t="s">
        <v>128</v>
      </c>
      <c r="E206" s="102">
        <v>44377</v>
      </c>
      <c r="F206" s="91">
        <v>104827.72000000002</v>
      </c>
      <c r="G206" s="103">
        <v>35.569099999999999</v>
      </c>
      <c r="H206" s="91">
        <v>137.95924000000002</v>
      </c>
      <c r="I206" s="92">
        <v>2.734607230769231E-4</v>
      </c>
      <c r="J206" s="92">
        <f t="shared" si="3"/>
        <v>1.0207338323664624E-3</v>
      </c>
      <c r="K206" s="92">
        <f>H206/'סכום נכסי הקרן'!$C$42</f>
        <v>1.6265241729595124E-4</v>
      </c>
    </row>
    <row r="207" spans="2:11">
      <c r="B207" s="86" t="s">
        <v>2002</v>
      </c>
      <c r="C207" s="87">
        <v>87951</v>
      </c>
      <c r="D207" s="89" t="s">
        <v>130</v>
      </c>
      <c r="E207" s="102">
        <v>44771</v>
      </c>
      <c r="F207" s="91">
        <v>37721.560000000005</v>
      </c>
      <c r="G207" s="103">
        <v>100</v>
      </c>
      <c r="H207" s="91">
        <v>151.58407000000003</v>
      </c>
      <c r="I207" s="92">
        <v>1.1863771E-4</v>
      </c>
      <c r="J207" s="92">
        <f t="shared" si="3"/>
        <v>1.1215413240664859E-3</v>
      </c>
      <c r="K207" s="92">
        <f>H207/'סכום נכסי הקרן'!$C$42</f>
        <v>1.7871594109288136E-4</v>
      </c>
    </row>
    <row r="208" spans="2:11">
      <c r="B208" s="86" t="s">
        <v>2003</v>
      </c>
      <c r="C208" s="88">
        <v>7085</v>
      </c>
      <c r="D208" s="89" t="s">
        <v>128</v>
      </c>
      <c r="E208" s="102">
        <v>43983</v>
      </c>
      <c r="F208" s="91">
        <v>540918.30078300007</v>
      </c>
      <c r="G208" s="103">
        <v>98.3048</v>
      </c>
      <c r="H208" s="91">
        <v>1967.4700188830004</v>
      </c>
      <c r="I208" s="92">
        <v>1.8030611666586041E-4</v>
      </c>
      <c r="J208" s="92">
        <f t="shared" si="3"/>
        <v>1.4556931543262786E-2</v>
      </c>
      <c r="K208" s="92">
        <f>H208/'סכום נכסי הקרן'!$C$42</f>
        <v>2.3196253801385886E-3</v>
      </c>
    </row>
    <row r="209" spans="2:11">
      <c r="B209" s="86" t="s">
        <v>2004</v>
      </c>
      <c r="C209" s="87">
        <v>608311</v>
      </c>
      <c r="D209" s="89" t="s">
        <v>128</v>
      </c>
      <c r="E209" s="102">
        <v>42555</v>
      </c>
      <c r="F209" s="91">
        <v>24158.76</v>
      </c>
      <c r="G209" s="103">
        <v>100</v>
      </c>
      <c r="H209" s="91">
        <v>89.3874</v>
      </c>
      <c r="I209" s="92">
        <v>2.2492499999999999E-5</v>
      </c>
      <c r="J209" s="92">
        <f t="shared" si="3"/>
        <v>6.6136014787609662E-4</v>
      </c>
      <c r="K209" s="92">
        <f>H209/'סכום נכסי הקרן'!$C$42</f>
        <v>1.0538675543443201E-4</v>
      </c>
    </row>
    <row r="210" spans="2:11">
      <c r="B210" s="86" t="s">
        <v>2005</v>
      </c>
      <c r="C210" s="88">
        <v>8330</v>
      </c>
      <c r="D210" s="89" t="s">
        <v>128</v>
      </c>
      <c r="E210" s="102">
        <v>44002</v>
      </c>
      <c r="F210" s="91">
        <v>211535.97000000003</v>
      </c>
      <c r="G210" s="103">
        <v>110.38420000000001</v>
      </c>
      <c r="H210" s="91">
        <v>863.95848000000012</v>
      </c>
      <c r="I210" s="92">
        <v>7.0874523061538464E-4</v>
      </c>
      <c r="J210" s="92">
        <f t="shared" si="3"/>
        <v>6.3922623109253403E-3</v>
      </c>
      <c r="K210" s="92">
        <f>H210/'סכום נכסי הקרן'!$C$42</f>
        <v>1.0185974873110038E-3</v>
      </c>
    </row>
    <row r="211" spans="2:11">
      <c r="B211" s="86" t="s">
        <v>2006</v>
      </c>
      <c r="C211" s="88">
        <v>5331</v>
      </c>
      <c r="D211" s="89" t="s">
        <v>128</v>
      </c>
      <c r="E211" s="102">
        <v>43251</v>
      </c>
      <c r="F211" s="91">
        <v>199871.08</v>
      </c>
      <c r="G211" s="103">
        <v>157.04</v>
      </c>
      <c r="H211" s="91">
        <v>1161.3469400000001</v>
      </c>
      <c r="I211" s="92">
        <v>4.1490157142857142E-4</v>
      </c>
      <c r="J211" s="92">
        <f t="shared" si="3"/>
        <v>8.5925822204679005E-3</v>
      </c>
      <c r="K211" s="92">
        <f>H211/'סכום נכסי הקרן'!$C$42</f>
        <v>1.3692151907350029E-3</v>
      </c>
    </row>
    <row r="212" spans="2:11">
      <c r="B212" s="86" t="s">
        <v>2007</v>
      </c>
      <c r="C212" s="87">
        <v>62178</v>
      </c>
      <c r="D212" s="89" t="s">
        <v>128</v>
      </c>
      <c r="E212" s="102">
        <v>42549</v>
      </c>
      <c r="F212" s="91">
        <v>20977.71</v>
      </c>
      <c r="G212" s="103">
        <v>100</v>
      </c>
      <c r="H212" s="91">
        <v>77.617530000000016</v>
      </c>
      <c r="I212" s="92">
        <v>3.7887379999999998E-5</v>
      </c>
      <c r="J212" s="92">
        <f t="shared" si="3"/>
        <v>5.7427714777001431E-4</v>
      </c>
      <c r="K212" s="92">
        <f>H212/'סכום נכסי הקרן'!$C$42</f>
        <v>9.1510208950419084E-5</v>
      </c>
    </row>
    <row r="213" spans="2:11">
      <c r="B213" s="86" t="s">
        <v>2008</v>
      </c>
      <c r="C213" s="88">
        <v>5320</v>
      </c>
      <c r="D213" s="89" t="s">
        <v>128</v>
      </c>
      <c r="E213" s="102">
        <v>42948</v>
      </c>
      <c r="F213" s="91">
        <v>166827.03000000003</v>
      </c>
      <c r="G213" s="103">
        <v>135.16300000000001</v>
      </c>
      <c r="H213" s="91">
        <v>834.30716000000018</v>
      </c>
      <c r="I213" s="92">
        <v>1.053859E-4</v>
      </c>
      <c r="J213" s="92">
        <f t="shared" si="3"/>
        <v>6.1728779079790481E-3</v>
      </c>
      <c r="K213" s="92">
        <f>H213/'סכום נכסי הקרן'!$C$42</f>
        <v>9.8363890915403678E-4</v>
      </c>
    </row>
    <row r="214" spans="2:11">
      <c r="B214" s="86" t="s">
        <v>2009</v>
      </c>
      <c r="C214" s="88">
        <v>5287</v>
      </c>
      <c r="D214" s="89" t="s">
        <v>130</v>
      </c>
      <c r="E214" s="102">
        <v>42735</v>
      </c>
      <c r="F214" s="91">
        <v>226326.01845600002</v>
      </c>
      <c r="G214" s="103">
        <v>29.861799999999999</v>
      </c>
      <c r="H214" s="91">
        <v>271.59041470000005</v>
      </c>
      <c r="I214" s="92">
        <v>1.4717600524476903E-4</v>
      </c>
      <c r="J214" s="92">
        <f t="shared" si="3"/>
        <v>2.0094451435853648E-3</v>
      </c>
      <c r="K214" s="92">
        <f>H214/'סכום נכסי הקרן'!$C$42</f>
        <v>3.2020209349779578E-4</v>
      </c>
    </row>
    <row r="215" spans="2:11">
      <c r="B215" s="86" t="s">
        <v>2010</v>
      </c>
      <c r="C215" s="88">
        <v>7028</v>
      </c>
      <c r="D215" s="89" t="s">
        <v>130</v>
      </c>
      <c r="E215" s="102">
        <v>43754</v>
      </c>
      <c r="F215" s="91">
        <v>375521.3600000001</v>
      </c>
      <c r="G215" s="103">
        <v>108.2533</v>
      </c>
      <c r="H215" s="91">
        <v>1633.5775500000002</v>
      </c>
      <c r="I215" s="92">
        <v>4.028301886792453E-5</v>
      </c>
      <c r="J215" s="92">
        <f t="shared" si="3"/>
        <v>1.2086525506224275E-2</v>
      </c>
      <c r="K215" s="92">
        <f>H215/'סכום נכסי הקרן'!$C$42</f>
        <v>1.9259698541967732E-3</v>
      </c>
    </row>
    <row r="216" spans="2:11">
      <c r="B216" s="86" t="s">
        <v>2011</v>
      </c>
      <c r="C216" s="88">
        <v>8416</v>
      </c>
      <c r="D216" s="89" t="s">
        <v>130</v>
      </c>
      <c r="E216" s="102">
        <v>44713</v>
      </c>
      <c r="F216" s="91">
        <v>61709.880000000012</v>
      </c>
      <c r="G216" s="103">
        <v>104.1722</v>
      </c>
      <c r="H216" s="91">
        <v>258.32742000000002</v>
      </c>
      <c r="I216" s="92">
        <v>1.5259640718562876E-5</v>
      </c>
      <c r="J216" s="92">
        <f t="shared" si="3"/>
        <v>1.9113148015453022E-3</v>
      </c>
      <c r="K216" s="92">
        <f>H216/'סכום נכסי הקרן'!$C$42</f>
        <v>3.0456516951547758E-4</v>
      </c>
    </row>
    <row r="217" spans="2:11">
      <c r="B217" s="86" t="s">
        <v>2012</v>
      </c>
      <c r="C217" s="88">
        <v>5335</v>
      </c>
      <c r="D217" s="89" t="s">
        <v>128</v>
      </c>
      <c r="E217" s="102">
        <v>43306</v>
      </c>
      <c r="F217" s="91">
        <v>175854.63000000003</v>
      </c>
      <c r="G217" s="103">
        <v>143.31720000000001</v>
      </c>
      <c r="H217" s="91">
        <v>932.51078000000018</v>
      </c>
      <c r="I217" s="92">
        <v>2.151337E-4</v>
      </c>
      <c r="J217" s="92">
        <f t="shared" si="3"/>
        <v>6.8994675687720462E-3</v>
      </c>
      <c r="K217" s="92">
        <f>H217/'סכום נכסי הקרן'!$C$42</f>
        <v>1.0994198904077247E-3</v>
      </c>
    </row>
    <row r="218" spans="2:11">
      <c r="B218" s="86" t="s">
        <v>2013</v>
      </c>
      <c r="C218" s="88">
        <v>8339</v>
      </c>
      <c r="D218" s="89" t="s">
        <v>128</v>
      </c>
      <c r="E218" s="102">
        <v>44539</v>
      </c>
      <c r="F218" s="91">
        <v>51537.784296000005</v>
      </c>
      <c r="G218" s="103">
        <v>99.307299999999998</v>
      </c>
      <c r="H218" s="91">
        <v>189.368893625</v>
      </c>
      <c r="I218" s="92">
        <v>1.2587572545482944E-4</v>
      </c>
      <c r="J218" s="92">
        <f t="shared" si="3"/>
        <v>1.4011039530287582E-3</v>
      </c>
      <c r="K218" s="92">
        <f>H218/'סכום נכסי הקרן'!$C$42</f>
        <v>2.232638300179538E-4</v>
      </c>
    </row>
    <row r="219" spans="2:11">
      <c r="B219" s="86" t="s">
        <v>2014</v>
      </c>
      <c r="C219" s="88">
        <v>7013</v>
      </c>
      <c r="D219" s="89" t="s">
        <v>130</v>
      </c>
      <c r="E219" s="102">
        <v>43507</v>
      </c>
      <c r="F219" s="91">
        <v>302745.43882400007</v>
      </c>
      <c r="G219" s="103">
        <v>96.100399999999993</v>
      </c>
      <c r="H219" s="91">
        <v>1169.140692684</v>
      </c>
      <c r="I219" s="92">
        <v>2.5214710683904617E-4</v>
      </c>
      <c r="J219" s="92">
        <f t="shared" si="3"/>
        <v>8.6502466947405605E-3</v>
      </c>
      <c r="K219" s="92">
        <f>H219/'סכום נכסי הקרן'!$C$42</f>
        <v>1.3784039389033705E-3</v>
      </c>
    </row>
    <row r="220" spans="2:11">
      <c r="B220" s="86" t="s">
        <v>2015</v>
      </c>
      <c r="C220" s="87">
        <v>608312</v>
      </c>
      <c r="D220" s="89" t="s">
        <v>128</v>
      </c>
      <c r="E220" s="102">
        <v>42555</v>
      </c>
      <c r="F220" s="91">
        <v>12972.840000000002</v>
      </c>
      <c r="G220" s="103">
        <v>100</v>
      </c>
      <c r="H220" s="91">
        <v>47.999490000000016</v>
      </c>
      <c r="I220" s="92">
        <v>9.9690770999999998E-4</v>
      </c>
      <c r="J220" s="92">
        <f t="shared" si="3"/>
        <v>3.5513897713075035E-4</v>
      </c>
      <c r="K220" s="92">
        <f>H220/'סכום נכסי הקרן'!$C$42</f>
        <v>5.6590867545173773E-5</v>
      </c>
    </row>
    <row r="221" spans="2:11">
      <c r="B221" s="86" t="s">
        <v>2016</v>
      </c>
      <c r="C221" s="87">
        <v>608314</v>
      </c>
      <c r="D221" s="89" t="s">
        <v>128</v>
      </c>
      <c r="E221" s="102">
        <v>42555</v>
      </c>
      <c r="F221" s="91">
        <v>6314.65</v>
      </c>
      <c r="G221" s="103">
        <v>100</v>
      </c>
      <c r="H221" s="91">
        <v>23.364220000000003</v>
      </c>
      <c r="I221" s="92">
        <v>1.6890892000000001E-4</v>
      </c>
      <c r="J221" s="92">
        <f t="shared" si="3"/>
        <v>1.7286736155442106E-4</v>
      </c>
      <c r="K221" s="92">
        <f>H221/'סכום נכסי הקרן'!$C$42</f>
        <v>2.7546156830339236E-5</v>
      </c>
    </row>
    <row r="222" spans="2:11">
      <c r="B222" s="86" t="s">
        <v>2017</v>
      </c>
      <c r="C222" s="87">
        <v>608315</v>
      </c>
      <c r="D222" s="89" t="s">
        <v>128</v>
      </c>
      <c r="E222" s="102">
        <v>42555</v>
      </c>
      <c r="F222" s="91">
        <v>5717.9</v>
      </c>
      <c r="G222" s="103">
        <v>100</v>
      </c>
      <c r="H222" s="91">
        <v>21.156220000000005</v>
      </c>
      <c r="I222" s="92">
        <v>1.133111E-5</v>
      </c>
      <c r="J222" s="92">
        <f t="shared" si="3"/>
        <v>1.5653079503038725E-4</v>
      </c>
      <c r="K222" s="92">
        <f>H222/'סכום נכסי הקרן'!$C$42</f>
        <v>2.4942949264180854E-5</v>
      </c>
    </row>
    <row r="223" spans="2:11">
      <c r="B223" s="86" t="s">
        <v>2018</v>
      </c>
      <c r="C223" s="87">
        <v>608316</v>
      </c>
      <c r="D223" s="89" t="s">
        <v>128</v>
      </c>
      <c r="E223" s="102">
        <v>42555</v>
      </c>
      <c r="F223" s="91">
        <v>23151.78</v>
      </c>
      <c r="G223" s="103">
        <v>100</v>
      </c>
      <c r="H223" s="91">
        <v>85.66158999999999</v>
      </c>
      <c r="I223" s="92">
        <v>6.24037E-6</v>
      </c>
      <c r="J223" s="92">
        <f t="shared" si="3"/>
        <v>6.3379359764017705E-4</v>
      </c>
      <c r="K223" s="92">
        <f>H223/'סכום נכסי הקרן'!$C$42</f>
        <v>1.0099406667443717E-4</v>
      </c>
    </row>
    <row r="224" spans="2:11">
      <c r="B224" s="86" t="s">
        <v>2019</v>
      </c>
      <c r="C224" s="87">
        <v>608317</v>
      </c>
      <c r="D224" s="89" t="s">
        <v>128</v>
      </c>
      <c r="E224" s="102">
        <v>42555</v>
      </c>
      <c r="F224" s="91">
        <v>1497.5400000000002</v>
      </c>
      <c r="G224" s="103">
        <v>100</v>
      </c>
      <c r="H224" s="91">
        <v>5.540890000000001</v>
      </c>
      <c r="I224" s="92">
        <v>8.9153789999999993E-5</v>
      </c>
      <c r="J224" s="92">
        <f t="shared" si="3"/>
        <v>4.0995977394634882E-5</v>
      </c>
      <c r="K224" s="92">
        <f>H224/'סכום נכסי הקרן'!$C$42</f>
        <v>6.5326479942261444E-6</v>
      </c>
    </row>
    <row r="225" spans="2:11">
      <c r="B225" s="86" t="s">
        <v>2020</v>
      </c>
      <c r="C225" s="88">
        <v>8112</v>
      </c>
      <c r="D225" s="89" t="s">
        <v>128</v>
      </c>
      <c r="E225" s="102">
        <v>44440</v>
      </c>
      <c r="F225" s="91">
        <v>43022.960000000006</v>
      </c>
      <c r="G225" s="103">
        <v>74.700999999999993</v>
      </c>
      <c r="H225" s="91">
        <v>118.91275000000002</v>
      </c>
      <c r="I225" s="92">
        <v>2.6889349499999999E-5</v>
      </c>
      <c r="J225" s="92">
        <f t="shared" si="3"/>
        <v>8.7981252306648726E-4</v>
      </c>
      <c r="K225" s="92">
        <f>H225/'סכום נכסי הקרן'!$C$42</f>
        <v>1.4019681635538963E-4</v>
      </c>
    </row>
    <row r="226" spans="2:11">
      <c r="B226" s="86" t="s">
        <v>2021</v>
      </c>
      <c r="C226" s="88">
        <v>8317</v>
      </c>
      <c r="D226" s="89" t="s">
        <v>128</v>
      </c>
      <c r="E226" s="102">
        <v>44378</v>
      </c>
      <c r="F226" s="91">
        <v>41376.030000000006</v>
      </c>
      <c r="G226" s="103">
        <v>115.2396</v>
      </c>
      <c r="H226" s="91">
        <v>176.42181000000002</v>
      </c>
      <c r="I226" s="92">
        <v>8.8980705161290317E-6</v>
      </c>
      <c r="J226" s="92">
        <f t="shared" si="3"/>
        <v>1.3053109761573627E-3</v>
      </c>
      <c r="K226" s="92">
        <f>H226/'סכום נכסי הקרן'!$C$42</f>
        <v>2.0799936169717246E-4</v>
      </c>
    </row>
    <row r="227" spans="2:11">
      <c r="B227" s="86" t="s">
        <v>2022</v>
      </c>
      <c r="C227" s="88">
        <v>9377</v>
      </c>
      <c r="D227" s="89" t="s">
        <v>128</v>
      </c>
      <c r="E227" s="102">
        <v>44502</v>
      </c>
      <c r="F227" s="91">
        <v>124431.28000000001</v>
      </c>
      <c r="G227" s="103">
        <v>103.0479</v>
      </c>
      <c r="H227" s="91">
        <v>474.42813000000007</v>
      </c>
      <c r="I227" s="92">
        <v>7.0911930630696354E-4</v>
      </c>
      <c r="J227" s="92">
        <f t="shared" si="3"/>
        <v>3.510202312779878E-3</v>
      </c>
      <c r="K227" s="92">
        <f>H227/'סכום נכסי הקרן'!$C$42</f>
        <v>5.5934551522390092E-4</v>
      </c>
    </row>
    <row r="228" spans="2:11">
      <c r="B228" s="86" t="s">
        <v>2024</v>
      </c>
      <c r="C228" s="87">
        <v>84036</v>
      </c>
      <c r="D228" s="89" t="s">
        <v>128</v>
      </c>
      <c r="E228" s="102">
        <v>44314</v>
      </c>
      <c r="F228" s="91">
        <v>46876.460000000006</v>
      </c>
      <c r="G228" s="103">
        <v>100</v>
      </c>
      <c r="H228" s="91">
        <v>173.44289000000003</v>
      </c>
      <c r="I228" s="92">
        <v>7.9528499999999996E-6</v>
      </c>
      <c r="J228" s="92">
        <f t="shared" si="3"/>
        <v>1.283270521107646E-3</v>
      </c>
      <c r="K228" s="92">
        <f>H228/'סכום נכסי הקרן'!$C$42</f>
        <v>2.0448724798205448E-4</v>
      </c>
    </row>
    <row r="229" spans="2:11">
      <c r="B229" s="86" t="s">
        <v>2025</v>
      </c>
      <c r="C229" s="88">
        <v>7043</v>
      </c>
      <c r="D229" s="89" t="s">
        <v>130</v>
      </c>
      <c r="E229" s="102">
        <v>43860</v>
      </c>
      <c r="F229" s="91">
        <v>643851.16508100007</v>
      </c>
      <c r="G229" s="103">
        <v>93.164199999999994</v>
      </c>
      <c r="H229" s="91">
        <v>2410.4521660910004</v>
      </c>
      <c r="I229" s="92">
        <v>1.991076730195269E-4</v>
      </c>
      <c r="J229" s="92">
        <f t="shared" si="3"/>
        <v>1.7834471088925302E-2</v>
      </c>
      <c r="K229" s="92">
        <f>H229/'סכום נכסי הקרן'!$C$42</f>
        <v>2.8418964296335852E-3</v>
      </c>
    </row>
    <row r="230" spans="2:11">
      <c r="B230" s="86" t="s">
        <v>2026</v>
      </c>
      <c r="C230" s="88">
        <v>5304</v>
      </c>
      <c r="D230" s="89" t="s">
        <v>130</v>
      </c>
      <c r="E230" s="102">
        <v>42928</v>
      </c>
      <c r="F230" s="91">
        <v>341051.77037200006</v>
      </c>
      <c r="G230" s="103">
        <v>56.195</v>
      </c>
      <c r="H230" s="91">
        <v>770.16176891600014</v>
      </c>
      <c r="I230" s="92">
        <v>6.3345591133450563E-5</v>
      </c>
      <c r="J230" s="92">
        <f t="shared" si="3"/>
        <v>5.6982785200017233E-3</v>
      </c>
      <c r="K230" s="92">
        <f>H230/'סכום נכסי הקרן'!$C$42</f>
        <v>9.080122029021992E-4</v>
      </c>
    </row>
    <row r="231" spans="2:11">
      <c r="B231" s="86" t="s">
        <v>2027</v>
      </c>
      <c r="C231" s="88">
        <v>5284</v>
      </c>
      <c r="D231" s="89" t="s">
        <v>130</v>
      </c>
      <c r="E231" s="102">
        <v>42531</v>
      </c>
      <c r="F231" s="91">
        <v>224282.99000000005</v>
      </c>
      <c r="G231" s="103">
        <v>43.807499999999997</v>
      </c>
      <c r="H231" s="91">
        <v>394.82876000000005</v>
      </c>
      <c r="I231" s="92">
        <v>1.9910549999999999E-4</v>
      </c>
      <c r="J231" s="92">
        <f t="shared" si="3"/>
        <v>2.9212619127453746E-3</v>
      </c>
      <c r="K231" s="92">
        <f>H231/'סכום נכסי הקרן'!$C$42</f>
        <v>4.6549873884462525E-4</v>
      </c>
    </row>
    <row r="232" spans="2:11">
      <c r="B232" s="86" t="s">
        <v>2028</v>
      </c>
      <c r="C232" s="88">
        <v>7041</v>
      </c>
      <c r="D232" s="89" t="s">
        <v>128</v>
      </c>
      <c r="E232" s="102">
        <v>43516</v>
      </c>
      <c r="F232" s="91">
        <v>232968.15000000002</v>
      </c>
      <c r="G232" s="103">
        <v>82.046400000000006</v>
      </c>
      <c r="H232" s="91">
        <v>707.22532999999999</v>
      </c>
      <c r="I232" s="92">
        <v>1.5184067599999999E-4</v>
      </c>
      <c r="J232" s="92">
        <f t="shared" si="3"/>
        <v>5.2326239361534313E-3</v>
      </c>
      <c r="K232" s="92">
        <f>H232/'סכום נכסי הקרן'!$C$42</f>
        <v>8.3381083787810656E-4</v>
      </c>
    </row>
    <row r="233" spans="2:11">
      <c r="B233" s="86" t="s">
        <v>2029</v>
      </c>
      <c r="C233" s="88">
        <v>7054</v>
      </c>
      <c r="D233" s="89" t="s">
        <v>128</v>
      </c>
      <c r="E233" s="102">
        <v>43973</v>
      </c>
      <c r="F233" s="91">
        <v>84429.910000000018</v>
      </c>
      <c r="G233" s="103">
        <v>105.4258</v>
      </c>
      <c r="H233" s="91">
        <v>329.34037000000006</v>
      </c>
      <c r="I233" s="92">
        <v>2.6488689230769235E-4</v>
      </c>
      <c r="J233" s="92">
        <f t="shared" si="3"/>
        <v>2.4367259345810309E-3</v>
      </c>
      <c r="K233" s="92">
        <f>H233/'סכום נכסי הקרן'!$C$42</f>
        <v>3.8828865173251884E-4</v>
      </c>
    </row>
    <row r="234" spans="2:11">
      <c r="B234" s="86" t="s">
        <v>2030</v>
      </c>
      <c r="C234" s="88">
        <v>7071</v>
      </c>
      <c r="D234" s="89" t="s">
        <v>128</v>
      </c>
      <c r="E234" s="102">
        <v>44055</v>
      </c>
      <c r="F234" s="91">
        <v>112849.64000000001</v>
      </c>
      <c r="G234" s="119">
        <v>0</v>
      </c>
      <c r="H234" s="119">
        <v>0</v>
      </c>
      <c r="I234" s="92">
        <v>3.504015692307692E-4</v>
      </c>
      <c r="J234" s="92">
        <f t="shared" ref="J234:J238" si="4">IFERROR(H234/$H$11,0)</f>
        <v>0</v>
      </c>
      <c r="K234" s="92">
        <f>H234/'סכום נכסי הקרן'!$C$42</f>
        <v>0</v>
      </c>
    </row>
    <row r="235" spans="2:11">
      <c r="B235" s="86" t="s">
        <v>2031</v>
      </c>
      <c r="C235" s="87">
        <v>83111</v>
      </c>
      <c r="D235" s="89" t="s">
        <v>128</v>
      </c>
      <c r="E235" s="102">
        <v>44256</v>
      </c>
      <c r="F235" s="91">
        <v>53977.740000000013</v>
      </c>
      <c r="G235" s="103">
        <v>100</v>
      </c>
      <c r="H235" s="91">
        <v>199.71766000000002</v>
      </c>
      <c r="I235" s="92">
        <v>5.3657569999999997E-5</v>
      </c>
      <c r="J235" s="92">
        <f t="shared" si="4"/>
        <v>1.4776724812565084E-3</v>
      </c>
      <c r="K235" s="92">
        <f>H235/'סכום נכסי הקרן'!$C$42</f>
        <v>2.3546491105409762E-4</v>
      </c>
    </row>
    <row r="236" spans="2:11">
      <c r="B236" s="86" t="s">
        <v>2032</v>
      </c>
      <c r="C236" s="87">
        <v>62179</v>
      </c>
      <c r="D236" s="89" t="s">
        <v>128</v>
      </c>
      <c r="E236" s="102">
        <v>42549</v>
      </c>
      <c r="F236" s="91">
        <v>44356.34</v>
      </c>
      <c r="G236" s="103">
        <v>100</v>
      </c>
      <c r="H236" s="91">
        <v>164.11844000000002</v>
      </c>
      <c r="I236" s="92">
        <v>2.2599999999999997E-5</v>
      </c>
      <c r="J236" s="92">
        <f t="shared" si="4"/>
        <v>1.214280712355369E-3</v>
      </c>
      <c r="K236" s="92">
        <f>H236/'סכום נכסי הקרן'!$C$42</f>
        <v>1.9349382461689797E-4</v>
      </c>
    </row>
    <row r="237" spans="2:11">
      <c r="B237" s="86" t="s">
        <v>2033</v>
      </c>
      <c r="C237" s="88">
        <v>6646</v>
      </c>
      <c r="D237" s="89" t="s">
        <v>130</v>
      </c>
      <c r="E237" s="102">
        <v>42947</v>
      </c>
      <c r="F237" s="91">
        <v>291937.07000000007</v>
      </c>
      <c r="G237" s="103">
        <v>79.099999999999994</v>
      </c>
      <c r="H237" s="91">
        <v>927.96094000000016</v>
      </c>
      <c r="I237" s="92">
        <v>2.2779043280182233E-4</v>
      </c>
      <c r="J237" s="92">
        <f t="shared" si="4"/>
        <v>6.8658041793546046E-3</v>
      </c>
      <c r="K237" s="92">
        <f>H237/'סכום נכסי הקרן'!$C$42</f>
        <v>1.0940556793964881E-3</v>
      </c>
    </row>
    <row r="238" spans="2:11">
      <c r="B238" s="86" t="s">
        <v>2034</v>
      </c>
      <c r="C238" s="87">
        <v>621710</v>
      </c>
      <c r="D238" s="89" t="s">
        <v>128</v>
      </c>
      <c r="E238" s="102">
        <v>42549</v>
      </c>
      <c r="F238" s="91">
        <v>51295.640000000007</v>
      </c>
      <c r="G238" s="103">
        <v>100</v>
      </c>
      <c r="H238" s="91">
        <v>189.79388000000003</v>
      </c>
      <c r="I238" s="92">
        <v>1.6453669999999999E-5</v>
      </c>
      <c r="J238" s="92">
        <f t="shared" si="4"/>
        <v>1.4042483453235934E-3</v>
      </c>
      <c r="K238" s="92">
        <f>H238/'סכום נכסי הקרן'!$C$42</f>
        <v>2.2376488425115775E-4</v>
      </c>
    </row>
    <row r="239" spans="2:11">
      <c r="B239" s="86" t="s">
        <v>2035</v>
      </c>
      <c r="C239" s="88">
        <v>5276</v>
      </c>
      <c r="D239" s="89" t="s">
        <v>128</v>
      </c>
      <c r="E239" s="102">
        <v>42423</v>
      </c>
      <c r="F239" s="91">
        <v>178411.41000000003</v>
      </c>
      <c r="G239" s="103">
        <v>99.959500000000006</v>
      </c>
      <c r="H239" s="91">
        <v>659.85489000000018</v>
      </c>
      <c r="I239" s="92">
        <v>2.2666666666666668E-5</v>
      </c>
      <c r="J239" s="92">
        <f t="shared" si="3"/>
        <v>4.8821391787563532E-3</v>
      </c>
      <c r="K239" s="92">
        <f>H239/'סכום נכסי הקרן'!$C$42</f>
        <v>7.779616133218334E-4</v>
      </c>
    </row>
    <row r="240" spans="2:11">
      <c r="B240" s="86" t="s">
        <v>2036</v>
      </c>
      <c r="C240" s="88">
        <v>6647</v>
      </c>
      <c r="D240" s="89" t="s">
        <v>128</v>
      </c>
      <c r="E240" s="102">
        <v>43454</v>
      </c>
      <c r="F240" s="91">
        <v>430647.64000000007</v>
      </c>
      <c r="G240" s="103">
        <v>126.2908</v>
      </c>
      <c r="H240" s="91">
        <v>2012.3128900000004</v>
      </c>
      <c r="I240" s="92">
        <v>3.139891304347826E-5</v>
      </c>
      <c r="J240" s="92">
        <f t="shared" si="3"/>
        <v>1.4888715305550622E-2</v>
      </c>
      <c r="K240" s="92">
        <f>H240/'סכום נכסי הקרן'!$C$42</f>
        <v>2.3724946289520126E-3</v>
      </c>
    </row>
    <row r="241" spans="2:11">
      <c r="B241" s="86" t="s">
        <v>2037</v>
      </c>
      <c r="C241" s="88">
        <v>8000</v>
      </c>
      <c r="D241" s="89" t="s">
        <v>128</v>
      </c>
      <c r="E241" s="102">
        <v>44228</v>
      </c>
      <c r="F241" s="91">
        <v>237572.65000000002</v>
      </c>
      <c r="G241" s="103">
        <v>103.127</v>
      </c>
      <c r="H241" s="91">
        <v>906.50574000000006</v>
      </c>
      <c r="I241" s="92">
        <v>1.546235878787879E-5</v>
      </c>
      <c r="J241" s="92">
        <f t="shared" si="3"/>
        <v>6.7070612889168994E-3</v>
      </c>
      <c r="K241" s="92">
        <f>H241/'סכום נכסי הקרן'!$C$42</f>
        <v>1.0687602360208352E-3</v>
      </c>
    </row>
    <row r="242" spans="2:11">
      <c r="B242" s="86" t="s">
        <v>2038</v>
      </c>
      <c r="C242" s="88">
        <v>9618</v>
      </c>
      <c r="D242" s="89" t="s">
        <v>132</v>
      </c>
      <c r="E242" s="102">
        <v>45020</v>
      </c>
      <c r="F242" s="91">
        <v>294554.86381200008</v>
      </c>
      <c r="G242" s="103">
        <v>100.50279999999999</v>
      </c>
      <c r="H242" s="91">
        <v>725.79118092600027</v>
      </c>
      <c r="I242" s="92">
        <v>4.5316132898105517E-4</v>
      </c>
      <c r="J242" s="92">
        <f t="shared" si="3"/>
        <v>5.3699890895628063E-3</v>
      </c>
      <c r="K242" s="92">
        <f>H242/'סכום נכסי הקרן'!$C$42</f>
        <v>8.5569977066919927E-4</v>
      </c>
    </row>
    <row r="243" spans="2:11">
      <c r="B243" s="86" t="s">
        <v>2039</v>
      </c>
      <c r="C243" s="88">
        <v>8312</v>
      </c>
      <c r="D243" s="89" t="s">
        <v>130</v>
      </c>
      <c r="E243" s="102">
        <v>44377</v>
      </c>
      <c r="F243" s="91">
        <v>529509.27</v>
      </c>
      <c r="G243" s="103">
        <v>90.94</v>
      </c>
      <c r="H243" s="91">
        <v>1935.0513300000002</v>
      </c>
      <c r="I243" s="92">
        <v>4.8476542727272725E-4</v>
      </c>
      <c r="J243" s="92">
        <f t="shared" si="3"/>
        <v>1.4317071911216096E-2</v>
      </c>
      <c r="K243" s="92">
        <f>H243/'סכום נכסי הקרן'!$C$42</f>
        <v>2.2814041046924109E-3</v>
      </c>
    </row>
    <row r="244" spans="2:11">
      <c r="B244" s="86" t="s">
        <v>2040</v>
      </c>
      <c r="C244" s="88">
        <v>5337</v>
      </c>
      <c r="D244" s="89" t="s">
        <v>128</v>
      </c>
      <c r="E244" s="102">
        <v>42985</v>
      </c>
      <c r="F244" s="91">
        <v>208942.65000000002</v>
      </c>
      <c r="G244" s="103">
        <v>106.3754</v>
      </c>
      <c r="H244" s="91">
        <v>822.37524000000008</v>
      </c>
      <c r="I244" s="92">
        <v>4.8739806666666666E-5</v>
      </c>
      <c r="J244" s="92">
        <f t="shared" si="3"/>
        <v>6.0845959311495862E-3</v>
      </c>
      <c r="K244" s="92">
        <f>H244/'סכום נכסי הקרן'!$C$42</f>
        <v>9.6957130751327745E-4</v>
      </c>
    </row>
    <row r="245" spans="2:11">
      <c r="B245" s="86" t="s">
        <v>2041</v>
      </c>
      <c r="C245" s="88">
        <v>7049</v>
      </c>
      <c r="D245" s="89" t="s">
        <v>130</v>
      </c>
      <c r="E245" s="102">
        <v>43922</v>
      </c>
      <c r="F245" s="91">
        <v>111502.00000000001</v>
      </c>
      <c r="G245" s="103">
        <v>102.45440000000001</v>
      </c>
      <c r="H245" s="91">
        <v>459.06825000000003</v>
      </c>
      <c r="I245" s="92">
        <v>2.2240416666666665E-4</v>
      </c>
      <c r="J245" s="92">
        <f t="shared" si="3"/>
        <v>3.3965575204695621E-3</v>
      </c>
      <c r="K245" s="92">
        <f>H245/'סכום נכסי הקרן'!$C$42</f>
        <v>5.4123638667712332E-4</v>
      </c>
    </row>
    <row r="246" spans="2:11">
      <c r="B246" s="86" t="s">
        <v>2042</v>
      </c>
      <c r="C246" s="87">
        <v>608318</v>
      </c>
      <c r="D246" s="89" t="s">
        <v>128</v>
      </c>
      <c r="E246" s="102">
        <v>42555</v>
      </c>
      <c r="F246" s="91">
        <v>7235.9300000000012</v>
      </c>
      <c r="G246" s="103">
        <v>100</v>
      </c>
      <c r="H246" s="91">
        <v>26.772930000000002</v>
      </c>
      <c r="I246" s="92">
        <v>4.6413099999999998E-5</v>
      </c>
      <c r="J246" s="92">
        <f t="shared" si="3"/>
        <v>1.9808774999470157E-4</v>
      </c>
      <c r="K246" s="92">
        <f>H246/'סכום נכסי הקרן'!$C$42</f>
        <v>3.1564988199378973E-5</v>
      </c>
    </row>
    <row r="247" spans="2:11">
      <c r="B247" s="86" t="s">
        <v>2043</v>
      </c>
      <c r="C247" s="88">
        <v>7005</v>
      </c>
      <c r="D247" s="89" t="s">
        <v>128</v>
      </c>
      <c r="E247" s="102">
        <v>43621</v>
      </c>
      <c r="F247" s="91">
        <v>115524.06000000001</v>
      </c>
      <c r="G247" s="103">
        <v>87.900999999999996</v>
      </c>
      <c r="H247" s="91">
        <v>375.72315999999995</v>
      </c>
      <c r="I247" s="92">
        <v>5.2273331764705883E-5</v>
      </c>
      <c r="J247" s="92">
        <f t="shared" si="3"/>
        <v>2.7799032599457453E-3</v>
      </c>
      <c r="K247" s="92">
        <f>H247/'סכום נכסי הקרן'!$C$42</f>
        <v>4.4297344786817786E-4</v>
      </c>
    </row>
    <row r="248" spans="2:11">
      <c r="B248" s="86" t="s">
        <v>2044</v>
      </c>
      <c r="C248" s="88">
        <v>5286</v>
      </c>
      <c r="D248" s="89" t="s">
        <v>128</v>
      </c>
      <c r="E248" s="102">
        <v>42705</v>
      </c>
      <c r="F248" s="91">
        <v>145038.89000000004</v>
      </c>
      <c r="G248" s="103">
        <v>103.8721</v>
      </c>
      <c r="H248" s="91">
        <v>557.42327999999998</v>
      </c>
      <c r="I248" s="92">
        <v>6.9066152380952385E-5</v>
      </c>
      <c r="J248" s="92">
        <f t="shared" si="3"/>
        <v>4.1242674346762386E-3</v>
      </c>
      <c r="K248" s="92">
        <f>H248/'סכום נכסי הקרן'!$C$42</f>
        <v>6.5719587864530025E-4</v>
      </c>
    </row>
    <row r="249" spans="2:11">
      <c r="B249" s="86" t="s">
        <v>2045</v>
      </c>
      <c r="C249" s="87">
        <v>608320</v>
      </c>
      <c r="D249" s="89" t="s">
        <v>128</v>
      </c>
      <c r="E249" s="102">
        <v>42555</v>
      </c>
      <c r="F249" s="91">
        <v>13250.480000000003</v>
      </c>
      <c r="G249" s="103">
        <v>100</v>
      </c>
      <c r="H249" s="91">
        <v>49.026790000000005</v>
      </c>
      <c r="I249" s="92">
        <v>1.9493500000000002E-5</v>
      </c>
      <c r="J249" s="92">
        <f t="shared" si="3"/>
        <v>3.6273977187266149E-4</v>
      </c>
      <c r="K249" s="92">
        <f>H249/'סכום נכסי הקרן'!$C$42</f>
        <v>5.7802042877019101E-5</v>
      </c>
    </row>
    <row r="250" spans="2:11">
      <c r="B250" s="86" t="s">
        <v>2046</v>
      </c>
      <c r="C250" s="88">
        <v>8273</v>
      </c>
      <c r="D250" s="89" t="s">
        <v>128</v>
      </c>
      <c r="E250" s="102">
        <v>43922</v>
      </c>
      <c r="F250" s="91">
        <v>563714.06999999995</v>
      </c>
      <c r="G250" s="103">
        <v>69.8125</v>
      </c>
      <c r="H250" s="91">
        <v>1456.1086900000005</v>
      </c>
      <c r="I250" s="92">
        <v>1.6097161249999998E-4</v>
      </c>
      <c r="J250" s="92">
        <f t="shared" si="3"/>
        <v>1.0773467608880779E-2</v>
      </c>
      <c r="K250" s="92">
        <f>H250/'סכום נכסי הקרן'!$C$42</f>
        <v>1.7167360321363103E-3</v>
      </c>
    </row>
    <row r="251" spans="2:11">
      <c r="B251" s="86" t="s">
        <v>2047</v>
      </c>
      <c r="C251" s="88">
        <v>8321</v>
      </c>
      <c r="D251" s="89" t="s">
        <v>128</v>
      </c>
      <c r="E251" s="102">
        <v>44217</v>
      </c>
      <c r="F251" s="91">
        <v>279660.06000000006</v>
      </c>
      <c r="G251" s="103">
        <v>93.643799999999999</v>
      </c>
      <c r="H251" s="91">
        <v>968.97195000000022</v>
      </c>
      <c r="I251" s="92">
        <v>7.8933796200000004E-4</v>
      </c>
      <c r="J251" s="92">
        <f t="shared" si="3"/>
        <v>7.1692367396276194E-3</v>
      </c>
      <c r="K251" s="92">
        <f>H251/'סכום נכסי הקרן'!$C$42</f>
        <v>1.1424072063565412E-3</v>
      </c>
    </row>
    <row r="252" spans="2:11">
      <c r="B252" s="86" t="s">
        <v>2048</v>
      </c>
      <c r="C252" s="88">
        <v>8509</v>
      </c>
      <c r="D252" s="89" t="s">
        <v>128</v>
      </c>
      <c r="E252" s="102">
        <v>44531</v>
      </c>
      <c r="F252" s="91">
        <v>332582.12000000005</v>
      </c>
      <c r="G252" s="103">
        <v>71.343999999999994</v>
      </c>
      <c r="H252" s="91">
        <v>877.92634000000021</v>
      </c>
      <c r="I252" s="92">
        <v>1.877198857142857E-4</v>
      </c>
      <c r="J252" s="92">
        <f t="shared" si="3"/>
        <v>6.4956078154943591E-3</v>
      </c>
      <c r="K252" s="92">
        <f>H252/'סכום נכסי הקרן'!$C$42</f>
        <v>1.0350654396819464E-3</v>
      </c>
    </row>
    <row r="253" spans="2:11">
      <c r="B253" s="86" t="s">
        <v>2049</v>
      </c>
      <c r="C253" s="88">
        <v>9409</v>
      </c>
      <c r="D253" s="89" t="s">
        <v>128</v>
      </c>
      <c r="E253" s="102">
        <v>44931</v>
      </c>
      <c r="F253" s="91">
        <v>77933.960000000021</v>
      </c>
      <c r="G253" s="103">
        <v>94.927800000000005</v>
      </c>
      <c r="H253" s="91">
        <v>273.72965999999997</v>
      </c>
      <c r="I253" s="92">
        <v>2.7165286529397172E-4</v>
      </c>
      <c r="J253" s="92">
        <f t="shared" si="3"/>
        <v>2.0252730073329534E-3</v>
      </c>
      <c r="K253" s="92">
        <f>H253/'סכום נכסי הקרן'!$C$42</f>
        <v>3.2272424003349713E-4</v>
      </c>
    </row>
    <row r="254" spans="2:11">
      <c r="B254" s="86" t="s">
        <v>2050</v>
      </c>
      <c r="C254" s="87">
        <v>608321</v>
      </c>
      <c r="D254" s="89" t="s">
        <v>128</v>
      </c>
      <c r="E254" s="102">
        <v>42555</v>
      </c>
      <c r="F254" s="91">
        <v>11280.770000000002</v>
      </c>
      <c r="G254" s="103">
        <v>100</v>
      </c>
      <c r="H254" s="91">
        <v>41.738850000000006</v>
      </c>
      <c r="I254" s="92">
        <v>1.9605529999999999E-5</v>
      </c>
      <c r="J254" s="92">
        <f t="shared" si="3"/>
        <v>3.0881770818010394E-4</v>
      </c>
      <c r="K254" s="92">
        <f>H254/'סכום נכסי הקרן'!$C$42</f>
        <v>4.9209642265738155E-5</v>
      </c>
    </row>
    <row r="255" spans="2:11">
      <c r="B255" s="86" t="s">
        <v>2051</v>
      </c>
      <c r="C255" s="88">
        <v>6658</v>
      </c>
      <c r="D255" s="89" t="s">
        <v>128</v>
      </c>
      <c r="E255" s="102">
        <v>43356</v>
      </c>
      <c r="F255" s="91">
        <v>322746.19000000006</v>
      </c>
      <c r="G255" s="103">
        <v>58.655099999999997</v>
      </c>
      <c r="H255" s="91">
        <v>700.43627000000015</v>
      </c>
      <c r="I255" s="92">
        <v>3.2228363419517644E-4</v>
      </c>
      <c r="J255" s="92">
        <f t="shared" si="3"/>
        <v>5.1823929894479724E-3</v>
      </c>
      <c r="K255" s="92">
        <f>H255/'סכום נכסי הקרן'!$C$42</f>
        <v>8.2580661126619413E-4</v>
      </c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110" t="s">
        <v>108</v>
      </c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110" t="s">
        <v>199</v>
      </c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110" t="s">
        <v>207</v>
      </c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1.28515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142</v>
      </c>
      <c r="C1" s="46" t="s" vm="1">
        <v>225</v>
      </c>
    </row>
    <row r="2" spans="2:12">
      <c r="B2" s="46" t="s">
        <v>141</v>
      </c>
      <c r="C2" s="46" t="s">
        <v>226</v>
      </c>
    </row>
    <row r="3" spans="2:12">
      <c r="B3" s="46" t="s">
        <v>143</v>
      </c>
      <c r="C3" s="46" t="s">
        <v>227</v>
      </c>
    </row>
    <row r="4" spans="2:12">
      <c r="B4" s="46" t="s">
        <v>144</v>
      </c>
      <c r="C4" s="46">
        <v>2145</v>
      </c>
    </row>
    <row r="6" spans="2:12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58</v>
      </c>
      <c r="K8" s="29" t="s">
        <v>145</v>
      </c>
      <c r="L8" s="30" t="s">
        <v>147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48</v>
      </c>
      <c r="C11" s="88"/>
      <c r="D11" s="89"/>
      <c r="E11" s="89"/>
      <c r="F11" s="102"/>
      <c r="G11" s="91"/>
      <c r="H11" s="103"/>
      <c r="I11" s="91">
        <v>0.94476153200000013</v>
      </c>
      <c r="J11" s="92"/>
      <c r="K11" s="92">
        <f>IFERROR(I11/$I$11,0)</f>
        <v>1</v>
      </c>
      <c r="L11" s="92">
        <f>I11/'סכום נכסי הקרן'!$C$42</f>
        <v>1.1138633914482726E-6</v>
      </c>
    </row>
    <row r="12" spans="2:12" ht="21" customHeight="1">
      <c r="B12" s="113" t="s">
        <v>2052</v>
      </c>
      <c r="C12" s="88"/>
      <c r="D12" s="89"/>
      <c r="E12" s="89"/>
      <c r="F12" s="102"/>
      <c r="G12" s="91"/>
      <c r="H12" s="103"/>
      <c r="I12" s="91">
        <v>0.28409153200000004</v>
      </c>
      <c r="J12" s="92"/>
      <c r="K12" s="92">
        <f t="shared" ref="K12:K17" si="0">IFERROR(I12/$I$11,0)</f>
        <v>0.30070184102288366</v>
      </c>
      <c r="L12" s="92">
        <f>I12/'סכום נכסי הקרן'!$C$42</f>
        <v>3.3494077245648845E-7</v>
      </c>
    </row>
    <row r="13" spans="2:12">
      <c r="B13" s="93" t="s">
        <v>2053</v>
      </c>
      <c r="C13" s="88">
        <v>8944</v>
      </c>
      <c r="D13" s="89" t="s">
        <v>493</v>
      </c>
      <c r="E13" s="89" t="s">
        <v>129</v>
      </c>
      <c r="F13" s="102">
        <v>44607</v>
      </c>
      <c r="G13" s="91">
        <v>4603.6085000000012</v>
      </c>
      <c r="H13" s="103">
        <v>6.1585999999999999</v>
      </c>
      <c r="I13" s="91">
        <v>0.28351783300000005</v>
      </c>
      <c r="J13" s="92">
        <v>2.7637117891931284E-5</v>
      </c>
      <c r="K13" s="92">
        <f t="shared" si="0"/>
        <v>0.30009459889821172</v>
      </c>
      <c r="L13" s="92">
        <f>I13/'סכום נכסי הקרן'!$C$42</f>
        <v>3.3426438768407112E-7</v>
      </c>
    </row>
    <row r="14" spans="2:12">
      <c r="B14" s="93" t="s">
        <v>2054</v>
      </c>
      <c r="C14" s="88" t="s">
        <v>2055</v>
      </c>
      <c r="D14" s="89" t="s">
        <v>1097</v>
      </c>
      <c r="E14" s="89" t="s">
        <v>129</v>
      </c>
      <c r="F14" s="102">
        <v>44628</v>
      </c>
      <c r="G14" s="91">
        <v>8167.692500000001</v>
      </c>
      <c r="H14" s="103">
        <v>1E-4</v>
      </c>
      <c r="I14" s="91">
        <v>8.1680000000000021E-6</v>
      </c>
      <c r="J14" s="92">
        <v>8.9798732772119238E-5</v>
      </c>
      <c r="K14" s="92">
        <f t="shared" si="0"/>
        <v>8.6455679272936376E-6</v>
      </c>
      <c r="L14" s="92">
        <f>I14/'סכום נכסי הקרן'!$C$42</f>
        <v>9.6299816124917026E-12</v>
      </c>
    </row>
    <row r="15" spans="2:12">
      <c r="B15" s="93" t="s">
        <v>2056</v>
      </c>
      <c r="C15" s="88">
        <v>8731</v>
      </c>
      <c r="D15" s="89" t="s">
        <v>151</v>
      </c>
      <c r="E15" s="89" t="s">
        <v>129</v>
      </c>
      <c r="F15" s="102">
        <v>44537</v>
      </c>
      <c r="G15" s="91">
        <v>980.12310000000014</v>
      </c>
      <c r="H15" s="103">
        <v>5.7700000000000001E-2</v>
      </c>
      <c r="I15" s="91">
        <v>5.6553100000000008E-4</v>
      </c>
      <c r="J15" s="92">
        <v>1.4978928211957615E-4</v>
      </c>
      <c r="K15" s="92">
        <f t="shared" si="0"/>
        <v>5.9859655674464947E-4</v>
      </c>
      <c r="L15" s="92">
        <f>I15/'סכום נכסי הקרן'!$C$42</f>
        <v>6.667547908048537E-10</v>
      </c>
    </row>
    <row r="16" spans="2:12">
      <c r="B16" s="113" t="s">
        <v>195</v>
      </c>
      <c r="C16" s="88"/>
      <c r="D16" s="89"/>
      <c r="E16" s="89"/>
      <c r="F16" s="102"/>
      <c r="G16" s="91"/>
      <c r="H16" s="103"/>
      <c r="I16" s="91">
        <v>0.66066999999999998</v>
      </c>
      <c r="J16" s="92"/>
      <c r="K16" s="92">
        <f t="shared" si="0"/>
        <v>0.69929815897711622</v>
      </c>
      <c r="L16" s="92">
        <f>I16/'סכום נכסי הקרן'!$C$42</f>
        <v>7.7892261899178395E-7</v>
      </c>
    </row>
    <row r="17" spans="2:12">
      <c r="B17" s="93" t="s">
        <v>2057</v>
      </c>
      <c r="C17" s="88">
        <v>9122</v>
      </c>
      <c r="D17" s="89" t="s">
        <v>1190</v>
      </c>
      <c r="E17" s="89" t="s">
        <v>128</v>
      </c>
      <c r="F17" s="102">
        <v>44742</v>
      </c>
      <c r="G17" s="91">
        <v>1072.4100000000003</v>
      </c>
      <c r="H17" s="103">
        <v>16.649999999999999</v>
      </c>
      <c r="I17" s="91">
        <v>0.66066999999999998</v>
      </c>
      <c r="J17" s="92">
        <v>1.2892097206083545E-4</v>
      </c>
      <c r="K17" s="92">
        <f t="shared" si="0"/>
        <v>0.69929815897711622</v>
      </c>
      <c r="L17" s="92">
        <f>I17/'סכום נכסי הקרן'!$C$42</f>
        <v>7.7892261899178395E-7</v>
      </c>
    </row>
    <row r="18" spans="2:12">
      <c r="B18" s="88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0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0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0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4.57031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142</v>
      </c>
      <c r="C1" s="46" t="s" vm="1">
        <v>225</v>
      </c>
    </row>
    <row r="2" spans="2:12">
      <c r="B2" s="46" t="s">
        <v>141</v>
      </c>
      <c r="C2" s="46" t="s">
        <v>226</v>
      </c>
    </row>
    <row r="3" spans="2:12">
      <c r="B3" s="46" t="s">
        <v>143</v>
      </c>
      <c r="C3" s="46" t="s">
        <v>227</v>
      </c>
    </row>
    <row r="4" spans="2:12">
      <c r="B4" s="46" t="s">
        <v>144</v>
      </c>
      <c r="C4" s="46">
        <v>2145</v>
      </c>
    </row>
    <row r="6" spans="2:12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58</v>
      </c>
      <c r="K8" s="29" t="s">
        <v>145</v>
      </c>
      <c r="L8" s="30" t="s">
        <v>147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50</v>
      </c>
      <c r="C11" s="88"/>
      <c r="D11" s="89"/>
      <c r="E11" s="89"/>
      <c r="F11" s="102"/>
      <c r="G11" s="91"/>
      <c r="H11" s="103"/>
      <c r="I11" s="91">
        <v>-2.6205474839999998</v>
      </c>
      <c r="J11" s="92"/>
      <c r="K11" s="92">
        <f>IFERROR(I11/$I$11,0)</f>
        <v>1</v>
      </c>
      <c r="L11" s="92">
        <f>I11/'סכום נכסי הקרן'!$C$42</f>
        <v>-3.0895964845226968E-6</v>
      </c>
    </row>
    <row r="12" spans="2:12" ht="19.5" customHeight="1">
      <c r="B12" s="113" t="s">
        <v>197</v>
      </c>
      <c r="C12" s="88"/>
      <c r="D12" s="89"/>
      <c r="E12" s="89"/>
      <c r="F12" s="102"/>
      <c r="G12" s="91"/>
      <c r="H12" s="103"/>
      <c r="I12" s="91">
        <v>-2.6205474839999998</v>
      </c>
      <c r="J12" s="92"/>
      <c r="K12" s="92">
        <f t="shared" ref="K12:K17" si="0">IFERROR(I12/$I$11,0)</f>
        <v>1</v>
      </c>
      <c r="L12" s="92">
        <f>I12/'סכום נכסי הקרן'!$C$42</f>
        <v>-3.0895964845226968E-6</v>
      </c>
    </row>
    <row r="13" spans="2:12">
      <c r="B13" s="93" t="s">
        <v>2058</v>
      </c>
      <c r="C13" s="88"/>
      <c r="D13" s="89"/>
      <c r="E13" s="89"/>
      <c r="F13" s="102"/>
      <c r="G13" s="91"/>
      <c r="H13" s="103"/>
      <c r="I13" s="91">
        <v>-2.6205474839999998</v>
      </c>
      <c r="J13" s="92"/>
      <c r="K13" s="92">
        <f t="shared" si="0"/>
        <v>1</v>
      </c>
      <c r="L13" s="92">
        <f>I13/'סכום נכסי הקרן'!$C$42</f>
        <v>-3.0895964845226968E-6</v>
      </c>
    </row>
    <row r="14" spans="2:12">
      <c r="B14" s="86" t="s">
        <v>2059</v>
      </c>
      <c r="C14" s="88" t="s">
        <v>2060</v>
      </c>
      <c r="D14" s="89" t="s">
        <v>529</v>
      </c>
      <c r="E14" s="89" t="s">
        <v>128</v>
      </c>
      <c r="F14" s="102">
        <v>45048</v>
      </c>
      <c r="G14" s="91">
        <v>-183280.70250000004</v>
      </c>
      <c r="H14" s="103">
        <v>1.4449000000000001</v>
      </c>
      <c r="I14" s="91">
        <v>-2.6482228700000006</v>
      </c>
      <c r="J14" s="92"/>
      <c r="K14" s="92">
        <f t="shared" si="0"/>
        <v>1.0105609175826713</v>
      </c>
      <c r="L14" s="92">
        <f>I14/'סכום נכסי הקרן'!$C$42</f>
        <v>-3.1222254583594522E-6</v>
      </c>
    </row>
    <row r="15" spans="2:12">
      <c r="B15" s="86" t="s">
        <v>2061</v>
      </c>
      <c r="C15" s="88" t="s">
        <v>2062</v>
      </c>
      <c r="D15" s="89" t="s">
        <v>529</v>
      </c>
      <c r="E15" s="89" t="s">
        <v>128</v>
      </c>
      <c r="F15" s="102">
        <v>45076</v>
      </c>
      <c r="G15" s="91">
        <v>-855309.94499999995</v>
      </c>
      <c r="H15" s="103">
        <v>1.0383</v>
      </c>
      <c r="I15" s="91">
        <v>-8.8806831590000019</v>
      </c>
      <c r="J15" s="92"/>
      <c r="K15" s="92">
        <f t="shared" si="0"/>
        <v>3.388865576075935</v>
      </c>
      <c r="L15" s="92">
        <f>I15/'סכום נכסי הקרן'!$C$42</f>
        <v>-1.0470227170364193E-5</v>
      </c>
    </row>
    <row r="16" spans="2:12" s="6" customFormat="1">
      <c r="B16" s="86" t="s">
        <v>2063</v>
      </c>
      <c r="C16" s="88" t="s">
        <v>2064</v>
      </c>
      <c r="D16" s="89" t="s">
        <v>529</v>
      </c>
      <c r="E16" s="89" t="s">
        <v>128</v>
      </c>
      <c r="F16" s="102">
        <v>45048</v>
      </c>
      <c r="G16" s="91">
        <v>183280.70250000004</v>
      </c>
      <c r="H16" s="103">
        <v>0.1817</v>
      </c>
      <c r="I16" s="91">
        <v>0.33302103600000005</v>
      </c>
      <c r="J16" s="92"/>
      <c r="K16" s="92">
        <f t="shared" si="0"/>
        <v>-0.12708071043676614</v>
      </c>
      <c r="L16" s="92">
        <f>I16/'סכום נכסי הקרן'!$C$42</f>
        <v>3.9262811621607947E-7</v>
      </c>
    </row>
    <row r="17" spans="2:12" s="6" customFormat="1">
      <c r="B17" s="86" t="s">
        <v>2065</v>
      </c>
      <c r="C17" s="88" t="s">
        <v>2066</v>
      </c>
      <c r="D17" s="89" t="s">
        <v>529</v>
      </c>
      <c r="E17" s="89" t="s">
        <v>128</v>
      </c>
      <c r="F17" s="102">
        <v>45076</v>
      </c>
      <c r="G17" s="91">
        <v>855309.94499999995</v>
      </c>
      <c r="H17" s="103">
        <v>1.0025999999999999</v>
      </c>
      <c r="I17" s="91">
        <v>8.5753375090000024</v>
      </c>
      <c r="J17" s="92"/>
      <c r="K17" s="92">
        <f t="shared" si="0"/>
        <v>-3.2723457832218403</v>
      </c>
      <c r="L17" s="92">
        <f>I17/'סכום נכסי הקרן'!$C$42</f>
        <v>1.0110228027984868E-5</v>
      </c>
    </row>
    <row r="18" spans="2:12" s="6" customFormat="1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0" t="s">
        <v>216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0" t="s">
        <v>108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0" t="s">
        <v>199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207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5"/>
  <sheetViews>
    <sheetView rightToLeft="1" topLeftCell="A5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0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142</v>
      </c>
      <c r="C1" s="46" t="s" vm="1">
        <v>225</v>
      </c>
    </row>
    <row r="2" spans="2:12">
      <c r="B2" s="46" t="s">
        <v>141</v>
      </c>
      <c r="C2" s="46" t="s">
        <v>226</v>
      </c>
    </row>
    <row r="3" spans="2:12">
      <c r="B3" s="46" t="s">
        <v>143</v>
      </c>
      <c r="C3" s="46" t="s">
        <v>227</v>
      </c>
    </row>
    <row r="4" spans="2:12">
      <c r="B4" s="46" t="s">
        <v>144</v>
      </c>
      <c r="C4" s="46">
        <v>2145</v>
      </c>
    </row>
    <row r="6" spans="2:12" ht="26.25" customHeight="1">
      <c r="B6" s="136" t="s">
        <v>168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3">
      <c r="B7" s="66" t="s">
        <v>111</v>
      </c>
      <c r="C7" s="49" t="s">
        <v>45</v>
      </c>
      <c r="D7" s="49" t="s">
        <v>113</v>
      </c>
      <c r="E7" s="49" t="s">
        <v>14</v>
      </c>
      <c r="F7" s="49" t="s">
        <v>66</v>
      </c>
      <c r="G7" s="49" t="s">
        <v>99</v>
      </c>
      <c r="H7" s="49" t="s">
        <v>16</v>
      </c>
      <c r="I7" s="49" t="s">
        <v>18</v>
      </c>
      <c r="J7" s="49" t="s">
        <v>61</v>
      </c>
      <c r="K7" s="49" t="s">
        <v>145</v>
      </c>
      <c r="L7" s="51" t="s">
        <v>146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44</v>
      </c>
      <c r="C10" s="74"/>
      <c r="D10" s="74"/>
      <c r="E10" s="74"/>
      <c r="F10" s="74"/>
      <c r="G10" s="75"/>
      <c r="H10" s="76"/>
      <c r="I10" s="76"/>
      <c r="J10" s="77">
        <f>J11+J60</f>
        <v>120220.78736047738</v>
      </c>
      <c r="K10" s="78">
        <f>IFERROR(J10/$J$10,0)</f>
        <v>1</v>
      </c>
      <c r="L10" s="78">
        <f>J10/'סכום נכסי הקרן'!$C$42</f>
        <v>0.14173897792858373</v>
      </c>
    </row>
    <row r="11" spans="2:12">
      <c r="B11" s="79" t="s">
        <v>194</v>
      </c>
      <c r="C11" s="80"/>
      <c r="D11" s="80"/>
      <c r="E11" s="80"/>
      <c r="F11" s="80"/>
      <c r="G11" s="81"/>
      <c r="H11" s="82"/>
      <c r="I11" s="82"/>
      <c r="J11" s="83">
        <f>J12+J22</f>
        <v>116247.86945629437</v>
      </c>
      <c r="K11" s="84">
        <f t="shared" ref="K11:K58" si="0">IFERROR(J11/$J$10,0)</f>
        <v>0.96695315351520394</v>
      </c>
      <c r="L11" s="84">
        <f>J11/'סכום נכסי הקרן'!$C$42</f>
        <v>0.13705495168406592</v>
      </c>
    </row>
    <row r="12" spans="2:12">
      <c r="B12" s="85" t="s">
        <v>42</v>
      </c>
      <c r="C12" s="80"/>
      <c r="D12" s="80"/>
      <c r="E12" s="80"/>
      <c r="F12" s="80"/>
      <c r="G12" s="81"/>
      <c r="H12" s="82"/>
      <c r="I12" s="82"/>
      <c r="J12" s="83">
        <v>72467.283233598006</v>
      </c>
      <c r="K12" s="84">
        <f t="shared" si="0"/>
        <v>0.60278496609997789</v>
      </c>
      <c r="L12" s="84">
        <f>J12/'סכום נכסי הקרן'!$C$42</f>
        <v>8.5438125005726853E-2</v>
      </c>
    </row>
    <row r="13" spans="2:12">
      <c r="B13" s="86" t="s">
        <v>2750</v>
      </c>
      <c r="C13" s="87">
        <v>30011000</v>
      </c>
      <c r="D13" s="88">
        <v>11</v>
      </c>
      <c r="E13" s="88" t="s">
        <v>322</v>
      </c>
      <c r="F13" s="88" t="s">
        <v>323</v>
      </c>
      <c r="G13" s="89" t="s">
        <v>129</v>
      </c>
      <c r="H13" s="90"/>
      <c r="I13" s="90"/>
      <c r="J13" s="91">
        <v>27478.244890000005</v>
      </c>
      <c r="K13" s="92">
        <f t="shared" si="0"/>
        <v>0.22856483885442833</v>
      </c>
      <c r="L13" s="92">
        <f>J13/'סכום נכסי הקרן'!$C$42</f>
        <v>3.2396546649638112E-2</v>
      </c>
    </row>
    <row r="14" spans="2:12">
      <c r="B14" s="86" t="s">
        <v>2750</v>
      </c>
      <c r="C14" s="87">
        <v>30011000</v>
      </c>
      <c r="D14" s="88">
        <v>11</v>
      </c>
      <c r="E14" s="88" t="s">
        <v>322</v>
      </c>
      <c r="F14" s="88" t="s">
        <v>323</v>
      </c>
      <c r="G14" s="89" t="s">
        <v>129</v>
      </c>
      <c r="H14" s="90"/>
      <c r="I14" s="90"/>
      <c r="J14" s="91">
        <v>10614.904152033001</v>
      </c>
      <c r="K14" s="92">
        <f t="shared" si="0"/>
        <v>8.8295080951388397E-2</v>
      </c>
      <c r="L14" s="92">
        <f>J14/'סכום נכסי הקרן'!$C$42</f>
        <v>1.2514854530171352E-2</v>
      </c>
    </row>
    <row r="15" spans="2:12">
      <c r="B15" s="86" t="s">
        <v>2751</v>
      </c>
      <c r="C15" s="87">
        <v>30012000</v>
      </c>
      <c r="D15" s="88">
        <v>12</v>
      </c>
      <c r="E15" s="88" t="s">
        <v>322</v>
      </c>
      <c r="F15" s="88" t="s">
        <v>323</v>
      </c>
      <c r="G15" s="89" t="s">
        <v>129</v>
      </c>
      <c r="H15" s="90"/>
      <c r="I15" s="90"/>
      <c r="J15" s="91">
        <v>10486.669629341002</v>
      </c>
      <c r="K15" s="92">
        <f t="shared" si="0"/>
        <v>8.7228422468213662E-2</v>
      </c>
      <c r="L15" s="92">
        <f>J15/'סכום נכסי הקרן'!$C$42</f>
        <v>1.2363667446967312E-2</v>
      </c>
    </row>
    <row r="16" spans="2:12">
      <c r="B16" s="86" t="s">
        <v>2752</v>
      </c>
      <c r="C16" s="87">
        <v>34810000</v>
      </c>
      <c r="D16" s="88">
        <v>10</v>
      </c>
      <c r="E16" s="88" t="s">
        <v>322</v>
      </c>
      <c r="F16" s="88" t="s">
        <v>323</v>
      </c>
      <c r="G16" s="89" t="s">
        <v>129</v>
      </c>
      <c r="H16" s="90"/>
      <c r="I16" s="90"/>
      <c r="J16" s="91">
        <v>1305.3783883819999</v>
      </c>
      <c r="K16" s="92">
        <f t="shared" si="0"/>
        <v>1.0858175337580125E-2</v>
      </c>
      <c r="L16" s="92">
        <f>J16/'סכום נכסי הקרן'!$C$42</f>
        <v>1.5390266745179614E-3</v>
      </c>
    </row>
    <row r="17" spans="2:12">
      <c r="B17" s="86" t="s">
        <v>2752</v>
      </c>
      <c r="C17" s="87">
        <v>30110000</v>
      </c>
      <c r="D17" s="88">
        <v>10</v>
      </c>
      <c r="E17" s="88" t="s">
        <v>322</v>
      </c>
      <c r="F17" s="88" t="s">
        <v>323</v>
      </c>
      <c r="G17" s="89" t="s">
        <v>129</v>
      </c>
      <c r="H17" s="90"/>
      <c r="I17" s="90"/>
      <c r="J17" s="91">
        <v>10272.800450000001</v>
      </c>
      <c r="K17" s="92">
        <f t="shared" si="0"/>
        <v>8.5449452424541245E-2</v>
      </c>
      <c r="L17" s="92">
        <f>J17/'סכום נכסי הקרן'!$C$42</f>
        <v>1.2111518051211615E-2</v>
      </c>
    </row>
    <row r="18" spans="2:12">
      <c r="B18" s="86" t="s">
        <v>2752</v>
      </c>
      <c r="C18" s="87">
        <v>34110000</v>
      </c>
      <c r="D18" s="88">
        <v>10</v>
      </c>
      <c r="E18" s="88" t="s">
        <v>322</v>
      </c>
      <c r="F18" s="88" t="s">
        <v>323</v>
      </c>
      <c r="G18" s="89" t="s">
        <v>129</v>
      </c>
      <c r="H18" s="90"/>
      <c r="I18" s="90"/>
      <c r="J18" s="91">
        <v>10748.199560359</v>
      </c>
      <c r="K18" s="92">
        <f t="shared" si="0"/>
        <v>8.940383602821482E-2</v>
      </c>
      <c r="L18" s="92">
        <f>J18/'סכום נכסי הקרן'!$C$42</f>
        <v>1.2672008341533857E-2</v>
      </c>
    </row>
    <row r="19" spans="2:12">
      <c r="B19" s="86" t="s">
        <v>2753</v>
      </c>
      <c r="C19" s="87">
        <v>30120000</v>
      </c>
      <c r="D19" s="88">
        <v>20</v>
      </c>
      <c r="E19" s="88" t="s">
        <v>322</v>
      </c>
      <c r="F19" s="88" t="s">
        <v>323</v>
      </c>
      <c r="G19" s="89" t="s">
        <v>129</v>
      </c>
      <c r="H19" s="90"/>
      <c r="I19" s="90"/>
      <c r="J19" s="91">
        <v>1554.6651934830004</v>
      </c>
      <c r="K19" s="92">
        <f t="shared" si="0"/>
        <v>1.2931750220711805E-2</v>
      </c>
      <c r="L19" s="92">
        <f>J19/'סכום נכסי הקרן'!$C$42</f>
        <v>1.8329330591114281E-3</v>
      </c>
    </row>
    <row r="20" spans="2:12">
      <c r="B20" s="86" t="s">
        <v>2754</v>
      </c>
      <c r="C20" s="87">
        <v>30026000</v>
      </c>
      <c r="D20" s="88">
        <v>26</v>
      </c>
      <c r="E20" s="88" t="s">
        <v>322</v>
      </c>
      <c r="F20" s="88" t="s">
        <v>323</v>
      </c>
      <c r="G20" s="89" t="s">
        <v>129</v>
      </c>
      <c r="H20" s="90"/>
      <c r="I20" s="90"/>
      <c r="J20" s="91">
        <v>6.4209700000000014</v>
      </c>
      <c r="K20" s="92">
        <f t="shared" si="0"/>
        <v>5.3409814899539554E-5</v>
      </c>
      <c r="L20" s="92">
        <f>J20/'סכום נכסי הקרן'!$C$42</f>
        <v>7.570252575215579E-6</v>
      </c>
    </row>
    <row r="21" spans="2:12">
      <c r="B21" s="93"/>
      <c r="C21" s="88"/>
      <c r="D21" s="88"/>
      <c r="E21" s="88"/>
      <c r="F21" s="88"/>
      <c r="G21" s="88"/>
      <c r="H21" s="88"/>
      <c r="I21" s="88"/>
      <c r="J21" s="88"/>
      <c r="K21" s="92"/>
      <c r="L21" s="88"/>
    </row>
    <row r="22" spans="2:12">
      <c r="B22" s="85" t="s">
        <v>43</v>
      </c>
      <c r="C22" s="80"/>
      <c r="D22" s="80"/>
      <c r="E22" s="80"/>
      <c r="F22" s="80"/>
      <c r="G22" s="81"/>
      <c r="H22" s="82"/>
      <c r="I22" s="82"/>
      <c r="J22" s="83">
        <f>SUM(J23:J58)</f>
        <v>43780.586222696373</v>
      </c>
      <c r="K22" s="84">
        <f t="shared" si="0"/>
        <v>0.36416818741522611</v>
      </c>
      <c r="L22" s="84">
        <f>J22/'סכום נכסי הקרן'!$C$42</f>
        <v>5.161682667833907E-2</v>
      </c>
    </row>
    <row r="23" spans="2:12">
      <c r="B23" s="86" t="s">
        <v>2750</v>
      </c>
      <c r="C23" s="87">
        <v>32011000</v>
      </c>
      <c r="D23" s="88">
        <v>11</v>
      </c>
      <c r="E23" s="88" t="s">
        <v>322</v>
      </c>
      <c r="F23" s="88" t="s">
        <v>323</v>
      </c>
      <c r="G23" s="89" t="s">
        <v>130</v>
      </c>
      <c r="H23" s="90"/>
      <c r="I23" s="90"/>
      <c r="J23" s="91">
        <v>1.1770069000000001E-2</v>
      </c>
      <c r="K23" s="92">
        <f t="shared" si="0"/>
        <v>9.7903775698190232E-8</v>
      </c>
      <c r="L23" s="92">
        <f>J23/'סכום נכסי הקרן'!$C$42</f>
        <v>1.3876781102810797E-8</v>
      </c>
    </row>
    <row r="24" spans="2:12">
      <c r="B24" s="86" t="s">
        <v>2750</v>
      </c>
      <c r="C24" s="87">
        <v>31211000</v>
      </c>
      <c r="D24" s="88">
        <v>11</v>
      </c>
      <c r="E24" s="88" t="s">
        <v>322</v>
      </c>
      <c r="F24" s="88" t="s">
        <v>323</v>
      </c>
      <c r="G24" s="89" t="s">
        <v>132</v>
      </c>
      <c r="H24" s="90"/>
      <c r="I24" s="90"/>
      <c r="J24" s="91">
        <v>1.0413100000000001E-4</v>
      </c>
      <c r="K24" s="92">
        <f t="shared" si="0"/>
        <v>8.6616468155184542E-10</v>
      </c>
      <c r="L24" s="92">
        <f>J24/'סכום נכסי הקרן'!$C$42</f>
        <v>1.2276929668099576E-10</v>
      </c>
    </row>
    <row r="25" spans="2:12">
      <c r="B25" s="86" t="s">
        <v>2750</v>
      </c>
      <c r="C25" s="87">
        <v>30211000</v>
      </c>
      <c r="D25" s="88">
        <v>11</v>
      </c>
      <c r="E25" s="88" t="s">
        <v>322</v>
      </c>
      <c r="F25" s="88" t="s">
        <v>323</v>
      </c>
      <c r="G25" s="89" t="s">
        <v>131</v>
      </c>
      <c r="H25" s="90"/>
      <c r="I25" s="90"/>
      <c r="J25" s="91">
        <v>3.1701660000000003E-3</v>
      </c>
      <c r="K25" s="92">
        <f t="shared" si="0"/>
        <v>2.6369532837065692E-8</v>
      </c>
      <c r="L25" s="92">
        <f>J25/'סכום נכסי הקרן'!$C$42</f>
        <v>3.7375906327799173E-9</v>
      </c>
    </row>
    <row r="26" spans="2:12">
      <c r="B26" s="86" t="s">
        <v>2750</v>
      </c>
      <c r="C26" s="87">
        <v>30311000</v>
      </c>
      <c r="D26" s="88">
        <v>11</v>
      </c>
      <c r="E26" s="88" t="s">
        <v>322</v>
      </c>
      <c r="F26" s="88" t="s">
        <v>323</v>
      </c>
      <c r="G26" s="89" t="s">
        <v>128</v>
      </c>
      <c r="H26" s="90"/>
      <c r="I26" s="90"/>
      <c r="J26" s="91">
        <v>3957.263794552</v>
      </c>
      <c r="K26" s="92">
        <f t="shared" si="0"/>
        <v>3.2916635146352E-2</v>
      </c>
      <c r="L26" s="92">
        <f>J26/'סכום נכסי הקרן'!$C$42</f>
        <v>4.6655702224920291E-3</v>
      </c>
    </row>
    <row r="27" spans="2:12">
      <c r="B27" s="86" t="s">
        <v>2751</v>
      </c>
      <c r="C27" s="87">
        <v>32012000</v>
      </c>
      <c r="D27" s="88">
        <v>12</v>
      </c>
      <c r="E27" s="88" t="s">
        <v>322</v>
      </c>
      <c r="F27" s="88" t="s">
        <v>323</v>
      </c>
      <c r="G27" s="89" t="s">
        <v>130</v>
      </c>
      <c r="H27" s="90"/>
      <c r="I27" s="90"/>
      <c r="J27" s="91">
        <v>368.51605407999995</v>
      </c>
      <c r="K27" s="92">
        <f t="shared" si="0"/>
        <v>3.0653272380841996E-3</v>
      </c>
      <c r="L27" s="92">
        <f>J27/'סכום נכסי הקרן'!$C$42</f>
        <v>4.3447634974270284E-4</v>
      </c>
    </row>
    <row r="28" spans="2:12">
      <c r="B28" s="86" t="s">
        <v>2751</v>
      </c>
      <c r="C28" s="87">
        <v>31212000</v>
      </c>
      <c r="D28" s="88">
        <v>12</v>
      </c>
      <c r="E28" s="88" t="s">
        <v>322</v>
      </c>
      <c r="F28" s="88" t="s">
        <v>323</v>
      </c>
      <c r="G28" s="89" t="s">
        <v>132</v>
      </c>
      <c r="H28" s="90"/>
      <c r="I28" s="90"/>
      <c r="J28" s="91">
        <v>13.952360000000002</v>
      </c>
      <c r="K28" s="92">
        <f t="shared" si="0"/>
        <v>1.1605613560127827E-4</v>
      </c>
      <c r="L28" s="92">
        <f>J28/'סכום נכסי הקרן'!$C$42</f>
        <v>1.6449678042466298E-5</v>
      </c>
    </row>
    <row r="29" spans="2:12">
      <c r="B29" s="86" t="s">
        <v>2751</v>
      </c>
      <c r="C29" s="87">
        <v>30312000</v>
      </c>
      <c r="D29" s="88">
        <v>12</v>
      </c>
      <c r="E29" s="88" t="s">
        <v>322</v>
      </c>
      <c r="F29" s="88" t="s">
        <v>323</v>
      </c>
      <c r="G29" s="89" t="s">
        <v>128</v>
      </c>
      <c r="H29" s="90"/>
      <c r="I29" s="90"/>
      <c r="J29" s="91">
        <v>4209.0147468660016</v>
      </c>
      <c r="K29" s="92">
        <f t="shared" si="0"/>
        <v>3.50107068775505E-2</v>
      </c>
      <c r="L29" s="92">
        <f>J29/'סכום נכסי הקרן'!$C$42</f>
        <v>4.9623818093812444E-3</v>
      </c>
    </row>
    <row r="30" spans="2:12">
      <c r="B30" s="86" t="s">
        <v>2751</v>
      </c>
      <c r="C30" s="87">
        <v>30212000</v>
      </c>
      <c r="D30" s="88">
        <v>12</v>
      </c>
      <c r="E30" s="88" t="s">
        <v>322</v>
      </c>
      <c r="F30" s="88" t="s">
        <v>323</v>
      </c>
      <c r="G30" s="89" t="s">
        <v>131</v>
      </c>
      <c r="H30" s="90"/>
      <c r="I30" s="90"/>
      <c r="J30" s="91">
        <v>452.90346589300009</v>
      </c>
      <c r="K30" s="92">
        <f t="shared" si="0"/>
        <v>3.7672641798209704E-3</v>
      </c>
      <c r="L30" s="92">
        <f>J30/'סכום נכסי הקרן'!$C$42</f>
        <v>5.3396817443478856E-4</v>
      </c>
    </row>
    <row r="31" spans="2:12">
      <c r="B31" s="86" t="s">
        <v>2751</v>
      </c>
      <c r="C31" s="87">
        <v>31712000</v>
      </c>
      <c r="D31" s="88">
        <v>12</v>
      </c>
      <c r="E31" s="88" t="s">
        <v>322</v>
      </c>
      <c r="F31" s="88" t="s">
        <v>323</v>
      </c>
      <c r="G31" s="89" t="s">
        <v>137</v>
      </c>
      <c r="H31" s="90"/>
      <c r="I31" s="90"/>
      <c r="J31" s="91">
        <v>0.80009873300000001</v>
      </c>
      <c r="K31" s="92">
        <f t="shared" si="0"/>
        <v>6.6552444927925394E-6</v>
      </c>
      <c r="L31" s="92">
        <f>J31/'סכום נכסי הקרן'!$C$42</f>
        <v>9.4330755227325008E-7</v>
      </c>
    </row>
    <row r="32" spans="2:12">
      <c r="B32" s="86" t="s">
        <v>2751</v>
      </c>
      <c r="C32" s="87">
        <v>31012000</v>
      </c>
      <c r="D32" s="88">
        <v>12</v>
      </c>
      <c r="E32" s="88" t="s">
        <v>322</v>
      </c>
      <c r="F32" s="88" t="s">
        <v>323</v>
      </c>
      <c r="G32" s="89" t="s">
        <v>135</v>
      </c>
      <c r="H32" s="90"/>
      <c r="I32" s="90"/>
      <c r="J32" s="91">
        <v>-22.282930000000004</v>
      </c>
      <c r="K32" s="92">
        <f t="shared" si="0"/>
        <v>-1.8535005874803915E-4</v>
      </c>
      <c r="L32" s="92">
        <f>J32/'סכום נכסי הקרן'!$C$42</f>
        <v>-2.6271327885950016E-5</v>
      </c>
    </row>
    <row r="33" spans="2:12">
      <c r="B33" s="86" t="s">
        <v>2752</v>
      </c>
      <c r="C33" s="87">
        <v>32610000</v>
      </c>
      <c r="D33" s="88">
        <v>10</v>
      </c>
      <c r="E33" s="88" t="s">
        <v>322</v>
      </c>
      <c r="F33" s="88" t="s">
        <v>323</v>
      </c>
      <c r="G33" s="89" t="s">
        <v>133</v>
      </c>
      <c r="H33" s="90"/>
      <c r="I33" s="90"/>
      <c r="J33" s="91">
        <v>0.11200937600000002</v>
      </c>
      <c r="K33" s="92">
        <f t="shared" si="0"/>
        <v>9.316972418766835E-7</v>
      </c>
      <c r="L33" s="92">
        <f>J33/'סכום נכסי הקרן'!$C$42</f>
        <v>1.3205781480248155E-7</v>
      </c>
    </row>
    <row r="34" spans="2:12">
      <c r="B34" s="86" t="s">
        <v>2752</v>
      </c>
      <c r="C34" s="87">
        <v>34510000</v>
      </c>
      <c r="D34" s="88">
        <v>10</v>
      </c>
      <c r="E34" s="88" t="s">
        <v>322</v>
      </c>
      <c r="F34" s="88" t="s">
        <v>323</v>
      </c>
      <c r="G34" s="89" t="s">
        <v>130</v>
      </c>
      <c r="H34" s="90"/>
      <c r="I34" s="90"/>
      <c r="J34" s="91">
        <v>2016.9485739060001</v>
      </c>
      <c r="K34" s="92">
        <f t="shared" si="0"/>
        <v>1.6777036801948884E-2</v>
      </c>
      <c r="L34" s="92">
        <f>J34/'סכום נכסי הקרן'!$C$42</f>
        <v>2.3779600489784694E-3</v>
      </c>
    </row>
    <row r="35" spans="2:12">
      <c r="B35" s="86" t="s">
        <v>2752</v>
      </c>
      <c r="C35" s="87">
        <v>30310000</v>
      </c>
      <c r="D35" s="88">
        <v>10</v>
      </c>
      <c r="E35" s="88" t="s">
        <v>322</v>
      </c>
      <c r="F35" s="88" t="s">
        <v>323</v>
      </c>
      <c r="G35" s="89" t="s">
        <v>128</v>
      </c>
      <c r="H35" s="90"/>
      <c r="I35" s="90"/>
      <c r="J35" s="91">
        <v>1263.2299100000002</v>
      </c>
      <c r="K35" s="92">
        <f t="shared" si="0"/>
        <v>1.0507583070573763E-2</v>
      </c>
      <c r="L35" s="92">
        <f>J35/'סכום נכסי הקרן'!$C$42</f>
        <v>1.4893340849228144E-3</v>
      </c>
    </row>
    <row r="36" spans="2:12">
      <c r="B36" s="86" t="s">
        <v>2752</v>
      </c>
      <c r="C36" s="87">
        <v>32010000</v>
      </c>
      <c r="D36" s="88">
        <v>10</v>
      </c>
      <c r="E36" s="88" t="s">
        <v>322</v>
      </c>
      <c r="F36" s="88" t="s">
        <v>323</v>
      </c>
      <c r="G36" s="89" t="s">
        <v>130</v>
      </c>
      <c r="H36" s="90"/>
      <c r="I36" s="90"/>
      <c r="J36" s="91">
        <v>7.8400000000000015E-3</v>
      </c>
      <c r="K36" s="92">
        <f t="shared" si="0"/>
        <v>6.5213347642550913E-8</v>
      </c>
      <c r="L36" s="92">
        <f>J36/'סכום נכסי הקרן'!$C$42</f>
        <v>9.2432732421565798E-9</v>
      </c>
    </row>
    <row r="37" spans="2:12">
      <c r="B37" s="86" t="s">
        <v>2752</v>
      </c>
      <c r="C37" s="87">
        <v>33810000</v>
      </c>
      <c r="D37" s="88">
        <v>10</v>
      </c>
      <c r="E37" s="88" t="s">
        <v>322</v>
      </c>
      <c r="F37" s="88" t="s">
        <v>323</v>
      </c>
      <c r="G37" s="89" t="s">
        <v>131</v>
      </c>
      <c r="H37" s="90"/>
      <c r="I37" s="90"/>
      <c r="J37" s="91">
        <v>45.455693700000005</v>
      </c>
      <c r="K37" s="92">
        <f t="shared" si="0"/>
        <v>3.7810178004992487E-4</v>
      </c>
      <c r="L37" s="92">
        <f>J37/'סכום נכסי הקרן'!$C$42</f>
        <v>5.3591759857254513E-5</v>
      </c>
    </row>
    <row r="38" spans="2:12">
      <c r="B38" s="86" t="s">
        <v>2752</v>
      </c>
      <c r="C38" s="87">
        <v>31110000</v>
      </c>
      <c r="D38" s="88">
        <v>10</v>
      </c>
      <c r="E38" s="88" t="s">
        <v>322</v>
      </c>
      <c r="F38" s="88" t="s">
        <v>323</v>
      </c>
      <c r="G38" s="89" t="s">
        <v>136</v>
      </c>
      <c r="H38" s="90"/>
      <c r="I38" s="90"/>
      <c r="J38" s="91">
        <v>3.8391800000000007</v>
      </c>
      <c r="K38" s="92">
        <f t="shared" si="0"/>
        <v>3.1934410714582728E-5</v>
      </c>
      <c r="L38" s="92">
        <f>J38/'סכום נכסי הקרן'!$C$42</f>
        <v>4.5263507354365685E-6</v>
      </c>
    </row>
    <row r="39" spans="2:12">
      <c r="B39" s="86" t="s">
        <v>2752</v>
      </c>
      <c r="C39" s="87">
        <v>31210000</v>
      </c>
      <c r="D39" s="88">
        <v>10</v>
      </c>
      <c r="E39" s="88" t="s">
        <v>322</v>
      </c>
      <c r="F39" s="88" t="s">
        <v>323</v>
      </c>
      <c r="G39" s="89" t="s">
        <v>132</v>
      </c>
      <c r="H39" s="90"/>
      <c r="I39" s="90"/>
      <c r="J39" s="91">
        <v>0.79792999999999992</v>
      </c>
      <c r="K39" s="92">
        <f t="shared" si="0"/>
        <v>6.6372049087271212E-6</v>
      </c>
      <c r="L39" s="92">
        <f>J39/'סכום נכסי הקרן'!$C$42</f>
        <v>9.4075064006556093E-7</v>
      </c>
    </row>
    <row r="40" spans="2:12">
      <c r="B40" s="86" t="s">
        <v>2752</v>
      </c>
      <c r="C40" s="87">
        <v>34610000</v>
      </c>
      <c r="D40" s="88">
        <v>10</v>
      </c>
      <c r="E40" s="88" t="s">
        <v>322</v>
      </c>
      <c r="F40" s="88" t="s">
        <v>323</v>
      </c>
      <c r="G40" s="89" t="s">
        <v>132</v>
      </c>
      <c r="H40" s="90"/>
      <c r="I40" s="90"/>
      <c r="J40" s="91">
        <v>-7.4206335000000012E-2</v>
      </c>
      <c r="K40" s="92">
        <f t="shared" si="0"/>
        <v>-6.1725044918808582E-7</v>
      </c>
      <c r="L40" s="92">
        <f>J40/'סכום נכסי הקרן'!$C$42</f>
        <v>-8.7488447793878482E-8</v>
      </c>
    </row>
    <row r="41" spans="2:12">
      <c r="B41" s="86" t="s">
        <v>2752</v>
      </c>
      <c r="C41" s="87">
        <v>30210000</v>
      </c>
      <c r="D41" s="88">
        <v>10</v>
      </c>
      <c r="E41" s="88" t="s">
        <v>322</v>
      </c>
      <c r="F41" s="88" t="s">
        <v>323</v>
      </c>
      <c r="G41" s="89" t="s">
        <v>131</v>
      </c>
      <c r="H41" s="90"/>
      <c r="I41" s="90"/>
      <c r="J41" s="91">
        <v>6.3662100000000006</v>
      </c>
      <c r="K41" s="92">
        <f t="shared" si="0"/>
        <v>5.2954319629526021E-5</v>
      </c>
      <c r="L41" s="92">
        <f>J41/'סכום נכסי הקרן'!$C$42</f>
        <v>7.5056911411925559E-6</v>
      </c>
    </row>
    <row r="42" spans="2:12">
      <c r="B42" s="86" t="s">
        <v>2752</v>
      </c>
      <c r="C42" s="87">
        <v>31710000</v>
      </c>
      <c r="D42" s="88">
        <v>10</v>
      </c>
      <c r="E42" s="88" t="s">
        <v>322</v>
      </c>
      <c r="F42" s="88" t="s">
        <v>323</v>
      </c>
      <c r="G42" s="89" t="s">
        <v>137</v>
      </c>
      <c r="H42" s="90"/>
      <c r="I42" s="90"/>
      <c r="J42" s="91">
        <v>1.7967849510000002</v>
      </c>
      <c r="K42" s="92">
        <f t="shared" si="0"/>
        <v>1.4945709393937092E-5</v>
      </c>
      <c r="L42" s="92">
        <f>J42/'סכום נכסי הקרן'!$C$42</f>
        <v>2.1183895739142756E-6</v>
      </c>
    </row>
    <row r="43" spans="2:12">
      <c r="B43" s="86" t="s">
        <v>2752</v>
      </c>
      <c r="C43" s="87">
        <v>30710000</v>
      </c>
      <c r="D43" s="88">
        <v>10</v>
      </c>
      <c r="E43" s="88" t="s">
        <v>322</v>
      </c>
      <c r="F43" s="88" t="s">
        <v>323</v>
      </c>
      <c r="G43" s="89" t="s">
        <v>2745</v>
      </c>
      <c r="H43" s="90"/>
      <c r="I43" s="90"/>
      <c r="J43" s="91">
        <v>0.12295665000000001</v>
      </c>
      <c r="K43" s="92">
        <f t="shared" si="0"/>
        <v>1.0227569848741653E-6</v>
      </c>
      <c r="L43" s="92">
        <f>J43/'סכום נכסי הקרן'!$C$42</f>
        <v>1.4496452970538414E-7</v>
      </c>
    </row>
    <row r="44" spans="2:12">
      <c r="B44" s="86" t="s">
        <v>2752</v>
      </c>
      <c r="C44" s="87">
        <v>34710000</v>
      </c>
      <c r="D44" s="88">
        <v>10</v>
      </c>
      <c r="E44" s="88" t="s">
        <v>322</v>
      </c>
      <c r="F44" s="88" t="s">
        <v>323</v>
      </c>
      <c r="G44" s="89" t="s">
        <v>136</v>
      </c>
      <c r="H44" s="90"/>
      <c r="I44" s="90"/>
      <c r="J44" s="91">
        <v>74.136728546000015</v>
      </c>
      <c r="K44" s="92">
        <f t="shared" si="0"/>
        <v>6.1667146068261809E-4</v>
      </c>
      <c r="L44" s="92">
        <f>J44/'סכום נכסי הקרן'!$C$42</f>
        <v>8.740638255488108E-5</v>
      </c>
    </row>
    <row r="45" spans="2:12">
      <c r="B45" s="86" t="s">
        <v>2752</v>
      </c>
      <c r="C45" s="87">
        <v>30910000</v>
      </c>
      <c r="D45" s="88">
        <v>10</v>
      </c>
      <c r="E45" s="88" t="s">
        <v>322</v>
      </c>
      <c r="F45" s="88" t="s">
        <v>323</v>
      </c>
      <c r="G45" s="89" t="s">
        <v>2747</v>
      </c>
      <c r="H45" s="90"/>
      <c r="I45" s="90"/>
      <c r="J45" s="91">
        <v>15.270952075000002</v>
      </c>
      <c r="K45" s="92">
        <f t="shared" si="0"/>
        <v>1.2702422276782003E-4</v>
      </c>
      <c r="L45" s="92">
        <f>J45/'סכום נכסי הקרן'!$C$42</f>
        <v>1.8004283507283546E-5</v>
      </c>
    </row>
    <row r="46" spans="2:12">
      <c r="B46" s="86" t="s">
        <v>2752</v>
      </c>
      <c r="C46" s="87">
        <v>34010000</v>
      </c>
      <c r="D46" s="88">
        <v>10</v>
      </c>
      <c r="E46" s="88" t="s">
        <v>322</v>
      </c>
      <c r="F46" s="88" t="s">
        <v>323</v>
      </c>
      <c r="G46" s="89" t="s">
        <v>128</v>
      </c>
      <c r="H46" s="90"/>
      <c r="I46" s="90"/>
      <c r="J46" s="91">
        <v>17387.868399849001</v>
      </c>
      <c r="K46" s="92">
        <f t="shared" si="0"/>
        <v>0.14463279422478037</v>
      </c>
      <c r="L46" s="92">
        <f>J46/'סכום נכסי הקרן'!$C$42</f>
        <v>2.0500104428375535E-2</v>
      </c>
    </row>
    <row r="47" spans="2:12">
      <c r="B47" s="86" t="s">
        <v>2752</v>
      </c>
      <c r="C47" s="87">
        <v>31410000</v>
      </c>
      <c r="D47" s="88">
        <v>10</v>
      </c>
      <c r="E47" s="88" t="s">
        <v>322</v>
      </c>
      <c r="F47" s="88" t="s">
        <v>323</v>
      </c>
      <c r="G47" s="89" t="s">
        <v>128</v>
      </c>
      <c r="H47" s="90"/>
      <c r="I47" s="90"/>
      <c r="J47" s="91">
        <v>105.30919078400004</v>
      </c>
      <c r="K47" s="92">
        <f t="shared" si="0"/>
        <v>8.7596490670315192E-4</v>
      </c>
      <c r="L47" s="92">
        <f>J47/'סכום נכסי הקרן'!$C$42</f>
        <v>1.2415837057741194E-4</v>
      </c>
    </row>
    <row r="48" spans="2:12">
      <c r="B48" s="86" t="s">
        <v>2752</v>
      </c>
      <c r="C48" s="87">
        <v>30810000</v>
      </c>
      <c r="D48" s="88">
        <v>10</v>
      </c>
      <c r="E48" s="88" t="s">
        <v>322</v>
      </c>
      <c r="F48" s="88" t="s">
        <v>323</v>
      </c>
      <c r="G48" s="89" t="s">
        <v>134</v>
      </c>
      <c r="H48" s="90"/>
      <c r="I48" s="90"/>
      <c r="J48" s="91">
        <v>0.26943042700000008</v>
      </c>
      <c r="K48" s="92">
        <f t="shared" si="0"/>
        <v>2.2411301149785634E-6</v>
      </c>
      <c r="L48" s="92">
        <f>J48/'סכום נכסי הקרן'!$C$42</f>
        <v>3.1765549190203085E-7</v>
      </c>
    </row>
    <row r="49" spans="2:12">
      <c r="B49" s="86" t="s">
        <v>2753</v>
      </c>
      <c r="C49" s="87">
        <v>31720000</v>
      </c>
      <c r="D49" s="88">
        <v>20</v>
      </c>
      <c r="E49" s="88" t="s">
        <v>322</v>
      </c>
      <c r="F49" s="88" t="s">
        <v>323</v>
      </c>
      <c r="G49" s="89" t="s">
        <v>137</v>
      </c>
      <c r="H49" s="90"/>
      <c r="I49" s="90"/>
      <c r="J49" s="91">
        <v>0.13827832200000004</v>
      </c>
      <c r="K49" s="92">
        <f t="shared" si="0"/>
        <v>1.1502030974508413E-6</v>
      </c>
      <c r="L49" s="92">
        <f>J49/'סכום נכסי הקרן'!$C$42</f>
        <v>1.6302861144297342E-7</v>
      </c>
    </row>
    <row r="50" spans="2:12">
      <c r="B50" s="86" t="s">
        <v>2753</v>
      </c>
      <c r="C50" s="87">
        <v>32020000</v>
      </c>
      <c r="D50" s="88">
        <v>20</v>
      </c>
      <c r="E50" s="88" t="s">
        <v>322</v>
      </c>
      <c r="F50" s="88" t="s">
        <v>323</v>
      </c>
      <c r="G50" s="89" t="s">
        <v>130</v>
      </c>
      <c r="H50" s="90"/>
      <c r="I50" s="90"/>
      <c r="J50" s="91">
        <v>37.917339987000005</v>
      </c>
      <c r="K50" s="92">
        <f t="shared" si="0"/>
        <v>3.153975349812535E-4</v>
      </c>
      <c r="L50" s="92">
        <f>J50/'סכום נכסי הקרן'!$C$42</f>
        <v>4.47041242494376E-5</v>
      </c>
    </row>
    <row r="51" spans="2:12">
      <c r="B51" s="86" t="s">
        <v>2753</v>
      </c>
      <c r="C51" s="87">
        <v>33820000</v>
      </c>
      <c r="D51" s="88">
        <v>20</v>
      </c>
      <c r="E51" s="88" t="s">
        <v>322</v>
      </c>
      <c r="F51" s="88" t="s">
        <v>323</v>
      </c>
      <c r="G51" s="89" t="s">
        <v>131</v>
      </c>
      <c r="H51" s="90"/>
      <c r="I51" s="90"/>
      <c r="J51" s="91">
        <v>0.26190489100000008</v>
      </c>
      <c r="K51" s="92">
        <f t="shared" si="0"/>
        <v>2.1785324880188017E-6</v>
      </c>
      <c r="L51" s="92">
        <f>J51/'סכום נכסי הקרן'!$C$42</f>
        <v>3.0878296823599948E-7</v>
      </c>
    </row>
    <row r="52" spans="2:12">
      <c r="B52" s="86" t="s">
        <v>2753</v>
      </c>
      <c r="C52" s="87">
        <v>34020000</v>
      </c>
      <c r="D52" s="88">
        <v>20</v>
      </c>
      <c r="E52" s="88" t="s">
        <v>322</v>
      </c>
      <c r="F52" s="88" t="s">
        <v>323</v>
      </c>
      <c r="G52" s="89" t="s">
        <v>128</v>
      </c>
      <c r="H52" s="90"/>
      <c r="I52" s="90"/>
      <c r="J52" s="91">
        <v>13837.409223740362</v>
      </c>
      <c r="K52" s="92">
        <f t="shared" si="0"/>
        <v>0.11509997170663527</v>
      </c>
      <c r="L52" s="92">
        <f>J52/'סכום נכסי הקרן'!$C$42</f>
        <v>1.6314152349307387E-2</v>
      </c>
    </row>
    <row r="53" spans="2:12">
      <c r="B53" s="86" t="s">
        <v>2753</v>
      </c>
      <c r="C53" s="87">
        <v>31220000</v>
      </c>
      <c r="D53" s="88">
        <v>20</v>
      </c>
      <c r="E53" s="88" t="s">
        <v>322</v>
      </c>
      <c r="F53" s="88" t="s">
        <v>323</v>
      </c>
      <c r="G53" s="89" t="s">
        <v>132</v>
      </c>
      <c r="H53" s="90"/>
      <c r="I53" s="90"/>
      <c r="J53" s="91">
        <v>7.6114825000000011E-2</v>
      </c>
      <c r="K53" s="92">
        <f t="shared" si="0"/>
        <v>6.3312532442307717E-7</v>
      </c>
      <c r="L53" s="92">
        <f>J53/'סכום נכסי הקרן'!$C$42</f>
        <v>8.9738536384429931E-8</v>
      </c>
    </row>
    <row r="54" spans="2:12">
      <c r="B54" s="86" t="s">
        <v>2753</v>
      </c>
      <c r="C54" s="87">
        <v>30820000</v>
      </c>
      <c r="D54" s="88">
        <v>20</v>
      </c>
      <c r="E54" s="88" t="s">
        <v>322</v>
      </c>
      <c r="F54" s="88" t="s">
        <v>323</v>
      </c>
      <c r="G54" s="89" t="s">
        <v>134</v>
      </c>
      <c r="H54" s="90"/>
      <c r="I54" s="90"/>
      <c r="J54" s="91">
        <v>2.9060000000000006E-6</v>
      </c>
      <c r="K54" s="92">
        <f t="shared" si="0"/>
        <v>2.4172192378731242E-11</v>
      </c>
      <c r="L54" s="92">
        <f>J54/'סכום נכסי הקרן'!$C$42</f>
        <v>3.426141842054467E-12</v>
      </c>
    </row>
    <row r="55" spans="2:12">
      <c r="B55" s="86" t="s">
        <v>2753</v>
      </c>
      <c r="C55" s="87">
        <v>34520000</v>
      </c>
      <c r="D55" s="88">
        <v>20</v>
      </c>
      <c r="E55" s="88" t="s">
        <v>322</v>
      </c>
      <c r="F55" s="88" t="s">
        <v>323</v>
      </c>
      <c r="G55" s="89" t="s">
        <v>130</v>
      </c>
      <c r="H55" s="90"/>
      <c r="I55" s="90"/>
      <c r="J55" s="91">
        <v>1.4889758950000003</v>
      </c>
      <c r="K55" s="92">
        <f t="shared" si="0"/>
        <v>1.2385344728573135E-5</v>
      </c>
      <c r="L55" s="92">
        <f>J55/'סכום נכסי הקרן'!$C$42</f>
        <v>1.7554861031211283E-6</v>
      </c>
    </row>
    <row r="56" spans="2:12">
      <c r="B56" s="86" t="s">
        <v>2753</v>
      </c>
      <c r="C56" s="87">
        <v>31120000</v>
      </c>
      <c r="D56" s="88">
        <v>20</v>
      </c>
      <c r="E56" s="88" t="s">
        <v>322</v>
      </c>
      <c r="F56" s="88" t="s">
        <v>323</v>
      </c>
      <c r="G56" s="89" t="s">
        <v>136</v>
      </c>
      <c r="H56" s="90"/>
      <c r="I56" s="90"/>
      <c r="J56" s="91">
        <v>0.80585371100000014</v>
      </c>
      <c r="K56" s="92">
        <f t="shared" si="0"/>
        <v>6.7031145668983097E-6</v>
      </c>
      <c r="L56" s="92">
        <f>J56/'סכום נכסי הקרן'!$C$42</f>
        <v>9.5009260765036755E-7</v>
      </c>
    </row>
    <row r="57" spans="2:12">
      <c r="B57" s="86" t="s">
        <v>2754</v>
      </c>
      <c r="C57" s="87">
        <v>31726000</v>
      </c>
      <c r="D57" s="88">
        <v>26</v>
      </c>
      <c r="E57" s="88" t="s">
        <v>322</v>
      </c>
      <c r="F57" s="88" t="s">
        <v>323</v>
      </c>
      <c r="G57" s="89" t="s">
        <v>137</v>
      </c>
      <c r="H57" s="90"/>
      <c r="I57" s="90"/>
      <c r="J57" s="91">
        <v>2.3000000000000003E-4</v>
      </c>
      <c r="K57" s="92">
        <f t="shared" si="0"/>
        <v>1.9131466782891211E-9</v>
      </c>
      <c r="L57" s="92">
        <f>J57/'סכום נכסי הקרן'!$C$42</f>
        <v>2.7116745480816497E-10</v>
      </c>
    </row>
    <row r="58" spans="2:12">
      <c r="B58" s="86" t="s">
        <v>2754</v>
      </c>
      <c r="C58" s="87">
        <v>30326000</v>
      </c>
      <c r="D58" s="88">
        <v>26</v>
      </c>
      <c r="E58" s="88" t="s">
        <v>322</v>
      </c>
      <c r="F58" s="88" t="s">
        <v>323</v>
      </c>
      <c r="G58" s="89" t="s">
        <v>128</v>
      </c>
      <c r="H58" s="90"/>
      <c r="I58" s="90"/>
      <c r="J58" s="91">
        <v>0.84808000000000017</v>
      </c>
      <c r="K58" s="92">
        <f t="shared" si="0"/>
        <v>7.0543540648845124E-6</v>
      </c>
      <c r="L58" s="92">
        <f>J58/'סכום נכסי הקרן'!$C$42</f>
        <v>9.9987693510308076E-7</v>
      </c>
    </row>
    <row r="59" spans="2:12">
      <c r="B59" s="94"/>
      <c r="C59" s="94"/>
      <c r="D59" s="94"/>
      <c r="E59" s="95"/>
      <c r="F59" s="95"/>
      <c r="G59" s="95"/>
      <c r="H59" s="95"/>
      <c r="I59" s="95"/>
      <c r="J59" s="95"/>
      <c r="K59" s="95"/>
      <c r="L59" s="95"/>
    </row>
    <row r="60" spans="2:12">
      <c r="B60" s="79" t="s">
        <v>193</v>
      </c>
      <c r="C60" s="88"/>
      <c r="D60" s="88"/>
      <c r="E60" s="88"/>
      <c r="F60" s="88"/>
      <c r="G60" s="88"/>
      <c r="H60" s="88"/>
      <c r="I60" s="88"/>
      <c r="J60" s="91">
        <v>3972.9179041830002</v>
      </c>
      <c r="K60" s="92">
        <v>3.1989688170721675E-2</v>
      </c>
      <c r="L60" s="92">
        <v>4.6621884315475393E-3</v>
      </c>
    </row>
    <row r="61" spans="2:12">
      <c r="B61" s="85" t="s">
        <v>43</v>
      </c>
      <c r="C61" s="88"/>
      <c r="D61" s="88"/>
      <c r="E61" s="88"/>
      <c r="F61" s="88"/>
      <c r="G61" s="88"/>
      <c r="H61" s="88"/>
      <c r="I61" s="88"/>
      <c r="J61" s="91">
        <f>SUM(J62:J64)</f>
        <v>3972.9179041830002</v>
      </c>
      <c r="K61" s="92">
        <f>IFERROR(J61/$J$10,0)</f>
        <v>3.3046846484796007E-2</v>
      </c>
      <c r="L61" s="92">
        <f>J61/'סכום נכסי הקרן'!$C$42</f>
        <v>4.6840262445177958E-3</v>
      </c>
    </row>
    <row r="62" spans="2:12">
      <c r="B62" s="86" t="s">
        <v>2755</v>
      </c>
      <c r="C62" s="87">
        <v>31785000</v>
      </c>
      <c r="D62" s="88">
        <v>85</v>
      </c>
      <c r="E62" s="88" t="s">
        <v>710</v>
      </c>
      <c r="F62" s="88" t="s">
        <v>665</v>
      </c>
      <c r="G62" s="89" t="s">
        <v>137</v>
      </c>
      <c r="H62" s="90"/>
      <c r="I62" s="90"/>
      <c r="J62" s="91">
        <v>51.497498809999996</v>
      </c>
      <c r="K62" s="92">
        <f>IFERROR(J62/$J$10,0)</f>
        <v>4.2835769038499758E-4</v>
      </c>
      <c r="L62" s="92">
        <f>J62/'סכום נכסי הקרן'!$C$42</f>
        <v>6.0714981223018265E-5</v>
      </c>
    </row>
    <row r="63" spans="2:12">
      <c r="B63" s="86" t="s">
        <v>2755</v>
      </c>
      <c r="C63" s="87">
        <v>32085000</v>
      </c>
      <c r="D63" s="88">
        <v>85</v>
      </c>
      <c r="E63" s="88" t="s">
        <v>710</v>
      </c>
      <c r="F63" s="88" t="s">
        <v>665</v>
      </c>
      <c r="G63" s="89" t="s">
        <v>130</v>
      </c>
      <c r="H63" s="90"/>
      <c r="I63" s="90"/>
      <c r="J63" s="91">
        <v>564.29102645800003</v>
      </c>
      <c r="K63" s="92">
        <f>IFERROR(J63/$J$10,0)</f>
        <v>4.6937891428542652E-3</v>
      </c>
      <c r="L63" s="92">
        <f>J63/'סכום נכסי הקרן'!$C$42</f>
        <v>6.6529287572044662E-4</v>
      </c>
    </row>
    <row r="64" spans="2:12">
      <c r="B64" s="86" t="s">
        <v>2755</v>
      </c>
      <c r="C64" s="87">
        <v>30385000</v>
      </c>
      <c r="D64" s="88">
        <v>85</v>
      </c>
      <c r="E64" s="88" t="s">
        <v>710</v>
      </c>
      <c r="F64" s="88" t="s">
        <v>665</v>
      </c>
      <c r="G64" s="89" t="s">
        <v>128</v>
      </c>
      <c r="H64" s="90"/>
      <c r="I64" s="90"/>
      <c r="J64" s="91">
        <v>3357.129378915</v>
      </c>
      <c r="K64" s="92">
        <f>IFERROR(J64/$J$10,0)</f>
        <v>2.7924699651556743E-2</v>
      </c>
      <c r="L64" s="92">
        <f>J64/'סכום נכסי הקרן'!$C$42</f>
        <v>3.9580183875743309E-3</v>
      </c>
    </row>
    <row r="65" spans="2:12">
      <c r="B65" s="93"/>
      <c r="C65" s="88"/>
      <c r="D65" s="88"/>
      <c r="E65" s="88"/>
      <c r="F65" s="88"/>
      <c r="G65" s="88"/>
      <c r="H65" s="88"/>
      <c r="I65" s="88"/>
      <c r="J65" s="88"/>
      <c r="K65" s="92"/>
      <c r="L65" s="88"/>
    </row>
    <row r="66" spans="2:12">
      <c r="B66" s="93"/>
      <c r="C66" s="88"/>
      <c r="D66" s="88"/>
      <c r="E66" s="88"/>
      <c r="F66" s="88"/>
      <c r="G66" s="88"/>
      <c r="H66" s="88"/>
      <c r="I66" s="88"/>
      <c r="J66" s="88"/>
      <c r="K66" s="92"/>
      <c r="L66" s="88"/>
    </row>
    <row r="67" spans="2:12">
      <c r="B67" s="93"/>
      <c r="C67" s="88"/>
      <c r="D67" s="88"/>
      <c r="E67" s="88"/>
      <c r="F67" s="88"/>
      <c r="G67" s="88"/>
      <c r="H67" s="88"/>
      <c r="I67" s="88"/>
      <c r="J67" s="88"/>
      <c r="K67" s="92"/>
      <c r="L67" s="88"/>
    </row>
    <row r="68" spans="2:12">
      <c r="B68" s="93"/>
      <c r="C68" s="88"/>
      <c r="D68" s="88"/>
      <c r="E68" s="88"/>
      <c r="F68" s="88"/>
      <c r="G68" s="88"/>
      <c r="H68" s="88"/>
      <c r="I68" s="88"/>
      <c r="J68" s="88"/>
      <c r="K68" s="92"/>
      <c r="L68" s="88"/>
    </row>
    <row r="69" spans="2:12">
      <c r="B69" s="96" t="s">
        <v>216</v>
      </c>
      <c r="C69" s="88"/>
      <c r="D69" s="88"/>
      <c r="E69" s="88"/>
      <c r="F69" s="88"/>
      <c r="G69" s="88"/>
      <c r="H69" s="88"/>
      <c r="I69" s="88"/>
      <c r="J69" s="88"/>
      <c r="K69" s="92"/>
      <c r="L69" s="88"/>
    </row>
    <row r="70" spans="2:12">
      <c r="B70" s="93"/>
      <c r="C70" s="88"/>
      <c r="D70" s="88"/>
      <c r="E70" s="88"/>
      <c r="F70" s="88"/>
      <c r="G70" s="88"/>
      <c r="H70" s="88"/>
      <c r="I70" s="88"/>
      <c r="J70" s="88"/>
      <c r="K70" s="92"/>
      <c r="L70" s="88"/>
    </row>
    <row r="71" spans="2:12">
      <c r="B71" s="93"/>
      <c r="C71" s="88"/>
      <c r="D71" s="88"/>
      <c r="E71" s="88"/>
      <c r="F71" s="88"/>
      <c r="G71" s="88"/>
      <c r="H71" s="88"/>
      <c r="I71" s="88"/>
      <c r="J71" s="88"/>
      <c r="K71" s="92"/>
      <c r="L71" s="88"/>
    </row>
    <row r="72" spans="2:12">
      <c r="B72" s="93"/>
      <c r="C72" s="88"/>
      <c r="D72" s="88"/>
      <c r="E72" s="88"/>
      <c r="F72" s="88"/>
      <c r="G72" s="88"/>
      <c r="H72" s="88"/>
      <c r="I72" s="88"/>
      <c r="J72" s="88"/>
      <c r="K72" s="92"/>
      <c r="L72" s="88"/>
    </row>
    <row r="73" spans="2:12">
      <c r="B73" s="93"/>
      <c r="C73" s="88"/>
      <c r="D73" s="88"/>
      <c r="E73" s="88"/>
      <c r="F73" s="88"/>
      <c r="G73" s="88"/>
      <c r="H73" s="88"/>
      <c r="I73" s="88"/>
      <c r="J73" s="88"/>
      <c r="K73" s="92"/>
      <c r="L73" s="88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7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1406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142</v>
      </c>
      <c r="C1" s="46" t="s" vm="1">
        <v>225</v>
      </c>
    </row>
    <row r="2" spans="2:11">
      <c r="B2" s="46" t="s">
        <v>141</v>
      </c>
      <c r="C2" s="46" t="s">
        <v>226</v>
      </c>
    </row>
    <row r="3" spans="2:11">
      <c r="B3" s="46" t="s">
        <v>143</v>
      </c>
      <c r="C3" s="46" t="s">
        <v>227</v>
      </c>
    </row>
    <row r="4" spans="2:11">
      <c r="B4" s="46" t="s">
        <v>144</v>
      </c>
      <c r="C4" s="46">
        <v>2145</v>
      </c>
    </row>
    <row r="6" spans="2:11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112</v>
      </c>
      <c r="C8" s="29" t="s">
        <v>45</v>
      </c>
      <c r="D8" s="29" t="s">
        <v>65</v>
      </c>
      <c r="E8" s="29" t="s">
        <v>99</v>
      </c>
      <c r="F8" s="29" t="s">
        <v>100</v>
      </c>
      <c r="G8" s="29" t="s">
        <v>201</v>
      </c>
      <c r="H8" s="29" t="s">
        <v>200</v>
      </c>
      <c r="I8" s="29" t="s">
        <v>107</v>
      </c>
      <c r="J8" s="29" t="s">
        <v>145</v>
      </c>
      <c r="K8" s="30" t="s">
        <v>147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208</v>
      </c>
      <c r="H9" s="15"/>
      <c r="I9" s="15" t="s">
        <v>204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49</v>
      </c>
      <c r="C11" s="74"/>
      <c r="D11" s="75"/>
      <c r="E11" s="75"/>
      <c r="F11" s="98"/>
      <c r="G11" s="77"/>
      <c r="H11" s="99"/>
      <c r="I11" s="77">
        <v>-4138.3275771210019</v>
      </c>
      <c r="J11" s="78">
        <f>IFERROR(I11/$I$11,0)</f>
        <v>1</v>
      </c>
      <c r="K11" s="78">
        <f>I11/'סכום נכסי הקרן'!$C$42</f>
        <v>-4.8790424184797475E-3</v>
      </c>
    </row>
    <row r="12" spans="2:11" ht="19.5" customHeight="1">
      <c r="B12" s="79" t="s">
        <v>34</v>
      </c>
      <c r="C12" s="80"/>
      <c r="D12" s="81"/>
      <c r="E12" s="81"/>
      <c r="F12" s="100"/>
      <c r="G12" s="83"/>
      <c r="H12" s="101"/>
      <c r="I12" s="83">
        <v>-6159.8861995430025</v>
      </c>
      <c r="J12" s="84">
        <f t="shared" ref="J12:J75" si="0">IFERROR(I12/$I$11,0)</f>
        <v>1.4884965205747152</v>
      </c>
      <c r="K12" s="84">
        <f>I12/'סכום נכסי הקרן'!$C$42</f>
        <v>-7.2624376636435473E-3</v>
      </c>
    </row>
    <row r="13" spans="2:11">
      <c r="B13" s="85" t="s">
        <v>187</v>
      </c>
      <c r="C13" s="80"/>
      <c r="D13" s="81"/>
      <c r="E13" s="81"/>
      <c r="F13" s="100"/>
      <c r="G13" s="83"/>
      <c r="H13" s="101"/>
      <c r="I13" s="83">
        <v>-107.25502100100002</v>
      </c>
      <c r="J13" s="84">
        <f t="shared" si="0"/>
        <v>2.5917479707011592E-2</v>
      </c>
      <c r="K13" s="84">
        <f>I13/'סכום נכסי הקרן'!$C$42</f>
        <v>-1.2645248287059761E-4</v>
      </c>
    </row>
    <row r="14" spans="2:11">
      <c r="B14" s="86" t="s">
        <v>968</v>
      </c>
      <c r="C14" s="88" t="s">
        <v>2067</v>
      </c>
      <c r="D14" s="89" t="s">
        <v>529</v>
      </c>
      <c r="E14" s="89" t="s">
        <v>129</v>
      </c>
      <c r="F14" s="102">
        <v>44882</v>
      </c>
      <c r="G14" s="91">
        <v>129382.18934000003</v>
      </c>
      <c r="H14" s="103">
        <v>-3.8064249999999999</v>
      </c>
      <c r="I14" s="91">
        <v>-4.9248354410000008</v>
      </c>
      <c r="J14" s="92">
        <f t="shared" si="0"/>
        <v>1.1900545206298446E-3</v>
      </c>
      <c r="K14" s="92">
        <f>I14/'סכום נכסי הקרן'!$C$42</f>
        <v>-5.8063264864565943E-6</v>
      </c>
    </row>
    <row r="15" spans="2:11">
      <c r="B15" s="86" t="s">
        <v>1000</v>
      </c>
      <c r="C15" s="88" t="s">
        <v>2068</v>
      </c>
      <c r="D15" s="89" t="s">
        <v>529</v>
      </c>
      <c r="E15" s="89" t="s">
        <v>129</v>
      </c>
      <c r="F15" s="102">
        <v>44917</v>
      </c>
      <c r="G15" s="91">
        <v>455602.97725200007</v>
      </c>
      <c r="H15" s="103">
        <v>-5.9169239999999999</v>
      </c>
      <c r="I15" s="91">
        <v>-26.957681337000004</v>
      </c>
      <c r="J15" s="92">
        <f t="shared" si="0"/>
        <v>6.5141487314917266E-3</v>
      </c>
      <c r="K15" s="92">
        <f>I15/'סכום נכסי הקרן'!$C$42</f>
        <v>-3.1782807981234173E-5</v>
      </c>
    </row>
    <row r="16" spans="2:11" s="6" customFormat="1">
      <c r="B16" s="86" t="s">
        <v>2069</v>
      </c>
      <c r="C16" s="88" t="s">
        <v>2070</v>
      </c>
      <c r="D16" s="89" t="s">
        <v>529</v>
      </c>
      <c r="E16" s="89" t="s">
        <v>129</v>
      </c>
      <c r="F16" s="102">
        <v>44952</v>
      </c>
      <c r="G16" s="91">
        <v>287582.70177200006</v>
      </c>
      <c r="H16" s="103">
        <v>-34.616999</v>
      </c>
      <c r="I16" s="91">
        <v>-99.552500299000002</v>
      </c>
      <c r="J16" s="92">
        <f t="shared" si="0"/>
        <v>2.4056215571087728E-2</v>
      </c>
      <c r="K16" s="92">
        <f>I16/'סכום נכסי הקרן'!$C$42</f>
        <v>-1.1737129619943004E-4</v>
      </c>
    </row>
    <row r="17" spans="2:11" s="6" customFormat="1">
      <c r="B17" s="86" t="s">
        <v>957</v>
      </c>
      <c r="C17" s="88" t="s">
        <v>2071</v>
      </c>
      <c r="D17" s="89" t="s">
        <v>529</v>
      </c>
      <c r="E17" s="89" t="s">
        <v>129</v>
      </c>
      <c r="F17" s="102">
        <v>44952</v>
      </c>
      <c r="G17" s="91">
        <v>478646.34218300006</v>
      </c>
      <c r="H17" s="103">
        <v>-20.266642000000001</v>
      </c>
      <c r="I17" s="91">
        <v>-97.005541422000007</v>
      </c>
      <c r="J17" s="92">
        <f t="shared" si="0"/>
        <v>2.3440759489002538E-2</v>
      </c>
      <c r="K17" s="92">
        <f>I17/'סכום נכסי הקרן'!$C$42</f>
        <v>-1.1436845986822503E-4</v>
      </c>
    </row>
    <row r="18" spans="2:11" s="6" customFormat="1">
      <c r="B18" s="86" t="s">
        <v>968</v>
      </c>
      <c r="C18" s="88" t="s">
        <v>2072</v>
      </c>
      <c r="D18" s="89" t="s">
        <v>529</v>
      </c>
      <c r="E18" s="89" t="s">
        <v>129</v>
      </c>
      <c r="F18" s="102">
        <v>44965</v>
      </c>
      <c r="G18" s="91">
        <v>134508.53015999999</v>
      </c>
      <c r="H18" s="103">
        <v>-3.0257000000000001</v>
      </c>
      <c r="I18" s="91">
        <v>-4.069824134000001</v>
      </c>
      <c r="J18" s="92">
        <f t="shared" si="0"/>
        <v>9.8344658757810121E-4</v>
      </c>
      <c r="K18" s="92">
        <f>I18/'סכום נכסי הקרן'!$C$42</f>
        <v>-4.7982776171027136E-6</v>
      </c>
    </row>
    <row r="19" spans="2:11">
      <c r="B19" s="86" t="s">
        <v>1074</v>
      </c>
      <c r="C19" s="88" t="s">
        <v>2073</v>
      </c>
      <c r="D19" s="89" t="s">
        <v>529</v>
      </c>
      <c r="E19" s="89" t="s">
        <v>129</v>
      </c>
      <c r="F19" s="102">
        <v>44965</v>
      </c>
      <c r="G19" s="91">
        <v>115030.81110000004</v>
      </c>
      <c r="H19" s="103">
        <v>18.024788000000001</v>
      </c>
      <c r="I19" s="91">
        <v>20.734059442000007</v>
      </c>
      <c r="J19" s="92">
        <f t="shared" si="0"/>
        <v>-5.0102508937739793E-3</v>
      </c>
      <c r="K19" s="92">
        <f>I19/'סכום נכסי הקרן'!$C$42</f>
        <v>2.4445226637949314E-5</v>
      </c>
    </row>
    <row r="20" spans="2:11">
      <c r="B20" s="86" t="s">
        <v>1074</v>
      </c>
      <c r="C20" s="88" t="s">
        <v>2074</v>
      </c>
      <c r="D20" s="89" t="s">
        <v>529</v>
      </c>
      <c r="E20" s="89" t="s">
        <v>129</v>
      </c>
      <c r="F20" s="102">
        <v>44952</v>
      </c>
      <c r="G20" s="91">
        <v>331183.87972600007</v>
      </c>
      <c r="H20" s="103">
        <v>30.234833999999999</v>
      </c>
      <c r="I20" s="91">
        <v>100.13289735900001</v>
      </c>
      <c r="J20" s="92">
        <f t="shared" si="0"/>
        <v>-2.4196464753682353E-2</v>
      </c>
      <c r="K20" s="92">
        <f>I20/'סכום נכסי הקרן'!$C$42</f>
        <v>1.1805557791046632E-4</v>
      </c>
    </row>
    <row r="21" spans="2:11">
      <c r="B21" s="86" t="s">
        <v>981</v>
      </c>
      <c r="C21" s="88" t="s">
        <v>2075</v>
      </c>
      <c r="D21" s="89" t="s">
        <v>529</v>
      </c>
      <c r="E21" s="89" t="s">
        <v>129</v>
      </c>
      <c r="F21" s="102">
        <v>45091</v>
      </c>
      <c r="G21" s="91">
        <v>281815.09195000003</v>
      </c>
      <c r="H21" s="103">
        <v>1.5185919999999999</v>
      </c>
      <c r="I21" s="91">
        <v>4.2796207900000001</v>
      </c>
      <c r="J21" s="92">
        <f t="shared" si="0"/>
        <v>-1.0341425878560573E-3</v>
      </c>
      <c r="K21" s="92">
        <f>I21/'סכום נכסי הקרן'!$C$42</f>
        <v>5.0456255529061219E-6</v>
      </c>
    </row>
    <row r="22" spans="2:11">
      <c r="B22" s="86" t="s">
        <v>1000</v>
      </c>
      <c r="C22" s="88" t="s">
        <v>2076</v>
      </c>
      <c r="D22" s="89" t="s">
        <v>529</v>
      </c>
      <c r="E22" s="89" t="s">
        <v>129</v>
      </c>
      <c r="F22" s="102">
        <v>45043</v>
      </c>
      <c r="G22" s="91">
        <v>375476.24940000003</v>
      </c>
      <c r="H22" s="103">
        <v>2.8972000000000001E-2</v>
      </c>
      <c r="I22" s="91">
        <v>0.10878404100000001</v>
      </c>
      <c r="J22" s="92">
        <f t="shared" si="0"/>
        <v>-2.6286957465962643E-5</v>
      </c>
      <c r="K22" s="92">
        <f>I22/'סכום נכסי הקרן'!$C$42</f>
        <v>1.2825518052920461E-7</v>
      </c>
    </row>
    <row r="23" spans="2:11">
      <c r="B23" s="93"/>
      <c r="C23" s="88"/>
      <c r="D23" s="88"/>
      <c r="E23" s="88"/>
      <c r="F23" s="88"/>
      <c r="G23" s="91"/>
      <c r="H23" s="103"/>
      <c r="I23" s="88"/>
      <c r="J23" s="92"/>
      <c r="K23" s="88"/>
    </row>
    <row r="24" spans="2:11">
      <c r="B24" s="85" t="s">
        <v>2058</v>
      </c>
      <c r="C24" s="80"/>
      <c r="D24" s="81"/>
      <c r="E24" s="81"/>
      <c r="F24" s="100"/>
      <c r="G24" s="83"/>
      <c r="H24" s="101"/>
      <c r="I24" s="83">
        <v>-5723.2915354470015</v>
      </c>
      <c r="J24" s="84">
        <f t="shared" si="0"/>
        <v>1.3829962536287774</v>
      </c>
      <c r="K24" s="84">
        <f>I24/'סכום נכסי הקרן'!$C$42</f>
        <v>-6.7476973860533807E-3</v>
      </c>
    </row>
    <row r="25" spans="2:11">
      <c r="B25" s="86" t="s">
        <v>2077</v>
      </c>
      <c r="C25" s="88" t="s">
        <v>2078</v>
      </c>
      <c r="D25" s="89" t="s">
        <v>529</v>
      </c>
      <c r="E25" s="89" t="s">
        <v>128</v>
      </c>
      <c r="F25" s="102">
        <v>44951</v>
      </c>
      <c r="G25" s="91">
        <v>382577.82675000007</v>
      </c>
      <c r="H25" s="103">
        <v>-11.310268000000001</v>
      </c>
      <c r="I25" s="91">
        <v>-43.270578940999997</v>
      </c>
      <c r="J25" s="92">
        <f t="shared" si="0"/>
        <v>1.0456054561805124E-2</v>
      </c>
      <c r="K25" s="92">
        <f>I25/'סכום נכסי הקרן'!$C$42</f>
        <v>-5.1015533736985868E-5</v>
      </c>
    </row>
    <row r="26" spans="2:11">
      <c r="B26" s="86" t="s">
        <v>2077</v>
      </c>
      <c r="C26" s="88" t="s">
        <v>2079</v>
      </c>
      <c r="D26" s="89" t="s">
        <v>529</v>
      </c>
      <c r="E26" s="89" t="s">
        <v>128</v>
      </c>
      <c r="F26" s="102">
        <v>44951</v>
      </c>
      <c r="G26" s="91">
        <v>147463.97550000003</v>
      </c>
      <c r="H26" s="103">
        <v>-11.310268000000001</v>
      </c>
      <c r="I26" s="91">
        <v>-16.678571360999999</v>
      </c>
      <c r="J26" s="92">
        <f t="shared" si="0"/>
        <v>4.030268520357959E-3</v>
      </c>
      <c r="K26" s="92">
        <f>I26/'סכום נכסי הקרן'!$C$42</f>
        <v>-1.9663851068690092E-5</v>
      </c>
    </row>
    <row r="27" spans="2:11">
      <c r="B27" s="86" t="s">
        <v>2080</v>
      </c>
      <c r="C27" s="88" t="s">
        <v>2081</v>
      </c>
      <c r="D27" s="89" t="s">
        <v>529</v>
      </c>
      <c r="E27" s="89" t="s">
        <v>128</v>
      </c>
      <c r="F27" s="102">
        <v>44951</v>
      </c>
      <c r="G27" s="91">
        <v>437231.80200000008</v>
      </c>
      <c r="H27" s="103">
        <v>-11.310268000000001</v>
      </c>
      <c r="I27" s="91">
        <v>-49.452090199000004</v>
      </c>
      <c r="J27" s="92">
        <f t="shared" si="0"/>
        <v>1.1949776637402732E-2</v>
      </c>
      <c r="K27" s="92">
        <f>I27/'סכום נכסי הקרן'!$C$42</f>
        <v>-5.8303467105246213E-5</v>
      </c>
    </row>
    <row r="28" spans="2:11">
      <c r="B28" s="86" t="s">
        <v>2082</v>
      </c>
      <c r="C28" s="88" t="s">
        <v>2083</v>
      </c>
      <c r="D28" s="89" t="s">
        <v>529</v>
      </c>
      <c r="E28" s="89" t="s">
        <v>128</v>
      </c>
      <c r="F28" s="102">
        <v>44951</v>
      </c>
      <c r="G28" s="91">
        <v>784480.62383300008</v>
      </c>
      <c r="H28" s="103">
        <v>-11.259849000000001</v>
      </c>
      <c r="I28" s="91">
        <v>-88.331329771000014</v>
      </c>
      <c r="J28" s="92">
        <f t="shared" si="0"/>
        <v>2.1344692541824188E-2</v>
      </c>
      <c r="K28" s="92">
        <f>I28/'סכום נכסי הקרן'!$C$42</f>
        <v>-1.0414166032096852E-4</v>
      </c>
    </row>
    <row r="29" spans="2:11">
      <c r="B29" s="86" t="s">
        <v>2082</v>
      </c>
      <c r="C29" s="88" t="s">
        <v>2084</v>
      </c>
      <c r="D29" s="89" t="s">
        <v>529</v>
      </c>
      <c r="E29" s="89" t="s">
        <v>128</v>
      </c>
      <c r="F29" s="102">
        <v>44951</v>
      </c>
      <c r="G29" s="91">
        <v>820181.14368800016</v>
      </c>
      <c r="H29" s="103">
        <v>-11.259848</v>
      </c>
      <c r="I29" s="91">
        <v>-92.351154202000018</v>
      </c>
      <c r="J29" s="92">
        <f t="shared" si="0"/>
        <v>2.23160570256857E-2</v>
      </c>
      <c r="K29" s="92">
        <f>I29/'סכום נכסי הקרן'!$C$42</f>
        <v>-1.0888098884153352E-4</v>
      </c>
    </row>
    <row r="30" spans="2:11">
      <c r="B30" s="86" t="s">
        <v>2085</v>
      </c>
      <c r="C30" s="88" t="s">
        <v>2086</v>
      </c>
      <c r="D30" s="89" t="s">
        <v>529</v>
      </c>
      <c r="E30" s="89" t="s">
        <v>128</v>
      </c>
      <c r="F30" s="102">
        <v>44950</v>
      </c>
      <c r="G30" s="91">
        <v>445332.29580000008</v>
      </c>
      <c r="H30" s="103">
        <v>-10.581398999999999</v>
      </c>
      <c r="I30" s="91">
        <v>-47.122385132000012</v>
      </c>
      <c r="J30" s="92">
        <f t="shared" si="0"/>
        <v>1.1386818528460388E-2</v>
      </c>
      <c r="K30" s="92">
        <f>I30/'סכום נכסי הקרן'!$C$42</f>
        <v>-5.5556770611889372E-5</v>
      </c>
    </row>
    <row r="31" spans="2:11">
      <c r="B31" s="86" t="s">
        <v>2087</v>
      </c>
      <c r="C31" s="88" t="s">
        <v>2088</v>
      </c>
      <c r="D31" s="89" t="s">
        <v>529</v>
      </c>
      <c r="E31" s="89" t="s">
        <v>128</v>
      </c>
      <c r="F31" s="102">
        <v>44950</v>
      </c>
      <c r="G31" s="91">
        <v>660959.74854000006</v>
      </c>
      <c r="H31" s="103">
        <v>-10.455429000000001</v>
      </c>
      <c r="I31" s="91">
        <v>-69.106177112000026</v>
      </c>
      <c r="J31" s="92">
        <f t="shared" si="0"/>
        <v>1.6699059178895786E-2</v>
      </c>
      <c r="K31" s="92">
        <f>I31/'סכום נכסי הקרן'!$C$42</f>
        <v>-8.1475418082536122E-5</v>
      </c>
    </row>
    <row r="32" spans="2:11">
      <c r="B32" s="86" t="s">
        <v>2089</v>
      </c>
      <c r="C32" s="88" t="s">
        <v>2090</v>
      </c>
      <c r="D32" s="89" t="s">
        <v>529</v>
      </c>
      <c r="E32" s="89" t="s">
        <v>128</v>
      </c>
      <c r="F32" s="102">
        <v>44950</v>
      </c>
      <c r="G32" s="91">
        <v>385582.96980000002</v>
      </c>
      <c r="H32" s="103">
        <v>-10.448807</v>
      </c>
      <c r="I32" s="91">
        <v>-40.288820164000008</v>
      </c>
      <c r="J32" s="92">
        <f t="shared" si="0"/>
        <v>9.7355319058692272E-3</v>
      </c>
      <c r="K32" s="92">
        <f>I32/'סכום נכסי הקרן'!$C$42</f>
        <v>-4.7500073135198936E-5</v>
      </c>
    </row>
    <row r="33" spans="2:11">
      <c r="B33" s="86" t="s">
        <v>2091</v>
      </c>
      <c r="C33" s="88" t="s">
        <v>2092</v>
      </c>
      <c r="D33" s="89" t="s">
        <v>529</v>
      </c>
      <c r="E33" s="89" t="s">
        <v>128</v>
      </c>
      <c r="F33" s="102">
        <v>44952</v>
      </c>
      <c r="G33" s="91">
        <v>518279.51935200003</v>
      </c>
      <c r="H33" s="103">
        <v>-10.330845</v>
      </c>
      <c r="I33" s="91">
        <v>-53.542652380000007</v>
      </c>
      <c r="J33" s="92">
        <f t="shared" si="0"/>
        <v>1.2938234439442118E-2</v>
      </c>
      <c r="K33" s="92">
        <f>I33/'סכום נכסי הקרן'!$C$42</f>
        <v>-6.3126194650273633E-5</v>
      </c>
    </row>
    <row r="34" spans="2:11">
      <c r="B34" s="86" t="s">
        <v>2093</v>
      </c>
      <c r="C34" s="88" t="s">
        <v>2094</v>
      </c>
      <c r="D34" s="89" t="s">
        <v>529</v>
      </c>
      <c r="E34" s="89" t="s">
        <v>128</v>
      </c>
      <c r="F34" s="102">
        <v>44952</v>
      </c>
      <c r="G34" s="91">
        <v>1047837.2415000002</v>
      </c>
      <c r="H34" s="103">
        <v>-10.304418</v>
      </c>
      <c r="I34" s="91">
        <v>-107.97353116000002</v>
      </c>
      <c r="J34" s="92">
        <f t="shared" si="0"/>
        <v>2.6091103023583324E-2</v>
      </c>
      <c r="K34" s="92">
        <f>I34/'סכום נכסי הקרן'!$C$42</f>
        <v>-1.2729959839698823E-4</v>
      </c>
    </row>
    <row r="35" spans="2:11">
      <c r="B35" s="86" t="s">
        <v>2095</v>
      </c>
      <c r="C35" s="88" t="s">
        <v>2096</v>
      </c>
      <c r="D35" s="89" t="s">
        <v>529</v>
      </c>
      <c r="E35" s="89" t="s">
        <v>128</v>
      </c>
      <c r="F35" s="102">
        <v>44952</v>
      </c>
      <c r="G35" s="91">
        <v>529639.62055200012</v>
      </c>
      <c r="H35" s="103">
        <v>-10.261502</v>
      </c>
      <c r="I35" s="91">
        <v>-54.348980376000007</v>
      </c>
      <c r="J35" s="92">
        <f t="shared" si="0"/>
        <v>1.3133078366360285E-2</v>
      </c>
      <c r="K35" s="92">
        <f>I35/'סכום נכסי הקרן'!$C$42</f>
        <v>-6.4076846434690541E-5</v>
      </c>
    </row>
    <row r="36" spans="2:11">
      <c r="B36" s="86" t="s">
        <v>2097</v>
      </c>
      <c r="C36" s="88" t="s">
        <v>2098</v>
      </c>
      <c r="D36" s="89" t="s">
        <v>529</v>
      </c>
      <c r="E36" s="89" t="s">
        <v>128</v>
      </c>
      <c r="F36" s="102">
        <v>44959</v>
      </c>
      <c r="G36" s="91">
        <v>690731.13933600008</v>
      </c>
      <c r="H36" s="103">
        <v>-9.1638409999999997</v>
      </c>
      <c r="I36" s="91">
        <v>-63.297505399000009</v>
      </c>
      <c r="J36" s="92">
        <f t="shared" si="0"/>
        <v>1.529543135950478E-2</v>
      </c>
      <c r="K36" s="92">
        <f>I36/'סכום נכסי הקרן'!$C$42</f>
        <v>-7.4627058411969179E-5</v>
      </c>
    </row>
    <row r="37" spans="2:11">
      <c r="B37" s="86" t="s">
        <v>2099</v>
      </c>
      <c r="C37" s="88" t="s">
        <v>2100</v>
      </c>
      <c r="D37" s="89" t="s">
        <v>529</v>
      </c>
      <c r="E37" s="89" t="s">
        <v>128</v>
      </c>
      <c r="F37" s="102">
        <v>44959</v>
      </c>
      <c r="G37" s="91">
        <v>135841.92986</v>
      </c>
      <c r="H37" s="103">
        <v>-9.1509</v>
      </c>
      <c r="I37" s="91">
        <v>-12.430758515000001</v>
      </c>
      <c r="J37" s="92">
        <f t="shared" si="0"/>
        <v>3.0038121157262205E-3</v>
      </c>
      <c r="K37" s="92">
        <f>I37/'סכום נכסי הקרן'!$C$42</f>
        <v>-1.4655726729771626E-5</v>
      </c>
    </row>
    <row r="38" spans="2:11">
      <c r="B38" s="86" t="s">
        <v>2101</v>
      </c>
      <c r="C38" s="88" t="s">
        <v>2102</v>
      </c>
      <c r="D38" s="89" t="s">
        <v>529</v>
      </c>
      <c r="E38" s="89" t="s">
        <v>128</v>
      </c>
      <c r="F38" s="102">
        <v>44959</v>
      </c>
      <c r="G38" s="91">
        <v>557553.10642500001</v>
      </c>
      <c r="H38" s="103">
        <v>-9.0636229999999998</v>
      </c>
      <c r="I38" s="91">
        <v>-50.534510296000008</v>
      </c>
      <c r="J38" s="92">
        <f t="shared" si="0"/>
        <v>1.2211336428605399E-2</v>
      </c>
      <c r="K38" s="92">
        <f>I38/'סכום נכסי הקרן'!$C$42</f>
        <v>-5.9579628421492727E-5</v>
      </c>
    </row>
    <row r="39" spans="2:11">
      <c r="B39" s="86" t="s">
        <v>2101</v>
      </c>
      <c r="C39" s="88" t="s">
        <v>2103</v>
      </c>
      <c r="D39" s="89" t="s">
        <v>529</v>
      </c>
      <c r="E39" s="89" t="s">
        <v>128</v>
      </c>
      <c r="F39" s="102">
        <v>44959</v>
      </c>
      <c r="G39" s="91">
        <v>401161.41476000001</v>
      </c>
      <c r="H39" s="103">
        <v>-9.0636229999999998</v>
      </c>
      <c r="I39" s="91">
        <v>-36.359757324000007</v>
      </c>
      <c r="J39" s="92">
        <f t="shared" si="0"/>
        <v>8.7860993714023883E-3</v>
      </c>
      <c r="K39" s="92">
        <f>I39/'סכום נכסי הקרן'!$C$42</f>
        <v>-4.2867751526050506E-5</v>
      </c>
    </row>
    <row r="40" spans="2:11">
      <c r="B40" s="86" t="s">
        <v>2104</v>
      </c>
      <c r="C40" s="88" t="s">
        <v>2105</v>
      </c>
      <c r="D40" s="89" t="s">
        <v>529</v>
      </c>
      <c r="E40" s="89" t="s">
        <v>128</v>
      </c>
      <c r="F40" s="102">
        <v>44958</v>
      </c>
      <c r="G40" s="91">
        <v>302189.77215000003</v>
      </c>
      <c r="H40" s="103">
        <v>-8.5936509999999995</v>
      </c>
      <c r="I40" s="91">
        <v>-25.969133782000004</v>
      </c>
      <c r="J40" s="92">
        <f t="shared" si="0"/>
        <v>6.2752726308018614E-3</v>
      </c>
      <c r="K40" s="92">
        <f>I40/'סכום נכסי הקרן'!$C$42</f>
        <v>-3.0617321353207284E-5</v>
      </c>
    </row>
    <row r="41" spans="2:11">
      <c r="B41" s="86" t="s">
        <v>2104</v>
      </c>
      <c r="C41" s="88" t="s">
        <v>2106</v>
      </c>
      <c r="D41" s="89" t="s">
        <v>529</v>
      </c>
      <c r="E41" s="89" t="s">
        <v>128</v>
      </c>
      <c r="F41" s="102">
        <v>44958</v>
      </c>
      <c r="G41" s="91">
        <v>806395.46273999999</v>
      </c>
      <c r="H41" s="103">
        <v>-8.5936509999999995</v>
      </c>
      <c r="I41" s="91">
        <v>-69.298810150000023</v>
      </c>
      <c r="J41" s="92">
        <f t="shared" si="0"/>
        <v>1.674560770228117E-2</v>
      </c>
      <c r="K41" s="92">
        <f>I41/'סכום נכסי הקרן'!$C$42</f>
        <v>-8.1702530302651006E-5</v>
      </c>
    </row>
    <row r="42" spans="2:11">
      <c r="B42" s="86" t="s">
        <v>2107</v>
      </c>
      <c r="C42" s="88" t="s">
        <v>2108</v>
      </c>
      <c r="D42" s="89" t="s">
        <v>529</v>
      </c>
      <c r="E42" s="89" t="s">
        <v>128</v>
      </c>
      <c r="F42" s="102">
        <v>44958</v>
      </c>
      <c r="G42" s="91">
        <v>573748.96433400013</v>
      </c>
      <c r="H42" s="103">
        <v>-8.5456430000000001</v>
      </c>
      <c r="I42" s="91">
        <v>-49.030538194000002</v>
      </c>
      <c r="J42" s="92">
        <f t="shared" si="0"/>
        <v>1.1847911331395886E-2</v>
      </c>
      <c r="K42" s="92">
        <f>I42/'סכום נכסי הקרן'!$C$42</f>
        <v>-5.780646195626739E-5</v>
      </c>
    </row>
    <row r="43" spans="2:11">
      <c r="B43" s="86" t="s">
        <v>2107</v>
      </c>
      <c r="C43" s="88" t="s">
        <v>2109</v>
      </c>
      <c r="D43" s="89" t="s">
        <v>529</v>
      </c>
      <c r="E43" s="89" t="s">
        <v>128</v>
      </c>
      <c r="F43" s="102">
        <v>44958</v>
      </c>
      <c r="G43" s="91">
        <v>504220.07317500009</v>
      </c>
      <c r="H43" s="103">
        <v>-8.5456430000000001</v>
      </c>
      <c r="I43" s="91">
        <v>-43.088847406000006</v>
      </c>
      <c r="J43" s="92">
        <f t="shared" si="0"/>
        <v>1.0412140315865603E-2</v>
      </c>
      <c r="K43" s="92">
        <f>I43/'סכום נכסי הקרן'!$C$42</f>
        <v>-5.0801274268271394E-5</v>
      </c>
    </row>
    <row r="44" spans="2:11">
      <c r="B44" s="86" t="s">
        <v>2110</v>
      </c>
      <c r="C44" s="88" t="s">
        <v>2111</v>
      </c>
      <c r="D44" s="89" t="s">
        <v>529</v>
      </c>
      <c r="E44" s="89" t="s">
        <v>128</v>
      </c>
      <c r="F44" s="102">
        <v>44958</v>
      </c>
      <c r="G44" s="91">
        <v>414617.60519600014</v>
      </c>
      <c r="H44" s="103">
        <v>-8.5360469999999999</v>
      </c>
      <c r="I44" s="91">
        <v>-35.391951716000008</v>
      </c>
      <c r="J44" s="92">
        <f t="shared" si="0"/>
        <v>8.5522354275834964E-3</v>
      </c>
      <c r="K44" s="92">
        <f>I44/'סכום נכסי הקרן'!$C$42</f>
        <v>-4.1726719424005164E-5</v>
      </c>
    </row>
    <row r="45" spans="2:11">
      <c r="B45" s="86" t="s">
        <v>2110</v>
      </c>
      <c r="C45" s="88" t="s">
        <v>2112</v>
      </c>
      <c r="D45" s="89" t="s">
        <v>529</v>
      </c>
      <c r="E45" s="89" t="s">
        <v>128</v>
      </c>
      <c r="F45" s="102">
        <v>44958</v>
      </c>
      <c r="G45" s="91">
        <v>683094.87343500007</v>
      </c>
      <c r="H45" s="103">
        <v>-8.5360469999999999</v>
      </c>
      <c r="I45" s="91">
        <v>-58.309296260000011</v>
      </c>
      <c r="J45" s="92">
        <f t="shared" si="0"/>
        <v>1.4090062996067913E-2</v>
      </c>
      <c r="K45" s="92">
        <f>I45/'סכום נכסי הקרן'!$C$42</f>
        <v>-6.8746015036867187E-5</v>
      </c>
    </row>
    <row r="46" spans="2:11">
      <c r="B46" s="86" t="s">
        <v>2113</v>
      </c>
      <c r="C46" s="88" t="s">
        <v>2114</v>
      </c>
      <c r="D46" s="89" t="s">
        <v>529</v>
      </c>
      <c r="E46" s="89" t="s">
        <v>128</v>
      </c>
      <c r="F46" s="102">
        <v>44963</v>
      </c>
      <c r="G46" s="91">
        <v>504442.98213800008</v>
      </c>
      <c r="H46" s="103">
        <v>-8.4678769999999997</v>
      </c>
      <c r="I46" s="91">
        <v>-42.715611017000001</v>
      </c>
      <c r="J46" s="92">
        <f t="shared" si="0"/>
        <v>1.0321950164882035E-2</v>
      </c>
      <c r="K46" s="92">
        <f>I46/'סכום נכסי הקרן'!$C$42</f>
        <v>-5.0361232695893473E-5</v>
      </c>
    </row>
    <row r="47" spans="2:11">
      <c r="B47" s="86" t="s">
        <v>2115</v>
      </c>
      <c r="C47" s="88" t="s">
        <v>2116</v>
      </c>
      <c r="D47" s="89" t="s">
        <v>529</v>
      </c>
      <c r="E47" s="89" t="s">
        <v>128</v>
      </c>
      <c r="F47" s="102">
        <v>44963</v>
      </c>
      <c r="G47" s="91">
        <v>1367035.2360600003</v>
      </c>
      <c r="H47" s="103">
        <v>-8.4629600000000007</v>
      </c>
      <c r="I47" s="91">
        <v>-115.69164769400003</v>
      </c>
      <c r="J47" s="92">
        <f t="shared" si="0"/>
        <v>2.7956135791088264E-2</v>
      </c>
      <c r="K47" s="92">
        <f>I47/'סכום נכסי הקרן'!$C$42</f>
        <v>-1.3639917238149953E-4</v>
      </c>
    </row>
    <row r="48" spans="2:11">
      <c r="B48" s="86" t="s">
        <v>2117</v>
      </c>
      <c r="C48" s="88" t="s">
        <v>2118</v>
      </c>
      <c r="D48" s="89" t="s">
        <v>529</v>
      </c>
      <c r="E48" s="89" t="s">
        <v>128</v>
      </c>
      <c r="F48" s="102">
        <v>44963</v>
      </c>
      <c r="G48" s="91">
        <v>448723.99739999999</v>
      </c>
      <c r="H48" s="103">
        <v>-8.3880510000000008</v>
      </c>
      <c r="I48" s="91">
        <v>-37.639196500000004</v>
      </c>
      <c r="J48" s="92">
        <f t="shared" si="0"/>
        <v>9.095267544331341E-3</v>
      </c>
      <c r="K48" s="92">
        <f>I48/'סכום נכסי הקרן'!$C$42</f>
        <v>-4.4376196156214742E-5</v>
      </c>
    </row>
    <row r="49" spans="2:11">
      <c r="B49" s="86" t="s">
        <v>2119</v>
      </c>
      <c r="C49" s="88" t="s">
        <v>2120</v>
      </c>
      <c r="D49" s="89" t="s">
        <v>529</v>
      </c>
      <c r="E49" s="89" t="s">
        <v>128</v>
      </c>
      <c r="F49" s="102">
        <v>44963</v>
      </c>
      <c r="G49" s="91">
        <v>696136.43400000001</v>
      </c>
      <c r="H49" s="103">
        <v>-8.2924140000000008</v>
      </c>
      <c r="I49" s="91">
        <v>-57.726516559000018</v>
      </c>
      <c r="J49" s="92">
        <f t="shared" si="0"/>
        <v>1.3949238063739712E-2</v>
      </c>
      <c r="K49" s="92">
        <f>I49/'סכום נכסי הקרן'!$C$42</f>
        <v>-6.8058924218458348E-5</v>
      </c>
    </row>
    <row r="50" spans="2:11">
      <c r="B50" s="86" t="s">
        <v>2121</v>
      </c>
      <c r="C50" s="88" t="s">
        <v>2122</v>
      </c>
      <c r="D50" s="89" t="s">
        <v>529</v>
      </c>
      <c r="E50" s="89" t="s">
        <v>128</v>
      </c>
      <c r="F50" s="102">
        <v>44964</v>
      </c>
      <c r="G50" s="91">
        <v>695275.79751900013</v>
      </c>
      <c r="H50" s="103">
        <v>-7.5183980000000004</v>
      </c>
      <c r="I50" s="91">
        <v>-52.273598423000003</v>
      </c>
      <c r="J50" s="92">
        <f t="shared" si="0"/>
        <v>1.2631575787281269E-2</v>
      </c>
      <c r="K50" s="92">
        <f>I50/'סכום נכסי הקרן'!$C$42</f>
        <v>-6.1629994078387019E-5</v>
      </c>
    </row>
    <row r="51" spans="2:11">
      <c r="B51" s="86" t="s">
        <v>2123</v>
      </c>
      <c r="C51" s="88" t="s">
        <v>2124</v>
      </c>
      <c r="D51" s="89" t="s">
        <v>529</v>
      </c>
      <c r="E51" s="89" t="s">
        <v>128</v>
      </c>
      <c r="F51" s="102">
        <v>44964</v>
      </c>
      <c r="G51" s="91">
        <v>833659.82734300022</v>
      </c>
      <c r="H51" s="103">
        <v>-7.5152580000000002</v>
      </c>
      <c r="I51" s="91">
        <v>-62.651683353000017</v>
      </c>
      <c r="J51" s="92">
        <f t="shared" si="0"/>
        <v>1.5139372653671424E-2</v>
      </c>
      <c r="K51" s="92">
        <f>I51/'סכום נכסי הקרן'!$C$42</f>
        <v>-7.3865641366435179E-5</v>
      </c>
    </row>
    <row r="52" spans="2:11">
      <c r="B52" s="86" t="s">
        <v>2123</v>
      </c>
      <c r="C52" s="88" t="s">
        <v>2125</v>
      </c>
      <c r="D52" s="89" t="s">
        <v>529</v>
      </c>
      <c r="E52" s="89" t="s">
        <v>128</v>
      </c>
      <c r="F52" s="102">
        <v>44964</v>
      </c>
      <c r="G52" s="91">
        <v>275726.10327600007</v>
      </c>
      <c r="H52" s="103">
        <v>-7.5152580000000002</v>
      </c>
      <c r="I52" s="91">
        <v>-20.721526872000002</v>
      </c>
      <c r="J52" s="92">
        <f t="shared" si="0"/>
        <v>5.0072224795736893E-3</v>
      </c>
      <c r="K52" s="92">
        <f>I52/'סכום נכסי הקרן'!$C$42</f>
        <v>-2.443045087660537E-5</v>
      </c>
    </row>
    <row r="53" spans="2:11">
      <c r="B53" s="86" t="s">
        <v>2126</v>
      </c>
      <c r="C53" s="88" t="s">
        <v>2127</v>
      </c>
      <c r="D53" s="89" t="s">
        <v>529</v>
      </c>
      <c r="E53" s="89" t="s">
        <v>128</v>
      </c>
      <c r="F53" s="102">
        <v>44964</v>
      </c>
      <c r="G53" s="91">
        <v>226231.13163000002</v>
      </c>
      <c r="H53" s="103">
        <v>-7.4807300000000003</v>
      </c>
      <c r="I53" s="91">
        <v>-16.923740484000007</v>
      </c>
      <c r="J53" s="92">
        <f t="shared" si="0"/>
        <v>4.0895120477083408E-3</v>
      </c>
      <c r="K53" s="92">
        <f>I53/'סכום נכסי הקרן'!$C$42</f>
        <v>-1.995290275165297E-5</v>
      </c>
    </row>
    <row r="54" spans="2:11">
      <c r="B54" s="86" t="s">
        <v>2126</v>
      </c>
      <c r="C54" s="88" t="s">
        <v>2128</v>
      </c>
      <c r="D54" s="89" t="s">
        <v>529</v>
      </c>
      <c r="E54" s="89" t="s">
        <v>128</v>
      </c>
      <c r="F54" s="102">
        <v>44964</v>
      </c>
      <c r="G54" s="91">
        <v>275814.67833400005</v>
      </c>
      <c r="H54" s="103">
        <v>-7.4807300000000003</v>
      </c>
      <c r="I54" s="91">
        <v>-20.632951814000002</v>
      </c>
      <c r="J54" s="92">
        <f t="shared" si="0"/>
        <v>4.9858188916871984E-3</v>
      </c>
      <c r="K54" s="92">
        <f>I54/'סכום נכסי הקרן'!$C$42</f>
        <v>-2.4326021863399522E-5</v>
      </c>
    </row>
    <row r="55" spans="2:11">
      <c r="B55" s="86" t="s">
        <v>2126</v>
      </c>
      <c r="C55" s="88" t="s">
        <v>2129</v>
      </c>
      <c r="D55" s="89" t="s">
        <v>529</v>
      </c>
      <c r="E55" s="89" t="s">
        <v>128</v>
      </c>
      <c r="F55" s="102">
        <v>44964</v>
      </c>
      <c r="G55" s="91">
        <v>203467.61542000005</v>
      </c>
      <c r="H55" s="103">
        <v>-7.4807300000000003</v>
      </c>
      <c r="I55" s="91">
        <v>-15.220863262000002</v>
      </c>
      <c r="J55" s="92">
        <f t="shared" si="0"/>
        <v>3.6780228192058741E-3</v>
      </c>
      <c r="K55" s="92">
        <f>I55/'סכום נכסי הקרן'!$C$42</f>
        <v>-1.7945229351041927E-5</v>
      </c>
    </row>
    <row r="56" spans="2:11">
      <c r="B56" s="86" t="s">
        <v>2130</v>
      </c>
      <c r="C56" s="88" t="s">
        <v>2131</v>
      </c>
      <c r="D56" s="89" t="s">
        <v>529</v>
      </c>
      <c r="E56" s="89" t="s">
        <v>128</v>
      </c>
      <c r="F56" s="102">
        <v>44964</v>
      </c>
      <c r="G56" s="91">
        <v>827661.44650800014</v>
      </c>
      <c r="H56" s="103">
        <v>-7.4524970000000001</v>
      </c>
      <c r="I56" s="91">
        <v>-61.681443936000008</v>
      </c>
      <c r="J56" s="92">
        <f t="shared" si="0"/>
        <v>1.4904920595703844E-2</v>
      </c>
      <c r="K56" s="92">
        <f>I56/'סכום נכסי הקרן'!$C$42</f>
        <v>-7.272173983051148E-5</v>
      </c>
    </row>
    <row r="57" spans="2:11">
      <c r="B57" s="86" t="s">
        <v>2132</v>
      </c>
      <c r="C57" s="88" t="s">
        <v>2133</v>
      </c>
      <c r="D57" s="89" t="s">
        <v>529</v>
      </c>
      <c r="E57" s="89" t="s">
        <v>128</v>
      </c>
      <c r="F57" s="102">
        <v>44964</v>
      </c>
      <c r="G57" s="91">
        <v>396320.57708300004</v>
      </c>
      <c r="H57" s="103">
        <v>-7.3737870000000001</v>
      </c>
      <c r="I57" s="91">
        <v>-29.223833390000006</v>
      </c>
      <c r="J57" s="92">
        <f t="shared" si="0"/>
        <v>7.0617496670794654E-3</v>
      </c>
      <c r="K57" s="92">
        <f>I57/'סכום נכסי הקרן'!$C$42</f>
        <v>-3.4454576174365948E-5</v>
      </c>
    </row>
    <row r="58" spans="2:11">
      <c r="B58" s="86" t="s">
        <v>2134</v>
      </c>
      <c r="C58" s="88" t="s">
        <v>2135</v>
      </c>
      <c r="D58" s="89" t="s">
        <v>529</v>
      </c>
      <c r="E58" s="89" t="s">
        <v>128</v>
      </c>
      <c r="F58" s="102">
        <v>44956</v>
      </c>
      <c r="G58" s="91">
        <v>509718.49425000005</v>
      </c>
      <c r="H58" s="103">
        <v>-7.386539</v>
      </c>
      <c r="I58" s="91">
        <v>-37.650557196000008</v>
      </c>
      <c r="J58" s="92">
        <f t="shared" si="0"/>
        <v>9.0980127827853512E-3</v>
      </c>
      <c r="K58" s="92">
        <f>I58/'סכום נכסי הקרן'!$C$42</f>
        <v>-4.4389590291080703E-5</v>
      </c>
    </row>
    <row r="59" spans="2:11">
      <c r="B59" s="86" t="s">
        <v>2136</v>
      </c>
      <c r="C59" s="88" t="s">
        <v>2137</v>
      </c>
      <c r="D59" s="89" t="s">
        <v>529</v>
      </c>
      <c r="E59" s="89" t="s">
        <v>128</v>
      </c>
      <c r="F59" s="102">
        <v>44956</v>
      </c>
      <c r="G59" s="91">
        <v>1543500.0000000002</v>
      </c>
      <c r="H59" s="103">
        <v>-7.3865400000000001</v>
      </c>
      <c r="I59" s="91">
        <v>-114.01124000000002</v>
      </c>
      <c r="J59" s="92">
        <f t="shared" si="0"/>
        <v>2.7550076178192891E-2</v>
      </c>
      <c r="K59" s="92">
        <f>I59/'סכום נכסי הקרן'!$C$42</f>
        <v>-1.3441799030575153E-4</v>
      </c>
    </row>
    <row r="60" spans="2:11">
      <c r="B60" s="86" t="s">
        <v>2136</v>
      </c>
      <c r="C60" s="88" t="s">
        <v>2138</v>
      </c>
      <c r="D60" s="89" t="s">
        <v>529</v>
      </c>
      <c r="E60" s="89" t="s">
        <v>128</v>
      </c>
      <c r="F60" s="102">
        <v>44956</v>
      </c>
      <c r="G60" s="91">
        <v>226541.55300000004</v>
      </c>
      <c r="H60" s="103">
        <v>-7.386539</v>
      </c>
      <c r="I60" s="91">
        <v>-16.733580976000006</v>
      </c>
      <c r="J60" s="92">
        <f t="shared" si="0"/>
        <v>4.0435612367934904E-3</v>
      </c>
      <c r="K60" s="92">
        <f>I60/'סכום נכסי הקרן'!$C$42</f>
        <v>-1.9728706796035868E-5</v>
      </c>
    </row>
    <row r="61" spans="2:11">
      <c r="B61" s="86" t="s">
        <v>2139</v>
      </c>
      <c r="C61" s="88" t="s">
        <v>2140</v>
      </c>
      <c r="D61" s="89" t="s">
        <v>529</v>
      </c>
      <c r="E61" s="89" t="s">
        <v>128</v>
      </c>
      <c r="F61" s="102">
        <v>44957</v>
      </c>
      <c r="G61" s="91">
        <v>1756720.7658000002</v>
      </c>
      <c r="H61" s="103">
        <v>-7.3180649999999998</v>
      </c>
      <c r="I61" s="91">
        <v>-128.55796353400001</v>
      </c>
      <c r="J61" s="92">
        <f t="shared" si="0"/>
        <v>3.106519750750052E-2</v>
      </c>
      <c r="K61" s="92">
        <f>I61/'סכום נכסי הקרן'!$C$42</f>
        <v>-1.5156841637754636E-4</v>
      </c>
    </row>
    <row r="62" spans="2:11">
      <c r="B62" s="86" t="s">
        <v>2141</v>
      </c>
      <c r="C62" s="88" t="s">
        <v>2142</v>
      </c>
      <c r="D62" s="89" t="s">
        <v>529</v>
      </c>
      <c r="E62" s="89" t="s">
        <v>128</v>
      </c>
      <c r="F62" s="102">
        <v>44964</v>
      </c>
      <c r="G62" s="91">
        <v>949498.66440000013</v>
      </c>
      <c r="H62" s="103">
        <v>-7.2767999999999997</v>
      </c>
      <c r="I62" s="91">
        <v>-69.093116320999997</v>
      </c>
      <c r="J62" s="92">
        <f t="shared" si="0"/>
        <v>1.6695903123519155E-2</v>
      </c>
      <c r="K62" s="92">
        <f>I62/'סכום נכסי הקרן'!$C$42</f>
        <v>-8.1460019554478475E-5</v>
      </c>
    </row>
    <row r="63" spans="2:11">
      <c r="B63" s="86" t="s">
        <v>2141</v>
      </c>
      <c r="C63" s="88" t="s">
        <v>2143</v>
      </c>
      <c r="D63" s="89" t="s">
        <v>529</v>
      </c>
      <c r="E63" s="89" t="s">
        <v>128</v>
      </c>
      <c r="F63" s="102">
        <v>44964</v>
      </c>
      <c r="G63" s="91">
        <v>1181574.4090290002</v>
      </c>
      <c r="H63" s="103">
        <v>-7.2767999999999997</v>
      </c>
      <c r="I63" s="91">
        <v>-85.980803499000018</v>
      </c>
      <c r="J63" s="92">
        <f t="shared" si="0"/>
        <v>2.0776703123829579E-2</v>
      </c>
      <c r="K63" s="92">
        <f>I63/'סכום נכסי הקרן'!$C$42</f>
        <v>-1.0137041585732521E-4</v>
      </c>
    </row>
    <row r="64" spans="2:11">
      <c r="B64" s="86" t="s">
        <v>2144</v>
      </c>
      <c r="C64" s="88" t="s">
        <v>2145</v>
      </c>
      <c r="D64" s="89" t="s">
        <v>529</v>
      </c>
      <c r="E64" s="89" t="s">
        <v>128</v>
      </c>
      <c r="F64" s="102">
        <v>44956</v>
      </c>
      <c r="G64" s="91">
        <v>521577.25105500006</v>
      </c>
      <c r="H64" s="103">
        <v>-7.2770729999999997</v>
      </c>
      <c r="I64" s="91">
        <v>-37.955557090000006</v>
      </c>
      <c r="J64" s="92">
        <f t="shared" si="0"/>
        <v>9.1717140276278836E-3</v>
      </c>
      <c r="K64" s="92">
        <f>I64/'סכום נכסי הקרן'!$C$42</f>
        <v>-4.4749181790962175E-5</v>
      </c>
    </row>
    <row r="65" spans="2:11">
      <c r="B65" s="86" t="s">
        <v>2146</v>
      </c>
      <c r="C65" s="88" t="s">
        <v>2147</v>
      </c>
      <c r="D65" s="89" t="s">
        <v>529</v>
      </c>
      <c r="E65" s="89" t="s">
        <v>128</v>
      </c>
      <c r="F65" s="102">
        <v>44956</v>
      </c>
      <c r="G65" s="91">
        <v>408202.78060800006</v>
      </c>
      <c r="H65" s="103">
        <v>-7.273949</v>
      </c>
      <c r="I65" s="91">
        <v>-29.692460549000003</v>
      </c>
      <c r="J65" s="92">
        <f t="shared" si="0"/>
        <v>7.174990378518268E-3</v>
      </c>
      <c r="K65" s="92">
        <f>I65/'סכום נכסי הקרן'!$C$42</f>
        <v>-3.500708240897469E-5</v>
      </c>
    </row>
    <row r="66" spans="2:11">
      <c r="B66" s="86" t="s">
        <v>2148</v>
      </c>
      <c r="C66" s="88" t="s">
        <v>2149</v>
      </c>
      <c r="D66" s="89" t="s">
        <v>529</v>
      </c>
      <c r="E66" s="89" t="s">
        <v>128</v>
      </c>
      <c r="F66" s="102">
        <v>44973</v>
      </c>
      <c r="G66" s="91">
        <v>13338130.000000002</v>
      </c>
      <c r="H66" s="103">
        <v>-5.8247169999999997</v>
      </c>
      <c r="I66" s="91">
        <v>-776.90836000000013</v>
      </c>
      <c r="J66" s="92">
        <f t="shared" si="0"/>
        <v>0.18773486282119997</v>
      </c>
      <c r="K66" s="92">
        <f>I66/'סכום נכסי הקרן'!$C$42</f>
        <v>-9.1596635913211114E-4</v>
      </c>
    </row>
    <row r="67" spans="2:11">
      <c r="B67" s="86" t="s">
        <v>2150</v>
      </c>
      <c r="C67" s="88" t="s">
        <v>2151</v>
      </c>
      <c r="D67" s="89" t="s">
        <v>529</v>
      </c>
      <c r="E67" s="89" t="s">
        <v>128</v>
      </c>
      <c r="F67" s="102">
        <v>44972</v>
      </c>
      <c r="G67" s="91">
        <v>491511.0491200001</v>
      </c>
      <c r="H67" s="103">
        <v>-5.5428649999999999</v>
      </c>
      <c r="I67" s="91">
        <v>-27.243794187000002</v>
      </c>
      <c r="J67" s="92">
        <f t="shared" si="0"/>
        <v>6.5832860447343489E-3</v>
      </c>
      <c r="K67" s="92">
        <f>I67/'סכום נכסי הקרן'!$C$42</f>
        <v>-3.2120131865244653E-5</v>
      </c>
    </row>
    <row r="68" spans="2:11">
      <c r="B68" s="86" t="s">
        <v>2152</v>
      </c>
      <c r="C68" s="88" t="s">
        <v>2153</v>
      </c>
      <c r="D68" s="89" t="s">
        <v>529</v>
      </c>
      <c r="E68" s="89" t="s">
        <v>128</v>
      </c>
      <c r="F68" s="102">
        <v>44972</v>
      </c>
      <c r="G68" s="91">
        <v>281024.50220000005</v>
      </c>
      <c r="H68" s="103">
        <v>-5.4823820000000003</v>
      </c>
      <c r="I68" s="91">
        <v>-15.406836821000002</v>
      </c>
      <c r="J68" s="92">
        <f t="shared" si="0"/>
        <v>3.7229621227129642E-3</v>
      </c>
      <c r="K68" s="92">
        <f>I68/'סכום נכסי הקרן'!$C$42</f>
        <v>-1.8164490119109954E-5</v>
      </c>
    </row>
    <row r="69" spans="2:11">
      <c r="B69" s="86" t="s">
        <v>2154</v>
      </c>
      <c r="C69" s="88" t="s">
        <v>2155</v>
      </c>
      <c r="D69" s="89" t="s">
        <v>529</v>
      </c>
      <c r="E69" s="89" t="s">
        <v>128</v>
      </c>
      <c r="F69" s="102">
        <v>44972</v>
      </c>
      <c r="G69" s="91">
        <v>576426.0652500001</v>
      </c>
      <c r="H69" s="103">
        <v>-5.4521670000000002</v>
      </c>
      <c r="I69" s="91">
        <v>-31.427708907000003</v>
      </c>
      <c r="J69" s="92">
        <f t="shared" si="0"/>
        <v>7.5943018819365632E-3</v>
      </c>
      <c r="K69" s="92">
        <f>I69/'סכום נכסי הקרן'!$C$42</f>
        <v>-3.7052921020709064E-5</v>
      </c>
    </row>
    <row r="70" spans="2:11">
      <c r="B70" s="86" t="s">
        <v>2154</v>
      </c>
      <c r="C70" s="88" t="s">
        <v>2156</v>
      </c>
      <c r="D70" s="89" t="s">
        <v>529</v>
      </c>
      <c r="E70" s="89" t="s">
        <v>128</v>
      </c>
      <c r="F70" s="102">
        <v>44972</v>
      </c>
      <c r="G70" s="91">
        <v>414740.57480000006</v>
      </c>
      <c r="H70" s="103">
        <v>-5.4521670000000002</v>
      </c>
      <c r="I70" s="91">
        <v>-22.612346739000003</v>
      </c>
      <c r="J70" s="92">
        <f t="shared" si="0"/>
        <v>5.4641268284351752E-3</v>
      </c>
      <c r="K70" s="92">
        <f>I70/'סכום נכסי הקרן'!$C$42</f>
        <v>-2.6659706575888429E-5</v>
      </c>
    </row>
    <row r="71" spans="2:11">
      <c r="B71" s="86" t="s">
        <v>2157</v>
      </c>
      <c r="C71" s="88" t="s">
        <v>2158</v>
      </c>
      <c r="D71" s="89" t="s">
        <v>529</v>
      </c>
      <c r="E71" s="89" t="s">
        <v>128</v>
      </c>
      <c r="F71" s="102">
        <v>44972</v>
      </c>
      <c r="G71" s="91">
        <v>115305.02718000002</v>
      </c>
      <c r="H71" s="103">
        <v>-5.4340460000000004</v>
      </c>
      <c r="I71" s="91">
        <v>-6.2657276510000006</v>
      </c>
      <c r="J71" s="92">
        <f t="shared" si="0"/>
        <v>1.5140724203759172E-3</v>
      </c>
      <c r="K71" s="92">
        <f>I71/'סכום נכסי הקרן'!$C$42</f>
        <v>-7.3872235636644002E-6</v>
      </c>
    </row>
    <row r="72" spans="2:11">
      <c r="B72" s="86" t="s">
        <v>2159</v>
      </c>
      <c r="C72" s="88" t="s">
        <v>2160</v>
      </c>
      <c r="D72" s="89" t="s">
        <v>529</v>
      </c>
      <c r="E72" s="89" t="s">
        <v>128</v>
      </c>
      <c r="F72" s="102">
        <v>44973</v>
      </c>
      <c r="G72" s="91">
        <v>578242.36050000007</v>
      </c>
      <c r="H72" s="103">
        <v>-5.0895729999999997</v>
      </c>
      <c r="I72" s="91">
        <v>-29.430064832000006</v>
      </c>
      <c r="J72" s="92">
        <f t="shared" si="0"/>
        <v>7.1115841565336504E-3</v>
      </c>
      <c r="K72" s="92">
        <f>I72/'סכום נכסי הקרן'!$C$42</f>
        <v>-3.4697720762316201E-5</v>
      </c>
    </row>
    <row r="73" spans="2:11">
      <c r="B73" s="86" t="s">
        <v>2161</v>
      </c>
      <c r="C73" s="88" t="s">
        <v>2162</v>
      </c>
      <c r="D73" s="89" t="s">
        <v>529</v>
      </c>
      <c r="E73" s="89" t="s">
        <v>128</v>
      </c>
      <c r="F73" s="102">
        <v>44973</v>
      </c>
      <c r="G73" s="91">
        <v>1434204.8508480003</v>
      </c>
      <c r="H73" s="103">
        <v>-5.0775709999999998</v>
      </c>
      <c r="I73" s="91">
        <v>-72.822763969000022</v>
      </c>
      <c r="J73" s="92">
        <f t="shared" si="0"/>
        <v>1.7597148271104767E-2</v>
      </c>
      <c r="K73" s="92">
        <f>I73/'סכום נכסי הקרן'!$C$42</f>
        <v>-8.5857232858997711E-5</v>
      </c>
    </row>
    <row r="74" spans="2:11">
      <c r="B74" s="86" t="s">
        <v>2163</v>
      </c>
      <c r="C74" s="88" t="s">
        <v>2164</v>
      </c>
      <c r="D74" s="89" t="s">
        <v>529</v>
      </c>
      <c r="E74" s="89" t="s">
        <v>128</v>
      </c>
      <c r="F74" s="102">
        <v>44977</v>
      </c>
      <c r="G74" s="91">
        <v>1009330.7914940001</v>
      </c>
      <c r="H74" s="103">
        <v>-4.7525950000000003</v>
      </c>
      <c r="I74" s="91">
        <v>-47.969405324000007</v>
      </c>
      <c r="J74" s="92">
        <f t="shared" si="0"/>
        <v>1.1591495460437161E-2</v>
      </c>
      <c r="K74" s="92">
        <f>I74/'סכום נכסי הקרן'!$C$42</f>
        <v>-5.6555398045088342E-5</v>
      </c>
    </row>
    <row r="75" spans="2:11">
      <c r="B75" s="86" t="s">
        <v>2165</v>
      </c>
      <c r="C75" s="88" t="s">
        <v>2166</v>
      </c>
      <c r="D75" s="89" t="s">
        <v>529</v>
      </c>
      <c r="E75" s="89" t="s">
        <v>128</v>
      </c>
      <c r="F75" s="102">
        <v>44977</v>
      </c>
      <c r="G75" s="91">
        <v>981145.39809400006</v>
      </c>
      <c r="H75" s="103">
        <v>-4.7168260000000002</v>
      </c>
      <c r="I75" s="91">
        <v>-46.278921487000005</v>
      </c>
      <c r="J75" s="92">
        <f t="shared" si="0"/>
        <v>1.1183001012983087E-2</v>
      </c>
      <c r="K75" s="92">
        <f>I75/'סכום נכסי הקרן'!$C$42</f>
        <v>-5.456233630824646E-5</v>
      </c>
    </row>
    <row r="76" spans="2:11">
      <c r="B76" s="86" t="s">
        <v>2167</v>
      </c>
      <c r="C76" s="88" t="s">
        <v>2168</v>
      </c>
      <c r="D76" s="89" t="s">
        <v>529</v>
      </c>
      <c r="E76" s="89" t="s">
        <v>128</v>
      </c>
      <c r="F76" s="102">
        <v>45013</v>
      </c>
      <c r="G76" s="91">
        <v>580719.12675000017</v>
      </c>
      <c r="H76" s="103">
        <v>-4.5674039999999998</v>
      </c>
      <c r="I76" s="91">
        <v>-26.523786035000008</v>
      </c>
      <c r="J76" s="92">
        <f t="shared" ref="J76:J139" si="1">IFERROR(I76/$I$11,0)</f>
        <v>6.4093007478766032E-3</v>
      </c>
      <c r="K76" s="92">
        <f>I76/'סכום נכסי הקרן'!$C$42</f>
        <v>-3.1271250221683914E-5</v>
      </c>
    </row>
    <row r="77" spans="2:11">
      <c r="B77" s="86" t="s">
        <v>2167</v>
      </c>
      <c r="C77" s="88" t="s">
        <v>2169</v>
      </c>
      <c r="D77" s="89" t="s">
        <v>529</v>
      </c>
      <c r="E77" s="89" t="s">
        <v>128</v>
      </c>
      <c r="F77" s="102">
        <v>45013</v>
      </c>
      <c r="G77" s="91">
        <v>156686.04285000003</v>
      </c>
      <c r="H77" s="103">
        <v>-4.5674039999999998</v>
      </c>
      <c r="I77" s="91">
        <v>-7.156483875000001</v>
      </c>
      <c r="J77" s="92">
        <f t="shared" si="1"/>
        <v>1.7293178806252704E-3</v>
      </c>
      <c r="K77" s="92">
        <f>I77/'סכום נכסי הקרן'!$C$42</f>
        <v>-8.4374152946061898E-6</v>
      </c>
    </row>
    <row r="78" spans="2:11">
      <c r="B78" s="86" t="s">
        <v>2170</v>
      </c>
      <c r="C78" s="88" t="s">
        <v>2171</v>
      </c>
      <c r="D78" s="89" t="s">
        <v>529</v>
      </c>
      <c r="E78" s="89" t="s">
        <v>128</v>
      </c>
      <c r="F78" s="102">
        <v>45013</v>
      </c>
      <c r="G78" s="91">
        <v>2464000.0000000005</v>
      </c>
      <c r="H78" s="103">
        <v>-4.4782840000000004</v>
      </c>
      <c r="I78" s="91">
        <v>-110.34491000000001</v>
      </c>
      <c r="J78" s="92">
        <f t="shared" si="1"/>
        <v>2.6664131329295588E-2</v>
      </c>
      <c r="K78" s="92">
        <f>I78/'סכום נכסי הקרן'!$C$42</f>
        <v>-1.3009542780754795E-4</v>
      </c>
    </row>
    <row r="79" spans="2:11">
      <c r="B79" s="86" t="s">
        <v>2170</v>
      </c>
      <c r="C79" s="88" t="s">
        <v>2172</v>
      </c>
      <c r="D79" s="89" t="s">
        <v>529</v>
      </c>
      <c r="E79" s="89" t="s">
        <v>128</v>
      </c>
      <c r="F79" s="102">
        <v>45013</v>
      </c>
      <c r="G79" s="91">
        <v>197612.92319999999</v>
      </c>
      <c r="H79" s="103">
        <v>-4.4782840000000004</v>
      </c>
      <c r="I79" s="91">
        <v>-8.8496671440000014</v>
      </c>
      <c r="J79" s="92">
        <f t="shared" si="1"/>
        <v>2.1384646283020051E-3</v>
      </c>
      <c r="K79" s="92">
        <f>I79/'סכום נכסי הקרן'!$C$42</f>
        <v>-1.043365963190401E-5</v>
      </c>
    </row>
    <row r="80" spans="2:11">
      <c r="B80" s="86" t="s">
        <v>2173</v>
      </c>
      <c r="C80" s="88" t="s">
        <v>2174</v>
      </c>
      <c r="D80" s="89" t="s">
        <v>529</v>
      </c>
      <c r="E80" s="89" t="s">
        <v>128</v>
      </c>
      <c r="F80" s="102">
        <v>45013</v>
      </c>
      <c r="G80" s="91">
        <v>232749.98040000003</v>
      </c>
      <c r="H80" s="103">
        <v>-4.359693</v>
      </c>
      <c r="I80" s="91">
        <v>-10.147184714000003</v>
      </c>
      <c r="J80" s="92">
        <f t="shared" si="1"/>
        <v>2.4520013278067541E-3</v>
      </c>
      <c r="K80" s="92">
        <f>I80/'סכום נכסי הקרן'!$C$42</f>
        <v>-1.1963418488537817E-5</v>
      </c>
    </row>
    <row r="81" spans="2:11">
      <c r="B81" s="86" t="s">
        <v>2175</v>
      </c>
      <c r="C81" s="88" t="s">
        <v>2176</v>
      </c>
      <c r="D81" s="89" t="s">
        <v>529</v>
      </c>
      <c r="E81" s="89" t="s">
        <v>128</v>
      </c>
      <c r="F81" s="102">
        <v>45014</v>
      </c>
      <c r="G81" s="91">
        <v>261811.67050000004</v>
      </c>
      <c r="H81" s="103">
        <v>-4.2759080000000003</v>
      </c>
      <c r="I81" s="91">
        <v>-11.194824970000001</v>
      </c>
      <c r="J81" s="92">
        <f t="shared" si="1"/>
        <v>2.7051567961635706E-3</v>
      </c>
      <c r="K81" s="92">
        <f>I81/'סכום נכסי הקרן'!$C$42</f>
        <v>-1.3198574757120832E-5</v>
      </c>
    </row>
    <row r="82" spans="2:11">
      <c r="B82" s="86" t="s">
        <v>2175</v>
      </c>
      <c r="C82" s="88" t="s">
        <v>2177</v>
      </c>
      <c r="D82" s="89" t="s">
        <v>529</v>
      </c>
      <c r="E82" s="89" t="s">
        <v>128</v>
      </c>
      <c r="F82" s="102">
        <v>45014</v>
      </c>
      <c r="G82" s="91">
        <v>197949.76341000004</v>
      </c>
      <c r="H82" s="103">
        <v>-4.2759080000000003</v>
      </c>
      <c r="I82" s="91">
        <v>-8.4641488670000022</v>
      </c>
      <c r="J82" s="92">
        <f t="shared" si="1"/>
        <v>2.0453066387964474E-3</v>
      </c>
      <c r="K82" s="92">
        <f>I82/'סכום נכסי הקרן'!$C$42</f>
        <v>-9.9791378494861023E-6</v>
      </c>
    </row>
    <row r="83" spans="2:11">
      <c r="B83" s="86" t="s">
        <v>2178</v>
      </c>
      <c r="C83" s="88" t="s">
        <v>2179</v>
      </c>
      <c r="D83" s="89" t="s">
        <v>529</v>
      </c>
      <c r="E83" s="89" t="s">
        <v>128</v>
      </c>
      <c r="F83" s="102">
        <v>45012</v>
      </c>
      <c r="G83" s="91">
        <v>815434.00837500009</v>
      </c>
      <c r="H83" s="103">
        <v>-4.2364819999999996</v>
      </c>
      <c r="I83" s="91">
        <v>-34.54571832700001</v>
      </c>
      <c r="J83" s="92">
        <f t="shared" si="1"/>
        <v>8.3477486214450815E-3</v>
      </c>
      <c r="K83" s="92">
        <f>I83/'סכום נכסי הקרן'!$C$42</f>
        <v>-4.0729019622836392E-5</v>
      </c>
    </row>
    <row r="84" spans="2:11">
      <c r="B84" s="86" t="s">
        <v>2180</v>
      </c>
      <c r="C84" s="88" t="s">
        <v>2181</v>
      </c>
      <c r="D84" s="89" t="s">
        <v>529</v>
      </c>
      <c r="E84" s="89" t="s">
        <v>128</v>
      </c>
      <c r="F84" s="102">
        <v>45014</v>
      </c>
      <c r="G84" s="91">
        <v>990310.21740000008</v>
      </c>
      <c r="H84" s="103">
        <v>-4.2167940000000002</v>
      </c>
      <c r="I84" s="91">
        <v>-41.759343984000004</v>
      </c>
      <c r="J84" s="92">
        <f t="shared" si="1"/>
        <v>1.0090874442823014E-2</v>
      </c>
      <c r="K84" s="92">
        <f>I84/'סכום נכסי הקרן'!$C$42</f>
        <v>-4.9233804446086677E-5</v>
      </c>
    </row>
    <row r="85" spans="2:11">
      <c r="B85" s="86" t="s">
        <v>2182</v>
      </c>
      <c r="C85" s="88" t="s">
        <v>2183</v>
      </c>
      <c r="D85" s="89" t="s">
        <v>529</v>
      </c>
      <c r="E85" s="89" t="s">
        <v>128</v>
      </c>
      <c r="F85" s="102">
        <v>45012</v>
      </c>
      <c r="G85" s="91">
        <v>349719.39450000005</v>
      </c>
      <c r="H85" s="103">
        <v>-4.1626609999999999</v>
      </c>
      <c r="I85" s="91">
        <v>-14.557631229000002</v>
      </c>
      <c r="J85" s="92">
        <f t="shared" si="1"/>
        <v>3.5177571030101046E-3</v>
      </c>
      <c r="K85" s="92">
        <f>I85/'סכום נכסי הקרן'!$C$42</f>
        <v>-1.7163286123494731E-5</v>
      </c>
    </row>
    <row r="86" spans="2:11">
      <c r="B86" s="86" t="s">
        <v>2182</v>
      </c>
      <c r="C86" s="88" t="s">
        <v>2184</v>
      </c>
      <c r="D86" s="89" t="s">
        <v>529</v>
      </c>
      <c r="E86" s="89" t="s">
        <v>128</v>
      </c>
      <c r="F86" s="102">
        <v>45012</v>
      </c>
      <c r="G86" s="91">
        <v>4236000.0000000009</v>
      </c>
      <c r="H86" s="103">
        <v>-4.1626609999999999</v>
      </c>
      <c r="I86" s="91">
        <v>-176.33029999999999</v>
      </c>
      <c r="J86" s="92">
        <f t="shared" si="1"/>
        <v>4.2609072557439114E-2</v>
      </c>
      <c r="K86" s="92">
        <f>I86/'סכום נכסי הקרן'!$C$42</f>
        <v>-2.0789147241982679E-4</v>
      </c>
    </row>
    <row r="87" spans="2:11">
      <c r="B87" s="86" t="s">
        <v>2185</v>
      </c>
      <c r="C87" s="88" t="s">
        <v>2186</v>
      </c>
      <c r="D87" s="89" t="s">
        <v>529</v>
      </c>
      <c r="E87" s="89" t="s">
        <v>128</v>
      </c>
      <c r="F87" s="102">
        <v>44993</v>
      </c>
      <c r="G87" s="91">
        <v>500247.77075000008</v>
      </c>
      <c r="H87" s="103">
        <v>-3.6002540000000001</v>
      </c>
      <c r="I87" s="91">
        <v>-18.010187981000001</v>
      </c>
      <c r="J87" s="92">
        <f t="shared" si="1"/>
        <v>4.3520450339819472E-3</v>
      </c>
      <c r="K87" s="92">
        <f>I87/'סכום נכסי הקרן'!$C$42</f>
        <v>-2.1233812327932058E-5</v>
      </c>
    </row>
    <row r="88" spans="2:11">
      <c r="B88" s="86" t="s">
        <v>2187</v>
      </c>
      <c r="C88" s="88" t="s">
        <v>2188</v>
      </c>
      <c r="D88" s="89" t="s">
        <v>529</v>
      </c>
      <c r="E88" s="89" t="s">
        <v>128</v>
      </c>
      <c r="F88" s="102">
        <v>44993</v>
      </c>
      <c r="G88" s="91">
        <v>329419.15784400003</v>
      </c>
      <c r="H88" s="103">
        <v>-3.2387139999999999</v>
      </c>
      <c r="I88" s="91">
        <v>-10.668943661</v>
      </c>
      <c r="J88" s="92">
        <f t="shared" si="1"/>
        <v>2.5780809909742067E-3</v>
      </c>
      <c r="K88" s="92">
        <f>I88/'סכום נכסי הקרן'!$C$42</f>
        <v>-1.2578566513239457E-5</v>
      </c>
    </row>
    <row r="89" spans="2:11">
      <c r="B89" s="86" t="s">
        <v>2189</v>
      </c>
      <c r="C89" s="88" t="s">
        <v>2190</v>
      </c>
      <c r="D89" s="89" t="s">
        <v>529</v>
      </c>
      <c r="E89" s="89" t="s">
        <v>128</v>
      </c>
      <c r="F89" s="102">
        <v>44993</v>
      </c>
      <c r="G89" s="91">
        <v>412120.69458000007</v>
      </c>
      <c r="H89" s="103">
        <v>-3.1518510000000002</v>
      </c>
      <c r="I89" s="91">
        <v>-12.989432268000002</v>
      </c>
      <c r="J89" s="92">
        <f t="shared" si="1"/>
        <v>3.1388120021751966E-3</v>
      </c>
      <c r="K89" s="92">
        <f>I89/'סכום נכסי הקרן'!$C$42</f>
        <v>-1.5314396902246129E-5</v>
      </c>
    </row>
    <row r="90" spans="2:11">
      <c r="B90" s="86" t="s">
        <v>2191</v>
      </c>
      <c r="C90" s="88" t="s">
        <v>2192</v>
      </c>
      <c r="D90" s="89" t="s">
        <v>529</v>
      </c>
      <c r="E90" s="89" t="s">
        <v>128</v>
      </c>
      <c r="F90" s="102">
        <v>44993</v>
      </c>
      <c r="G90" s="91">
        <v>947028.63990200008</v>
      </c>
      <c r="H90" s="103">
        <v>-3.1489590000000001</v>
      </c>
      <c r="I90" s="91">
        <v>-29.821539876000003</v>
      </c>
      <c r="J90" s="92">
        <f t="shared" si="1"/>
        <v>7.2061815601235186E-3</v>
      </c>
      <c r="K90" s="92">
        <f>I90/'סכום נכסי הקרן'!$C$42</f>
        <v>-3.5159265507109211E-5</v>
      </c>
    </row>
    <row r="91" spans="2:11">
      <c r="B91" s="86" t="s">
        <v>2191</v>
      </c>
      <c r="C91" s="88" t="s">
        <v>2193</v>
      </c>
      <c r="D91" s="89" t="s">
        <v>529</v>
      </c>
      <c r="E91" s="89" t="s">
        <v>128</v>
      </c>
      <c r="F91" s="102">
        <v>44993</v>
      </c>
      <c r="G91" s="91">
        <v>971409.55577900028</v>
      </c>
      <c r="H91" s="103">
        <v>-3.1489590000000001</v>
      </c>
      <c r="I91" s="91">
        <v>-30.589284795000005</v>
      </c>
      <c r="J91" s="92">
        <f t="shared" si="1"/>
        <v>7.3917021369006028E-3</v>
      </c>
      <c r="K91" s="92">
        <f>I91/'סכום נכסי הקרן'!$C$42</f>
        <v>-3.6064428270705438E-5</v>
      </c>
    </row>
    <row r="92" spans="2:11">
      <c r="B92" s="86" t="s">
        <v>2194</v>
      </c>
      <c r="C92" s="88" t="s">
        <v>2195</v>
      </c>
      <c r="D92" s="89" t="s">
        <v>529</v>
      </c>
      <c r="E92" s="89" t="s">
        <v>128</v>
      </c>
      <c r="F92" s="102">
        <v>44986</v>
      </c>
      <c r="G92" s="91">
        <v>799167.46240000008</v>
      </c>
      <c r="H92" s="103">
        <v>-3.1636730000000002</v>
      </c>
      <c r="I92" s="91">
        <v>-25.283047588000006</v>
      </c>
      <c r="J92" s="92">
        <f t="shared" si="1"/>
        <v>6.1094843549309354E-3</v>
      </c>
      <c r="K92" s="92">
        <f>I92/'סכום נכסי הקרן'!$C$42</f>
        <v>-2.9808433322746412E-5</v>
      </c>
    </row>
    <row r="93" spans="2:11">
      <c r="B93" s="86" t="s">
        <v>2194</v>
      </c>
      <c r="C93" s="88" t="s">
        <v>2196</v>
      </c>
      <c r="D93" s="89" t="s">
        <v>529</v>
      </c>
      <c r="E93" s="89" t="s">
        <v>128</v>
      </c>
      <c r="F93" s="102">
        <v>44986</v>
      </c>
      <c r="G93" s="91">
        <v>600619.77845100011</v>
      </c>
      <c r="H93" s="103">
        <v>-3.1636730000000002</v>
      </c>
      <c r="I93" s="91">
        <v>-19.001647537</v>
      </c>
      <c r="J93" s="92">
        <f t="shared" si="1"/>
        <v>4.5916248008136852E-3</v>
      </c>
      <c r="K93" s="92">
        <f>I93/'סכום נכסי הקרן'!$C$42</f>
        <v>-2.2402732172913589E-5</v>
      </c>
    </row>
    <row r="94" spans="2:11">
      <c r="B94" s="86" t="s">
        <v>2197</v>
      </c>
      <c r="C94" s="88" t="s">
        <v>2198</v>
      </c>
      <c r="D94" s="89" t="s">
        <v>529</v>
      </c>
      <c r="E94" s="89" t="s">
        <v>128</v>
      </c>
      <c r="F94" s="102">
        <v>44986</v>
      </c>
      <c r="G94" s="91">
        <v>541887.39477600006</v>
      </c>
      <c r="H94" s="103">
        <v>-3.1347529999999999</v>
      </c>
      <c r="I94" s="91">
        <v>-16.986832571000001</v>
      </c>
      <c r="J94" s="92">
        <f t="shared" si="1"/>
        <v>4.1047578410449547E-3</v>
      </c>
      <c r="K94" s="92">
        <f>I94/'סכום נכסי הקרן'!$C$42</f>
        <v>-2.0027287624045681E-5</v>
      </c>
    </row>
    <row r="95" spans="2:11">
      <c r="B95" s="86" t="s">
        <v>2199</v>
      </c>
      <c r="C95" s="88" t="s">
        <v>2200</v>
      </c>
      <c r="D95" s="89" t="s">
        <v>529</v>
      </c>
      <c r="E95" s="89" t="s">
        <v>128</v>
      </c>
      <c r="F95" s="102">
        <v>44993</v>
      </c>
      <c r="G95" s="91">
        <v>247501.26995000002</v>
      </c>
      <c r="H95" s="103">
        <v>-3.413084</v>
      </c>
      <c r="I95" s="91">
        <v>-8.4474270949999983</v>
      </c>
      <c r="J95" s="92">
        <f t="shared" si="1"/>
        <v>2.0412659311220597E-3</v>
      </c>
      <c r="K95" s="92">
        <f>I95/'סכום נכסי הקרן'!$C$42</f>
        <v>-9.9594230653420861E-6</v>
      </c>
    </row>
    <row r="96" spans="2:11">
      <c r="B96" s="86" t="s">
        <v>2199</v>
      </c>
      <c r="C96" s="88" t="s">
        <v>2201</v>
      </c>
      <c r="D96" s="89" t="s">
        <v>529</v>
      </c>
      <c r="E96" s="89" t="s">
        <v>128</v>
      </c>
      <c r="F96" s="102">
        <v>44993</v>
      </c>
      <c r="G96" s="91">
        <v>574755.49908400001</v>
      </c>
      <c r="H96" s="103">
        <v>-3.413084</v>
      </c>
      <c r="I96" s="91">
        <v>-19.616889931000006</v>
      </c>
      <c r="J96" s="92">
        <f t="shared" si="1"/>
        <v>4.740294132212536E-3</v>
      </c>
      <c r="K96" s="92">
        <f>I96/'סכום נכסי הקרן'!$C$42</f>
        <v>-2.3128096147135608E-5</v>
      </c>
    </row>
    <row r="97" spans="2:11">
      <c r="B97" s="86" t="s">
        <v>2202</v>
      </c>
      <c r="C97" s="88" t="s">
        <v>2203</v>
      </c>
      <c r="D97" s="89" t="s">
        <v>529</v>
      </c>
      <c r="E97" s="89" t="s">
        <v>128</v>
      </c>
      <c r="F97" s="102">
        <v>44993</v>
      </c>
      <c r="G97" s="91">
        <v>707364.44100000011</v>
      </c>
      <c r="H97" s="103">
        <v>-3.024718</v>
      </c>
      <c r="I97" s="91">
        <v>-21.395776482000006</v>
      </c>
      <c r="J97" s="92">
        <f t="shared" si="1"/>
        <v>5.1701505217440664E-3</v>
      </c>
      <c r="K97" s="92">
        <f>I97/'סכום נכסי הקרן'!$C$42</f>
        <v>-2.5225383705514498E-5</v>
      </c>
    </row>
    <row r="98" spans="2:11">
      <c r="B98" s="86" t="s">
        <v>2202</v>
      </c>
      <c r="C98" s="88" t="s">
        <v>2204</v>
      </c>
      <c r="D98" s="89" t="s">
        <v>529</v>
      </c>
      <c r="E98" s="89" t="s">
        <v>128</v>
      </c>
      <c r="F98" s="102">
        <v>44993</v>
      </c>
      <c r="G98" s="91">
        <v>106031.49900000001</v>
      </c>
      <c r="H98" s="103">
        <v>-3.024718</v>
      </c>
      <c r="I98" s="91">
        <v>-3.2071533730000006</v>
      </c>
      <c r="J98" s="92">
        <f t="shared" si="1"/>
        <v>7.74987797179456E-4</v>
      </c>
      <c r="K98" s="92">
        <f>I98/'סכום נכסי הקרן'!$C$42</f>
        <v>-3.781198336242745E-6</v>
      </c>
    </row>
    <row r="99" spans="2:11">
      <c r="B99" s="86" t="s">
        <v>2205</v>
      </c>
      <c r="C99" s="88" t="s">
        <v>2206</v>
      </c>
      <c r="D99" s="89" t="s">
        <v>529</v>
      </c>
      <c r="E99" s="89" t="s">
        <v>128</v>
      </c>
      <c r="F99" s="102">
        <v>44980</v>
      </c>
      <c r="G99" s="91">
        <v>477368.95585500007</v>
      </c>
      <c r="H99" s="103">
        <v>-3.0145240000000002</v>
      </c>
      <c r="I99" s="91">
        <v>-14.390401247000003</v>
      </c>
      <c r="J99" s="92">
        <f t="shared" si="1"/>
        <v>3.47734706323352E-3</v>
      </c>
      <c r="K99" s="92">
        <f>I99/'סכום נכסי הקרן'!$C$42</f>
        <v>-1.6966123825292318E-5</v>
      </c>
    </row>
    <row r="100" spans="2:11">
      <c r="B100" s="86" t="s">
        <v>2205</v>
      </c>
      <c r="C100" s="88" t="s">
        <v>2207</v>
      </c>
      <c r="D100" s="89" t="s">
        <v>529</v>
      </c>
      <c r="E100" s="89" t="s">
        <v>128</v>
      </c>
      <c r="F100" s="102">
        <v>44980</v>
      </c>
      <c r="G100" s="91">
        <v>471800.85414000007</v>
      </c>
      <c r="H100" s="103">
        <v>-3.0145240000000002</v>
      </c>
      <c r="I100" s="91">
        <v>-14.222549490000002</v>
      </c>
      <c r="J100" s="92">
        <f t="shared" si="1"/>
        <v>3.4367867755636938E-3</v>
      </c>
      <c r="K100" s="92">
        <f>I100/'סכום נכסי הקרן'!$C$42</f>
        <v>-1.6768228461245499E-5</v>
      </c>
    </row>
    <row r="101" spans="2:11">
      <c r="B101" s="86" t="s">
        <v>2205</v>
      </c>
      <c r="C101" s="88" t="s">
        <v>2208</v>
      </c>
      <c r="D101" s="89" t="s">
        <v>529</v>
      </c>
      <c r="E101" s="89" t="s">
        <v>128</v>
      </c>
      <c r="F101" s="102">
        <v>44980</v>
      </c>
      <c r="G101" s="91">
        <v>431404.81998900004</v>
      </c>
      <c r="H101" s="103">
        <v>-3.0145240000000002</v>
      </c>
      <c r="I101" s="91">
        <v>-13.004801388000001</v>
      </c>
      <c r="J101" s="92">
        <f t="shared" si="1"/>
        <v>3.1425258502729083E-3</v>
      </c>
      <c r="K101" s="92">
        <f>I101/'סכום נכסי הקרן'!$C$42</f>
        <v>-1.5332516924650655E-5</v>
      </c>
    </row>
    <row r="102" spans="2:11">
      <c r="B102" s="86" t="s">
        <v>2209</v>
      </c>
      <c r="C102" s="88" t="s">
        <v>2210</v>
      </c>
      <c r="D102" s="89" t="s">
        <v>529</v>
      </c>
      <c r="E102" s="89" t="s">
        <v>128</v>
      </c>
      <c r="F102" s="102">
        <v>44998</v>
      </c>
      <c r="G102" s="91">
        <v>353880.36180000007</v>
      </c>
      <c r="H102" s="103">
        <v>-2.7841369999999999</v>
      </c>
      <c r="I102" s="91">
        <v>-9.8525150160000017</v>
      </c>
      <c r="J102" s="92">
        <f t="shared" si="1"/>
        <v>2.3807963077814901E-3</v>
      </c>
      <c r="K102" s="92">
        <f>I102/'סכום נכסי הקרן'!$C$42</f>
        <v>-1.1616006175425856E-5</v>
      </c>
    </row>
    <row r="103" spans="2:11">
      <c r="B103" s="86" t="s">
        <v>2211</v>
      </c>
      <c r="C103" s="88" t="s">
        <v>2212</v>
      </c>
      <c r="D103" s="89" t="s">
        <v>529</v>
      </c>
      <c r="E103" s="89" t="s">
        <v>128</v>
      </c>
      <c r="F103" s="102">
        <v>44991</v>
      </c>
      <c r="G103" s="91">
        <v>575882.81800400012</v>
      </c>
      <c r="H103" s="103">
        <v>-2.8547340000000001</v>
      </c>
      <c r="I103" s="91">
        <v>-16.439920012000002</v>
      </c>
      <c r="J103" s="92">
        <f t="shared" si="1"/>
        <v>3.9725999707923339E-3</v>
      </c>
      <c r="K103" s="92">
        <f>I103/'סכום נכסי הקרן'!$C$42</f>
        <v>-1.9382483769147204E-5</v>
      </c>
    </row>
    <row r="104" spans="2:11">
      <c r="B104" s="86" t="s">
        <v>2213</v>
      </c>
      <c r="C104" s="88" t="s">
        <v>2214</v>
      </c>
      <c r="D104" s="89" t="s">
        <v>529</v>
      </c>
      <c r="E104" s="89" t="s">
        <v>128</v>
      </c>
      <c r="F104" s="102">
        <v>44991</v>
      </c>
      <c r="G104" s="91">
        <v>504475.21670000011</v>
      </c>
      <c r="H104" s="103">
        <v>-2.921011</v>
      </c>
      <c r="I104" s="91">
        <v>-14.735777446000004</v>
      </c>
      <c r="J104" s="92">
        <f t="shared" si="1"/>
        <v>3.5608049801247378E-3</v>
      </c>
      <c r="K104" s="92">
        <f>I104/'סכום נכסי הקרן'!$C$42</f>
        <v>-1.737331854196253E-5</v>
      </c>
    </row>
    <row r="105" spans="2:11">
      <c r="B105" s="86" t="s">
        <v>2215</v>
      </c>
      <c r="C105" s="88" t="s">
        <v>2216</v>
      </c>
      <c r="D105" s="89" t="s">
        <v>529</v>
      </c>
      <c r="E105" s="89" t="s">
        <v>128</v>
      </c>
      <c r="F105" s="102">
        <v>44980</v>
      </c>
      <c r="G105" s="91">
        <v>354890.88243000006</v>
      </c>
      <c r="H105" s="103">
        <v>-3.033839</v>
      </c>
      <c r="I105" s="91">
        <v>-10.766818231</v>
      </c>
      <c r="J105" s="92">
        <f t="shared" si="1"/>
        <v>2.6017317455788217E-3</v>
      </c>
      <c r="K105" s="92">
        <f>I105/'סכום נכסי הקרן'!$C$42</f>
        <v>-1.269395954818443E-5</v>
      </c>
    </row>
    <row r="106" spans="2:11">
      <c r="B106" s="86" t="s">
        <v>2217</v>
      </c>
      <c r="C106" s="88" t="s">
        <v>2218</v>
      </c>
      <c r="D106" s="89" t="s">
        <v>529</v>
      </c>
      <c r="E106" s="89" t="s">
        <v>128</v>
      </c>
      <c r="F106" s="102">
        <v>44980</v>
      </c>
      <c r="G106" s="91">
        <v>1006366.2674100001</v>
      </c>
      <c r="H106" s="103">
        <v>-2.9476230000000001</v>
      </c>
      <c r="I106" s="91">
        <v>-29.663884478000003</v>
      </c>
      <c r="J106" s="92">
        <f t="shared" si="1"/>
        <v>7.1680851564285561E-3</v>
      </c>
      <c r="K106" s="92">
        <f>I106/'סכום נכסי הקרן'!$C$42</f>
        <v>-3.4973391537489963E-5</v>
      </c>
    </row>
    <row r="107" spans="2:11">
      <c r="B107" s="86" t="s">
        <v>2219</v>
      </c>
      <c r="C107" s="88" t="s">
        <v>2220</v>
      </c>
      <c r="D107" s="89" t="s">
        <v>529</v>
      </c>
      <c r="E107" s="89" t="s">
        <v>128</v>
      </c>
      <c r="F107" s="102">
        <v>44998</v>
      </c>
      <c r="G107" s="91">
        <v>592475.51055000012</v>
      </c>
      <c r="H107" s="103">
        <v>-2.3200880000000002</v>
      </c>
      <c r="I107" s="91">
        <v>-13.745950810000002</v>
      </c>
      <c r="J107" s="92">
        <f t="shared" si="1"/>
        <v>3.3216197978128497E-3</v>
      </c>
      <c r="K107" s="92">
        <f>I107/'סכום נכסי הקרן'!$C$42</f>
        <v>-1.6206323891591014E-5</v>
      </c>
    </row>
    <row r="108" spans="2:11">
      <c r="B108" s="86" t="s">
        <v>2219</v>
      </c>
      <c r="C108" s="88" t="s">
        <v>2221</v>
      </c>
      <c r="D108" s="89" t="s">
        <v>529</v>
      </c>
      <c r="E108" s="89" t="s">
        <v>128</v>
      </c>
      <c r="F108" s="102">
        <v>44998</v>
      </c>
      <c r="G108" s="91">
        <v>532860.25870000001</v>
      </c>
      <c r="H108" s="103">
        <v>-2.3200880000000002</v>
      </c>
      <c r="I108" s="91">
        <v>-12.362824748000003</v>
      </c>
      <c r="J108" s="92">
        <f t="shared" si="1"/>
        <v>2.9873963618415899E-3</v>
      </c>
      <c r="K108" s="92">
        <f>I108/'סכום נכסי הקרן'!$C$42</f>
        <v>-1.457563357023719E-5</v>
      </c>
    </row>
    <row r="109" spans="2:11">
      <c r="B109" s="86" t="s">
        <v>2222</v>
      </c>
      <c r="C109" s="88" t="s">
        <v>2223</v>
      </c>
      <c r="D109" s="89" t="s">
        <v>529</v>
      </c>
      <c r="E109" s="89" t="s">
        <v>128</v>
      </c>
      <c r="F109" s="102">
        <v>44998</v>
      </c>
      <c r="G109" s="91">
        <v>1795000.0000000002</v>
      </c>
      <c r="H109" s="103">
        <v>-2.5232220000000001</v>
      </c>
      <c r="I109" s="91">
        <v>-45.291830000000012</v>
      </c>
      <c r="J109" s="92">
        <f t="shared" si="1"/>
        <v>1.0944476761675096E-2</v>
      </c>
      <c r="K109" s="92">
        <f>I109/'סכום נכסי הקרן'!$C$42</f>
        <v>-5.3398566368278658E-5</v>
      </c>
    </row>
    <row r="110" spans="2:11">
      <c r="B110" s="86" t="s">
        <v>2224</v>
      </c>
      <c r="C110" s="88" t="s">
        <v>2225</v>
      </c>
      <c r="D110" s="89" t="s">
        <v>529</v>
      </c>
      <c r="E110" s="89" t="s">
        <v>128</v>
      </c>
      <c r="F110" s="102">
        <v>44987</v>
      </c>
      <c r="G110" s="91">
        <v>72369.848524999994</v>
      </c>
      <c r="H110" s="103">
        <v>-2.4015339999999998</v>
      </c>
      <c r="I110" s="91">
        <v>-1.7379862100000001</v>
      </c>
      <c r="J110" s="92">
        <f t="shared" si="1"/>
        <v>4.1997308758459905E-4</v>
      </c>
      <c r="K110" s="92">
        <f>I110/'סכום נכסי הקרן'!$C$42</f>
        <v>-2.049066508945169E-6</v>
      </c>
    </row>
    <row r="111" spans="2:11">
      <c r="B111" s="86" t="s">
        <v>2224</v>
      </c>
      <c r="C111" s="88" t="s">
        <v>2226</v>
      </c>
      <c r="D111" s="89" t="s">
        <v>529</v>
      </c>
      <c r="E111" s="89" t="s">
        <v>128</v>
      </c>
      <c r="F111" s="102">
        <v>44987</v>
      </c>
      <c r="G111" s="91">
        <v>373709.05775000004</v>
      </c>
      <c r="H111" s="103">
        <v>-2.4015339999999998</v>
      </c>
      <c r="I111" s="91">
        <v>-8.9747486110000025</v>
      </c>
      <c r="J111" s="92">
        <f t="shared" si="1"/>
        <v>2.1686897529855902E-3</v>
      </c>
      <c r="K111" s="92">
        <f>I111/'סכום נכסי הקרן'!$C$42</f>
        <v>-1.0581129297339061E-5</v>
      </c>
    </row>
    <row r="112" spans="2:11">
      <c r="B112" s="86" t="s">
        <v>2227</v>
      </c>
      <c r="C112" s="88" t="s">
        <v>2228</v>
      </c>
      <c r="D112" s="89" t="s">
        <v>529</v>
      </c>
      <c r="E112" s="89" t="s">
        <v>128</v>
      </c>
      <c r="F112" s="102">
        <v>44987</v>
      </c>
      <c r="G112" s="91">
        <v>434339.87532000005</v>
      </c>
      <c r="H112" s="103">
        <v>-2.3730570000000002</v>
      </c>
      <c r="I112" s="91">
        <v>-10.307133211000002</v>
      </c>
      <c r="J112" s="92">
        <f t="shared" si="1"/>
        <v>2.4906518439921531E-3</v>
      </c>
      <c r="K112" s="92">
        <f>I112/'סכום נכסי הקרן'!$C$42</f>
        <v>-1.2151995996502517E-5</v>
      </c>
    </row>
    <row r="113" spans="2:11">
      <c r="B113" s="86" t="s">
        <v>2229</v>
      </c>
      <c r="C113" s="88" t="s">
        <v>2230</v>
      </c>
      <c r="D113" s="89" t="s">
        <v>529</v>
      </c>
      <c r="E113" s="89" t="s">
        <v>128</v>
      </c>
      <c r="F113" s="102">
        <v>45001</v>
      </c>
      <c r="G113" s="91">
        <v>427690.08000000007</v>
      </c>
      <c r="H113" s="103">
        <v>-2.5197099999999999</v>
      </c>
      <c r="I113" s="91">
        <v>-10.776550546000003</v>
      </c>
      <c r="J113" s="92">
        <f t="shared" si="1"/>
        <v>2.6040834963328725E-3</v>
      </c>
      <c r="K113" s="92">
        <f>I113/'סכום נכסי הקרן'!$C$42</f>
        <v>-1.2705433839871134E-5</v>
      </c>
    </row>
    <row r="114" spans="2:11">
      <c r="B114" s="86" t="s">
        <v>2231</v>
      </c>
      <c r="C114" s="88" t="s">
        <v>2232</v>
      </c>
      <c r="D114" s="89" t="s">
        <v>529</v>
      </c>
      <c r="E114" s="89" t="s">
        <v>128</v>
      </c>
      <c r="F114" s="102">
        <v>45001</v>
      </c>
      <c r="G114" s="91">
        <v>10698.192140000001</v>
      </c>
      <c r="H114" s="103">
        <v>-2.4627870000000001</v>
      </c>
      <c r="I114" s="91">
        <v>-0.26347363300000004</v>
      </c>
      <c r="J114" s="92">
        <f t="shared" si="1"/>
        <v>6.366669339001344E-5</v>
      </c>
      <c r="K114" s="92">
        <f>I114/'סכום נכסי הקרן'!$C$42</f>
        <v>-3.1063249769421976E-7</v>
      </c>
    </row>
    <row r="115" spans="2:11">
      <c r="B115" s="86" t="s">
        <v>2231</v>
      </c>
      <c r="C115" s="88" t="s">
        <v>2233</v>
      </c>
      <c r="D115" s="89" t="s">
        <v>529</v>
      </c>
      <c r="E115" s="89" t="s">
        <v>128</v>
      </c>
      <c r="F115" s="102">
        <v>45001</v>
      </c>
      <c r="G115" s="91">
        <v>896877.84681000013</v>
      </c>
      <c r="H115" s="103">
        <v>-2.4627859999999999</v>
      </c>
      <c r="I115" s="91">
        <v>-22.088185825000004</v>
      </c>
      <c r="J115" s="92">
        <f t="shared" si="1"/>
        <v>5.3374667455316719E-3</v>
      </c>
      <c r="K115" s="92">
        <f>I115/'סכום נכסי הקרן'!$C$42</f>
        <v>-2.6041726658674076E-5</v>
      </c>
    </row>
    <row r="116" spans="2:11">
      <c r="B116" s="86" t="s">
        <v>2234</v>
      </c>
      <c r="C116" s="88" t="s">
        <v>2235</v>
      </c>
      <c r="D116" s="89" t="s">
        <v>529</v>
      </c>
      <c r="E116" s="89" t="s">
        <v>128</v>
      </c>
      <c r="F116" s="102">
        <v>45001</v>
      </c>
      <c r="G116" s="91">
        <v>580086.10712000006</v>
      </c>
      <c r="H116" s="103">
        <v>-2.4627859999999999</v>
      </c>
      <c r="I116" s="91">
        <v>-14.286281895</v>
      </c>
      <c r="J116" s="92">
        <f t="shared" si="1"/>
        <v>3.4521872975891484E-3</v>
      </c>
      <c r="K116" s="92">
        <f>I116/'סכום נכסי הקרן'!$C$42</f>
        <v>-1.6843368261474423E-5</v>
      </c>
    </row>
    <row r="117" spans="2:11">
      <c r="B117" s="86" t="s">
        <v>2236</v>
      </c>
      <c r="C117" s="88" t="s">
        <v>2237</v>
      </c>
      <c r="D117" s="89" t="s">
        <v>529</v>
      </c>
      <c r="E117" s="89" t="s">
        <v>128</v>
      </c>
      <c r="F117" s="102">
        <v>44987</v>
      </c>
      <c r="G117" s="91">
        <v>523383.63924000011</v>
      </c>
      <c r="H117" s="103">
        <v>-2.1335229999999998</v>
      </c>
      <c r="I117" s="91">
        <v>-11.166510545000001</v>
      </c>
      <c r="J117" s="92">
        <f t="shared" si="1"/>
        <v>2.6983147991315962E-3</v>
      </c>
      <c r="K117" s="92">
        <f>I117/'סכום נכסי הקרן'!$C$42</f>
        <v>-1.3165192363374717E-5</v>
      </c>
    </row>
    <row r="118" spans="2:11">
      <c r="B118" s="86" t="s">
        <v>2238</v>
      </c>
      <c r="C118" s="88" t="s">
        <v>2239</v>
      </c>
      <c r="D118" s="89" t="s">
        <v>529</v>
      </c>
      <c r="E118" s="89" t="s">
        <v>128</v>
      </c>
      <c r="F118" s="102">
        <v>44987</v>
      </c>
      <c r="G118" s="91">
        <v>713704.96260000009</v>
      </c>
      <c r="H118" s="103">
        <v>-2.1335229999999998</v>
      </c>
      <c r="I118" s="91">
        <v>-15.227059834000004</v>
      </c>
      <c r="J118" s="92">
        <f t="shared" si="1"/>
        <v>3.6795201806120279E-3</v>
      </c>
      <c r="K118" s="92">
        <f>I118/'סכום נכסי הקרן'!$C$42</f>
        <v>-1.7952535040858346E-5</v>
      </c>
    </row>
    <row r="119" spans="2:11">
      <c r="B119" s="86" t="s">
        <v>2240</v>
      </c>
      <c r="C119" s="88" t="s">
        <v>2241</v>
      </c>
      <c r="D119" s="89" t="s">
        <v>529</v>
      </c>
      <c r="E119" s="89" t="s">
        <v>128</v>
      </c>
      <c r="F119" s="102">
        <v>44987</v>
      </c>
      <c r="G119" s="91">
        <v>99680.760135000019</v>
      </c>
      <c r="H119" s="103">
        <v>-2.1099890000000001</v>
      </c>
      <c r="I119" s="91">
        <v>-2.1032534700000007</v>
      </c>
      <c r="J119" s="92">
        <f t="shared" si="1"/>
        <v>5.082375502673995E-4</v>
      </c>
      <c r="K119" s="92">
        <f>I119/'סכום נכסי הקרן'!$C$42</f>
        <v>-2.4797125664188749E-6</v>
      </c>
    </row>
    <row r="120" spans="2:11">
      <c r="B120" s="86" t="s">
        <v>2242</v>
      </c>
      <c r="C120" s="88" t="s">
        <v>2243</v>
      </c>
      <c r="D120" s="89" t="s">
        <v>529</v>
      </c>
      <c r="E120" s="89" t="s">
        <v>128</v>
      </c>
      <c r="F120" s="102">
        <v>44987</v>
      </c>
      <c r="G120" s="91">
        <v>594919.25325000007</v>
      </c>
      <c r="H120" s="103">
        <v>-2.1051760000000002</v>
      </c>
      <c r="I120" s="91">
        <v>-12.524098779000001</v>
      </c>
      <c r="J120" s="92">
        <f t="shared" si="1"/>
        <v>3.026367184714968E-3</v>
      </c>
      <c r="K120" s="92">
        <f>I120/'סכום נכסי הקרן'!$C$42</f>
        <v>-1.4765773868119461E-5</v>
      </c>
    </row>
    <row r="121" spans="2:11">
      <c r="B121" s="86" t="s">
        <v>2244</v>
      </c>
      <c r="C121" s="88" t="s">
        <v>2245</v>
      </c>
      <c r="D121" s="89" t="s">
        <v>529</v>
      </c>
      <c r="E121" s="89" t="s">
        <v>128</v>
      </c>
      <c r="F121" s="102">
        <v>44987</v>
      </c>
      <c r="G121" s="91">
        <v>809314.74456000014</v>
      </c>
      <c r="H121" s="103">
        <v>-2.0768450000000001</v>
      </c>
      <c r="I121" s="91">
        <v>-16.808214199000002</v>
      </c>
      <c r="J121" s="92">
        <f t="shared" si="1"/>
        <v>4.061595870739002E-3</v>
      </c>
      <c r="K121" s="92">
        <f>I121/'סכום נכסי הקרן'!$C$42</f>
        <v>-1.9816698540057779E-5</v>
      </c>
    </row>
    <row r="122" spans="2:11">
      <c r="B122" s="86" t="s">
        <v>2246</v>
      </c>
      <c r="C122" s="88" t="s">
        <v>2247</v>
      </c>
      <c r="D122" s="89" t="s">
        <v>529</v>
      </c>
      <c r="E122" s="89" t="s">
        <v>128</v>
      </c>
      <c r="F122" s="102">
        <v>45001</v>
      </c>
      <c r="G122" s="91">
        <v>8113500.0000000009</v>
      </c>
      <c r="H122" s="103">
        <v>-2.3491279999999999</v>
      </c>
      <c r="I122" s="91">
        <v>-190.59653000000003</v>
      </c>
      <c r="J122" s="92">
        <f t="shared" si="1"/>
        <v>4.6056414444744453E-2</v>
      </c>
      <c r="K122" s="92">
        <f>I122/'סכום נכסי הקרן'!$C$42</f>
        <v>-2.2471119971899156E-4</v>
      </c>
    </row>
    <row r="123" spans="2:11">
      <c r="B123" s="86" t="s">
        <v>2248</v>
      </c>
      <c r="C123" s="88" t="s">
        <v>2249</v>
      </c>
      <c r="D123" s="89" t="s">
        <v>529</v>
      </c>
      <c r="E123" s="89" t="s">
        <v>128</v>
      </c>
      <c r="F123" s="102">
        <v>45007</v>
      </c>
      <c r="G123" s="91">
        <v>691638.62649000017</v>
      </c>
      <c r="H123" s="103">
        <v>-1.6810039999999999</v>
      </c>
      <c r="I123" s="91">
        <v>-11.626475396000002</v>
      </c>
      <c r="J123" s="92">
        <f t="shared" si="1"/>
        <v>2.8094623200632268E-3</v>
      </c>
      <c r="K123" s="92">
        <f>I123/'סכום נכסי הקרן'!$C$42</f>
        <v>-1.3707485832709008E-5</v>
      </c>
    </row>
    <row r="124" spans="2:11">
      <c r="B124" s="86" t="s">
        <v>2250</v>
      </c>
      <c r="C124" s="88" t="s">
        <v>2251</v>
      </c>
      <c r="D124" s="89" t="s">
        <v>529</v>
      </c>
      <c r="E124" s="89" t="s">
        <v>128</v>
      </c>
      <c r="F124" s="102">
        <v>45007</v>
      </c>
      <c r="G124" s="91">
        <v>894607.96950000012</v>
      </c>
      <c r="H124" s="103">
        <v>-1.6528529999999999</v>
      </c>
      <c r="I124" s="91">
        <v>-14.786558767000002</v>
      </c>
      <c r="J124" s="92">
        <f t="shared" si="1"/>
        <v>3.5730759567580875E-3</v>
      </c>
      <c r="K124" s="92">
        <f>I124/'סכום נכסי הקרן'!$C$42</f>
        <v>-1.7433189157472818E-5</v>
      </c>
    </row>
    <row r="125" spans="2:11">
      <c r="B125" s="86" t="s">
        <v>2252</v>
      </c>
      <c r="C125" s="88" t="s">
        <v>2253</v>
      </c>
      <c r="D125" s="89" t="s">
        <v>529</v>
      </c>
      <c r="E125" s="89" t="s">
        <v>128</v>
      </c>
      <c r="F125" s="102">
        <v>44985</v>
      </c>
      <c r="G125" s="91">
        <v>357892.72312500008</v>
      </c>
      <c r="H125" s="103">
        <v>-1.846265</v>
      </c>
      <c r="I125" s="91">
        <v>-6.6076490630000011</v>
      </c>
      <c r="J125" s="92">
        <f t="shared" si="1"/>
        <v>1.5966955104112094E-3</v>
      </c>
      <c r="K125" s="92">
        <f>I125/'סכום נכסי הקרן'!$C$42</f>
        <v>-7.7903451246924608E-6</v>
      </c>
    </row>
    <row r="126" spans="2:11">
      <c r="B126" s="86" t="s">
        <v>2252</v>
      </c>
      <c r="C126" s="88" t="s">
        <v>2254</v>
      </c>
      <c r="D126" s="89" t="s">
        <v>529</v>
      </c>
      <c r="E126" s="89" t="s">
        <v>128</v>
      </c>
      <c r="F126" s="102">
        <v>44985</v>
      </c>
      <c r="G126" s="91">
        <v>727221.35687500017</v>
      </c>
      <c r="H126" s="103">
        <v>-1.846265</v>
      </c>
      <c r="I126" s="91">
        <v>-13.426435372000002</v>
      </c>
      <c r="J126" s="92">
        <f t="shared" si="1"/>
        <v>3.2444109659730356E-3</v>
      </c>
      <c r="K126" s="92">
        <f>I126/'סכום נכסי הקרן'!$C$42</f>
        <v>-1.5829618725963293E-5</v>
      </c>
    </row>
    <row r="127" spans="2:11">
      <c r="B127" s="86" t="s">
        <v>2255</v>
      </c>
      <c r="C127" s="88" t="s">
        <v>2256</v>
      </c>
      <c r="D127" s="89" t="s">
        <v>529</v>
      </c>
      <c r="E127" s="89" t="s">
        <v>128</v>
      </c>
      <c r="F127" s="102">
        <v>44991</v>
      </c>
      <c r="G127" s="91">
        <v>436332.81412500003</v>
      </c>
      <c r="H127" s="103">
        <v>-1.8174630000000001</v>
      </c>
      <c r="I127" s="91">
        <v>-7.930185295000002</v>
      </c>
      <c r="J127" s="92">
        <f t="shared" si="1"/>
        <v>1.9162778072094916E-3</v>
      </c>
      <c r="K127" s="92">
        <f>I127/'סכום נכסי הקרן'!$C$42</f>
        <v>-9.3496007069664655E-6</v>
      </c>
    </row>
    <row r="128" spans="2:11">
      <c r="B128" s="86" t="s">
        <v>2257</v>
      </c>
      <c r="C128" s="88" t="s">
        <v>2258</v>
      </c>
      <c r="D128" s="89" t="s">
        <v>529</v>
      </c>
      <c r="E128" s="89" t="s">
        <v>128</v>
      </c>
      <c r="F128" s="102">
        <v>44985</v>
      </c>
      <c r="G128" s="91">
        <v>160958.58655700003</v>
      </c>
      <c r="H128" s="103">
        <v>-1.834927</v>
      </c>
      <c r="I128" s="91">
        <v>-2.9534732490000004</v>
      </c>
      <c r="J128" s="92">
        <f t="shared" si="1"/>
        <v>7.1368764167642474E-4</v>
      </c>
      <c r="K128" s="92">
        <f>I128/'סכום נכסי הקרן'!$C$42</f>
        <v>-3.4821122772840504E-6</v>
      </c>
    </row>
    <row r="129" spans="2:11">
      <c r="B129" s="86" t="s">
        <v>2259</v>
      </c>
      <c r="C129" s="88" t="s">
        <v>2260</v>
      </c>
      <c r="D129" s="89" t="s">
        <v>529</v>
      </c>
      <c r="E129" s="89" t="s">
        <v>128</v>
      </c>
      <c r="F129" s="102">
        <v>44985</v>
      </c>
      <c r="G129" s="91">
        <v>357942.25845000008</v>
      </c>
      <c r="H129" s="103">
        <v>-1.832171</v>
      </c>
      <c r="I129" s="91">
        <v>-6.5581137380000012</v>
      </c>
      <c r="J129" s="92">
        <f t="shared" si="1"/>
        <v>1.5847256206243641E-3</v>
      </c>
      <c r="K129" s="92">
        <f>I129/'סכום נכסי הקרן'!$C$42</f>
        <v>-7.7319435246779173E-6</v>
      </c>
    </row>
    <row r="130" spans="2:11">
      <c r="B130" s="86" t="s">
        <v>2261</v>
      </c>
      <c r="C130" s="88" t="s">
        <v>2262</v>
      </c>
      <c r="D130" s="89" t="s">
        <v>529</v>
      </c>
      <c r="E130" s="89" t="s">
        <v>128</v>
      </c>
      <c r="F130" s="102">
        <v>44985</v>
      </c>
      <c r="G130" s="91">
        <v>1360782.931662</v>
      </c>
      <c r="H130" s="103">
        <v>-1.7870950000000001</v>
      </c>
      <c r="I130" s="91">
        <v>-24.318482646000003</v>
      </c>
      <c r="J130" s="92">
        <f t="shared" si="1"/>
        <v>5.8764034970180288E-3</v>
      </c>
      <c r="K130" s="92">
        <f>I130/'סכום נכסי הקרן'!$C$42</f>
        <v>-2.8671221930053691E-5</v>
      </c>
    </row>
    <row r="131" spans="2:11">
      <c r="B131" s="86" t="s">
        <v>2261</v>
      </c>
      <c r="C131" s="88" t="s">
        <v>2263</v>
      </c>
      <c r="D131" s="89" t="s">
        <v>529</v>
      </c>
      <c r="E131" s="89" t="s">
        <v>128</v>
      </c>
      <c r="F131" s="102">
        <v>44985</v>
      </c>
      <c r="G131" s="91">
        <v>10735.615022000002</v>
      </c>
      <c r="H131" s="103">
        <v>-1.7870950000000001</v>
      </c>
      <c r="I131" s="91">
        <v>-0.19185562200000003</v>
      </c>
      <c r="J131" s="92">
        <f t="shared" si="1"/>
        <v>4.6360665854652397E-5</v>
      </c>
      <c r="K131" s="92">
        <f>I131/'סכום נכסי הקרן'!$C$42</f>
        <v>-2.2619565525381471E-7</v>
      </c>
    </row>
    <row r="132" spans="2:11">
      <c r="B132" s="86" t="s">
        <v>2264</v>
      </c>
      <c r="C132" s="88" t="s">
        <v>2265</v>
      </c>
      <c r="D132" s="89" t="s">
        <v>529</v>
      </c>
      <c r="E132" s="89" t="s">
        <v>128</v>
      </c>
      <c r="F132" s="102">
        <v>44991</v>
      </c>
      <c r="G132" s="91">
        <v>429460.24172000005</v>
      </c>
      <c r="H132" s="103">
        <v>-1.7498640000000001</v>
      </c>
      <c r="I132" s="91">
        <v>-7.514970077000001</v>
      </c>
      <c r="J132" s="92">
        <f t="shared" si="1"/>
        <v>1.8159437446535103E-3</v>
      </c>
      <c r="K132" s="92">
        <f>I132/'סכום נכסי הקרן'!$C$42</f>
        <v>-8.8600665597374324E-6</v>
      </c>
    </row>
    <row r="133" spans="2:11">
      <c r="B133" s="86" t="s">
        <v>2266</v>
      </c>
      <c r="C133" s="88" t="s">
        <v>2267</v>
      </c>
      <c r="D133" s="89" t="s">
        <v>529</v>
      </c>
      <c r="E133" s="89" t="s">
        <v>128</v>
      </c>
      <c r="F133" s="102">
        <v>44991</v>
      </c>
      <c r="G133" s="91">
        <v>626189.42480899999</v>
      </c>
      <c r="H133" s="103">
        <v>-1.6907890000000001</v>
      </c>
      <c r="I133" s="91">
        <v>-10.587541030000001</v>
      </c>
      <c r="J133" s="92">
        <f t="shared" si="1"/>
        <v>2.5584105735210212E-3</v>
      </c>
      <c r="K133" s="92">
        <f>I133/'סכום נכסי הקרן'!$C$42</f>
        <v>-1.2482593712096161E-5</v>
      </c>
    </row>
    <row r="134" spans="2:11">
      <c r="B134" s="86" t="s">
        <v>2268</v>
      </c>
      <c r="C134" s="88" t="s">
        <v>2269</v>
      </c>
      <c r="D134" s="89" t="s">
        <v>529</v>
      </c>
      <c r="E134" s="89" t="s">
        <v>128</v>
      </c>
      <c r="F134" s="102">
        <v>45007</v>
      </c>
      <c r="G134" s="91">
        <v>218438.17144500007</v>
      </c>
      <c r="H134" s="103">
        <v>-1.6764049999999999</v>
      </c>
      <c r="I134" s="91">
        <v>-3.6619092620000004</v>
      </c>
      <c r="J134" s="92">
        <f t="shared" si="1"/>
        <v>8.8487660625154239E-4</v>
      </c>
      <c r="K134" s="92">
        <f>I134/'סכום נכסי הקרן'!$C$42</f>
        <v>-4.3173504970216771E-6</v>
      </c>
    </row>
    <row r="135" spans="2:11">
      <c r="B135" s="86" t="s">
        <v>2268</v>
      </c>
      <c r="C135" s="88" t="s">
        <v>2270</v>
      </c>
      <c r="D135" s="89" t="s">
        <v>529</v>
      </c>
      <c r="E135" s="89" t="s">
        <v>128</v>
      </c>
      <c r="F135" s="102">
        <v>45007</v>
      </c>
      <c r="G135" s="91">
        <v>200136.16953000004</v>
      </c>
      <c r="H135" s="103">
        <v>-1.6764049999999999</v>
      </c>
      <c r="I135" s="91">
        <v>-3.3550935360000005</v>
      </c>
      <c r="J135" s="92">
        <f t="shared" si="1"/>
        <v>8.1073657739151464E-4</v>
      </c>
      <c r="K135" s="92">
        <f>I135/'סכום נכסי הקרן'!$C$42</f>
        <v>-3.955618151306289E-6</v>
      </c>
    </row>
    <row r="136" spans="2:11">
      <c r="B136" s="86" t="s">
        <v>2268</v>
      </c>
      <c r="C136" s="88" t="s">
        <v>2271</v>
      </c>
      <c r="D136" s="89" t="s">
        <v>529</v>
      </c>
      <c r="E136" s="89" t="s">
        <v>128</v>
      </c>
      <c r="F136" s="102">
        <v>45007</v>
      </c>
      <c r="G136" s="91">
        <v>477784.7214000001</v>
      </c>
      <c r="H136" s="103">
        <v>-1.6764049999999999</v>
      </c>
      <c r="I136" s="91">
        <v>-8.0096088280000011</v>
      </c>
      <c r="J136" s="92">
        <f t="shared" si="1"/>
        <v>1.9354699884759281E-3</v>
      </c>
      <c r="K136" s="92">
        <f>I136/'סכום נכסי הקרן'!$C$42</f>
        <v>-9.4432401734685621E-6</v>
      </c>
    </row>
    <row r="137" spans="2:11">
      <c r="B137" s="86" t="s">
        <v>2272</v>
      </c>
      <c r="C137" s="88" t="s">
        <v>2273</v>
      </c>
      <c r="D137" s="89" t="s">
        <v>529</v>
      </c>
      <c r="E137" s="89" t="s">
        <v>128</v>
      </c>
      <c r="F137" s="102">
        <v>45006</v>
      </c>
      <c r="G137" s="91">
        <v>1808750.0000000002</v>
      </c>
      <c r="H137" s="103">
        <v>-1.7438469999999999</v>
      </c>
      <c r="I137" s="91">
        <v>-31.541830000000004</v>
      </c>
      <c r="J137" s="92">
        <f t="shared" si="1"/>
        <v>7.6218785033792267E-3</v>
      </c>
      <c r="K137" s="92">
        <f>I137/'סכום נכסי הקרן'!$C$42</f>
        <v>-3.7187468526486185E-5</v>
      </c>
    </row>
    <row r="138" spans="2:11">
      <c r="B138" s="86" t="s">
        <v>2274</v>
      </c>
      <c r="C138" s="88" t="s">
        <v>2275</v>
      </c>
      <c r="D138" s="89" t="s">
        <v>529</v>
      </c>
      <c r="E138" s="89" t="s">
        <v>128</v>
      </c>
      <c r="F138" s="102">
        <v>44984</v>
      </c>
      <c r="G138" s="91">
        <v>359131.10625000007</v>
      </c>
      <c r="H138" s="103">
        <v>-1.495071</v>
      </c>
      <c r="I138" s="91">
        <v>-5.3692659380000007</v>
      </c>
      <c r="J138" s="92">
        <f t="shared" si="1"/>
        <v>1.2974482657400824E-3</v>
      </c>
      <c r="K138" s="92">
        <f>I138/'סכום נכסי הקרן'!$C$42</f>
        <v>-6.330305124328845E-6</v>
      </c>
    </row>
    <row r="139" spans="2:11">
      <c r="B139" s="86" t="s">
        <v>2274</v>
      </c>
      <c r="C139" s="88" t="s">
        <v>2276</v>
      </c>
      <c r="D139" s="89" t="s">
        <v>529</v>
      </c>
      <c r="E139" s="89" t="s">
        <v>128</v>
      </c>
      <c r="F139" s="102">
        <v>44984</v>
      </c>
      <c r="G139" s="91">
        <v>8047500.0000000009</v>
      </c>
      <c r="H139" s="103">
        <v>-1.495071</v>
      </c>
      <c r="I139" s="91">
        <v>-120.31586000000001</v>
      </c>
      <c r="J139" s="92">
        <f t="shared" si="1"/>
        <v>2.9073546682281421E-2</v>
      </c>
      <c r="K139" s="92">
        <f>I139/'סכום נכסי הקרן'!$C$42</f>
        <v>-1.4185106751850218E-4</v>
      </c>
    </row>
    <row r="140" spans="2:11">
      <c r="B140" s="86" t="s">
        <v>2277</v>
      </c>
      <c r="C140" s="88" t="s">
        <v>2278</v>
      </c>
      <c r="D140" s="89" t="s">
        <v>529</v>
      </c>
      <c r="E140" s="89" t="s">
        <v>128</v>
      </c>
      <c r="F140" s="102">
        <v>44984</v>
      </c>
      <c r="G140" s="91">
        <v>431907.57940000005</v>
      </c>
      <c r="H140" s="103">
        <v>-1.5232619999999999</v>
      </c>
      <c r="I140" s="91">
        <v>-6.5790831990000012</v>
      </c>
      <c r="J140" s="92">
        <f t="shared" ref="J140:J203" si="2">IFERROR(I140/$I$11,0)</f>
        <v>1.5897927547768008E-3</v>
      </c>
      <c r="K140" s="92">
        <f>I140/'סכום נכסי הקרן'!$C$42</f>
        <v>-7.7566662871477827E-6</v>
      </c>
    </row>
    <row r="141" spans="2:11">
      <c r="B141" s="86" t="s">
        <v>2279</v>
      </c>
      <c r="C141" s="88" t="s">
        <v>2280</v>
      </c>
      <c r="D141" s="89" t="s">
        <v>529</v>
      </c>
      <c r="E141" s="89" t="s">
        <v>128</v>
      </c>
      <c r="F141" s="102">
        <v>45005</v>
      </c>
      <c r="G141" s="91">
        <v>540479.93107499997</v>
      </c>
      <c r="H141" s="103">
        <v>-1.1220509999999999</v>
      </c>
      <c r="I141" s="91">
        <v>-6.0644612340000013</v>
      </c>
      <c r="J141" s="92">
        <f t="shared" si="2"/>
        <v>1.465437696988452E-3</v>
      </c>
      <c r="K141" s="92">
        <f>I141/'סכום נכסי הקרן'!$C$42</f>
        <v>-7.1499326852459282E-6</v>
      </c>
    </row>
    <row r="142" spans="2:11">
      <c r="B142" s="86" t="s">
        <v>2281</v>
      </c>
      <c r="C142" s="88" t="s">
        <v>2282</v>
      </c>
      <c r="D142" s="89" t="s">
        <v>529</v>
      </c>
      <c r="E142" s="89" t="s">
        <v>128</v>
      </c>
      <c r="F142" s="102">
        <v>44984</v>
      </c>
      <c r="G142" s="91">
        <v>1141483.7734130002</v>
      </c>
      <c r="H142" s="103">
        <v>-1.439554</v>
      </c>
      <c r="I142" s="91">
        <v>-16.432278663000005</v>
      </c>
      <c r="J142" s="92">
        <f t="shared" si="2"/>
        <v>3.9707534884011759E-3</v>
      </c>
      <c r="K142" s="92">
        <f>I142/'סכום נכסי הקרן'!$C$42</f>
        <v>-1.9373474703235768E-5</v>
      </c>
    </row>
    <row r="143" spans="2:11">
      <c r="B143" s="86" t="s">
        <v>2283</v>
      </c>
      <c r="C143" s="88" t="s">
        <v>2284</v>
      </c>
      <c r="D143" s="89" t="s">
        <v>529</v>
      </c>
      <c r="E143" s="89" t="s">
        <v>128</v>
      </c>
      <c r="F143" s="102">
        <v>44984</v>
      </c>
      <c r="G143" s="91">
        <v>601523.96325000015</v>
      </c>
      <c r="H143" s="103">
        <v>-1.314252</v>
      </c>
      <c r="I143" s="91">
        <v>-7.9055378510000009</v>
      </c>
      <c r="J143" s="92">
        <f t="shared" si="2"/>
        <v>1.9103219123363391E-3</v>
      </c>
      <c r="K143" s="92">
        <f>I143/'סכום נכסי הקרן'!$C$42</f>
        <v>-9.3205416432403476E-6</v>
      </c>
    </row>
    <row r="144" spans="2:11">
      <c r="B144" s="86" t="s">
        <v>2285</v>
      </c>
      <c r="C144" s="88" t="s">
        <v>2286</v>
      </c>
      <c r="D144" s="89" t="s">
        <v>529</v>
      </c>
      <c r="E144" s="89" t="s">
        <v>128</v>
      </c>
      <c r="F144" s="102">
        <v>45090</v>
      </c>
      <c r="G144" s="91">
        <v>992836.51897500013</v>
      </c>
      <c r="H144" s="103">
        <v>-3.9008470000000002</v>
      </c>
      <c r="I144" s="91">
        <v>-38.729031210000009</v>
      </c>
      <c r="J144" s="92">
        <f t="shared" si="2"/>
        <v>9.3586190286423527E-3</v>
      </c>
      <c r="K144" s="92">
        <f>I144/'סכום נכסי הקרן'!$C$42</f>
        <v>-4.5661099219137764E-5</v>
      </c>
    </row>
    <row r="145" spans="2:11">
      <c r="B145" s="86" t="s">
        <v>2287</v>
      </c>
      <c r="C145" s="88" t="s">
        <v>2288</v>
      </c>
      <c r="D145" s="89" t="s">
        <v>529</v>
      </c>
      <c r="E145" s="89" t="s">
        <v>128</v>
      </c>
      <c r="F145" s="102">
        <v>45090</v>
      </c>
      <c r="G145" s="91">
        <v>409392.94935000013</v>
      </c>
      <c r="H145" s="103">
        <v>-3.7541769999999999</v>
      </c>
      <c r="I145" s="91">
        <v>-15.369336020000002</v>
      </c>
      <c r="J145" s="92">
        <f t="shared" si="2"/>
        <v>3.7139002975429786E-3</v>
      </c>
      <c r="K145" s="92">
        <f>I145/'סכום נכסי הקרן'!$C$42</f>
        <v>-1.8120277089716748E-5</v>
      </c>
    </row>
    <row r="146" spans="2:11">
      <c r="B146" s="86" t="s">
        <v>2289</v>
      </c>
      <c r="C146" s="88" t="s">
        <v>2290</v>
      </c>
      <c r="D146" s="89" t="s">
        <v>529</v>
      </c>
      <c r="E146" s="89" t="s">
        <v>128</v>
      </c>
      <c r="F146" s="102">
        <v>45090</v>
      </c>
      <c r="G146" s="91">
        <v>529909.89272100013</v>
      </c>
      <c r="H146" s="103">
        <v>-3.6079210000000002</v>
      </c>
      <c r="I146" s="91">
        <v>-19.118729125000002</v>
      </c>
      <c r="J146" s="92">
        <f t="shared" si="2"/>
        <v>4.619916806658581E-3</v>
      </c>
      <c r="K146" s="92">
        <f>I146/'סכום נכסי הקרן'!$C$42</f>
        <v>-2.2540770069534714E-5</v>
      </c>
    </row>
    <row r="147" spans="2:11">
      <c r="B147" s="86" t="s">
        <v>2289</v>
      </c>
      <c r="C147" s="88" t="s">
        <v>2291</v>
      </c>
      <c r="D147" s="89" t="s">
        <v>529</v>
      </c>
      <c r="E147" s="89" t="s">
        <v>128</v>
      </c>
      <c r="F147" s="102">
        <v>45090</v>
      </c>
      <c r="G147" s="91">
        <v>210696.76580000002</v>
      </c>
      <c r="H147" s="103">
        <v>-3.6079210000000002</v>
      </c>
      <c r="I147" s="91">
        <v>-7.6017723920000009</v>
      </c>
      <c r="J147" s="92">
        <f t="shared" si="2"/>
        <v>1.8369189606996957E-3</v>
      </c>
      <c r="K147" s="92">
        <f>I147/'סכום נכסי הקרן'!$C$42</f>
        <v>-8.9624055285635476E-6</v>
      </c>
    </row>
    <row r="148" spans="2:11">
      <c r="B148" s="86" t="s">
        <v>2292</v>
      </c>
      <c r="C148" s="88" t="s">
        <v>2293</v>
      </c>
      <c r="D148" s="89" t="s">
        <v>529</v>
      </c>
      <c r="E148" s="89" t="s">
        <v>128</v>
      </c>
      <c r="F148" s="102">
        <v>45019</v>
      </c>
      <c r="G148" s="91">
        <v>887350.00000000012</v>
      </c>
      <c r="H148" s="103">
        <v>-3.6959399999999998</v>
      </c>
      <c r="I148" s="91">
        <v>-32.795920000000002</v>
      </c>
      <c r="J148" s="92">
        <f t="shared" si="2"/>
        <v>7.9249212124516827E-3</v>
      </c>
      <c r="K148" s="92">
        <f>I148/'סכום נכסי הקרן'!$C$42</f>
        <v>-3.8666026758661705E-5</v>
      </c>
    </row>
    <row r="149" spans="2:11">
      <c r="B149" s="86" t="s">
        <v>2294</v>
      </c>
      <c r="C149" s="88" t="s">
        <v>2295</v>
      </c>
      <c r="D149" s="89" t="s">
        <v>529</v>
      </c>
      <c r="E149" s="89" t="s">
        <v>128</v>
      </c>
      <c r="F149" s="102">
        <v>45020</v>
      </c>
      <c r="G149" s="91">
        <v>1952555.0000000002</v>
      </c>
      <c r="H149" s="103">
        <v>-3.6754929999999999</v>
      </c>
      <c r="I149" s="91">
        <v>-71.766020000000012</v>
      </c>
      <c r="J149" s="92">
        <f t="shared" si="2"/>
        <v>1.7341792949587379E-2</v>
      </c>
      <c r="K149" s="92">
        <f>I149/'סכום נכסי הקרן'!$C$42</f>
        <v>-8.4611343413529838E-5</v>
      </c>
    </row>
    <row r="150" spans="2:11">
      <c r="B150" s="86" t="s">
        <v>2296</v>
      </c>
      <c r="C150" s="88" t="s">
        <v>2297</v>
      </c>
      <c r="D150" s="89" t="s">
        <v>529</v>
      </c>
      <c r="E150" s="89" t="s">
        <v>128</v>
      </c>
      <c r="F150" s="102">
        <v>45019</v>
      </c>
      <c r="G150" s="91">
        <v>997889.12212500023</v>
      </c>
      <c r="H150" s="103">
        <v>-3.4203960000000002</v>
      </c>
      <c r="I150" s="91">
        <v>-34.131761093999998</v>
      </c>
      <c r="J150" s="92">
        <f t="shared" si="2"/>
        <v>8.2477185427996414E-3</v>
      </c>
      <c r="K150" s="92">
        <f>I150/'סכום נכסי הקרן'!$C$42</f>
        <v>-4.0240968626001416E-5</v>
      </c>
    </row>
    <row r="151" spans="2:11">
      <c r="B151" s="86" t="s">
        <v>2296</v>
      </c>
      <c r="C151" s="88" t="s">
        <v>2298</v>
      </c>
      <c r="D151" s="89" t="s">
        <v>529</v>
      </c>
      <c r="E151" s="89" t="s">
        <v>128</v>
      </c>
      <c r="F151" s="102">
        <v>45019</v>
      </c>
      <c r="G151" s="91">
        <v>369550.95975000004</v>
      </c>
      <c r="H151" s="103">
        <v>-3.4203960000000002</v>
      </c>
      <c r="I151" s="91">
        <v>-12.640106801000002</v>
      </c>
      <c r="J151" s="92">
        <f t="shared" si="2"/>
        <v>3.0543997703037355E-3</v>
      </c>
      <c r="K151" s="92">
        <f>I151/'סכום נכסי הקרן'!$C$42</f>
        <v>-1.4902546042306722E-5</v>
      </c>
    </row>
    <row r="152" spans="2:11">
      <c r="B152" s="86" t="s">
        <v>2299</v>
      </c>
      <c r="C152" s="88" t="s">
        <v>2300</v>
      </c>
      <c r="D152" s="89" t="s">
        <v>529</v>
      </c>
      <c r="E152" s="89" t="s">
        <v>128</v>
      </c>
      <c r="F152" s="102">
        <v>45019</v>
      </c>
      <c r="G152" s="91">
        <v>492012.94428000005</v>
      </c>
      <c r="H152" s="103">
        <v>-3.368058</v>
      </c>
      <c r="I152" s="91">
        <v>-16.571280813000005</v>
      </c>
      <c r="J152" s="92">
        <f t="shared" si="2"/>
        <v>4.004342455782222E-3</v>
      </c>
      <c r="K152" s="92">
        <f>I152/'סכום נכסי הקרן'!$C$42</f>
        <v>-1.9537356699880824E-5</v>
      </c>
    </row>
    <row r="153" spans="2:11">
      <c r="B153" s="86" t="s">
        <v>2299</v>
      </c>
      <c r="C153" s="88" t="s">
        <v>2301</v>
      </c>
      <c r="D153" s="89" t="s">
        <v>529</v>
      </c>
      <c r="E153" s="89" t="s">
        <v>128</v>
      </c>
      <c r="F153" s="102">
        <v>45019</v>
      </c>
      <c r="G153" s="91">
        <v>158459.17464000004</v>
      </c>
      <c r="H153" s="103">
        <v>-3.368058</v>
      </c>
      <c r="I153" s="91">
        <v>-5.3369967180000009</v>
      </c>
      <c r="J153" s="92">
        <f t="shared" si="2"/>
        <v>1.2896506181641865E-3</v>
      </c>
      <c r="K153" s="92">
        <f>I153/'סכום נכסי הקרן'!$C$42</f>
        <v>-6.2922600710416948E-6</v>
      </c>
    </row>
    <row r="154" spans="2:11">
      <c r="B154" s="86" t="s">
        <v>2299</v>
      </c>
      <c r="C154" s="88" t="s">
        <v>2302</v>
      </c>
      <c r="D154" s="89" t="s">
        <v>529</v>
      </c>
      <c r="E154" s="89" t="s">
        <v>128</v>
      </c>
      <c r="F154" s="102">
        <v>45019</v>
      </c>
      <c r="G154" s="91">
        <v>234916.32528000002</v>
      </c>
      <c r="H154" s="103">
        <v>-3.368058</v>
      </c>
      <c r="I154" s="91">
        <v>-7.9121178260000002</v>
      </c>
      <c r="J154" s="92">
        <f t="shared" si="2"/>
        <v>1.9119119205890393E-3</v>
      </c>
      <c r="K154" s="92">
        <f>I154/'סכום נכסי הקרן'!$C$42</f>
        <v>-9.3282993609510057E-6</v>
      </c>
    </row>
    <row r="155" spans="2:11">
      <c r="B155" s="86" t="s">
        <v>2303</v>
      </c>
      <c r="C155" s="88" t="s">
        <v>2304</v>
      </c>
      <c r="D155" s="89" t="s">
        <v>529</v>
      </c>
      <c r="E155" s="89" t="s">
        <v>128</v>
      </c>
      <c r="F155" s="102">
        <v>45091</v>
      </c>
      <c r="G155" s="91">
        <v>570645.48924000014</v>
      </c>
      <c r="H155" s="103">
        <v>-3.5232800000000002</v>
      </c>
      <c r="I155" s="91">
        <v>-20.105438008000004</v>
      </c>
      <c r="J155" s="92">
        <f t="shared" si="2"/>
        <v>4.8583486041931896E-3</v>
      </c>
      <c r="K155" s="92">
        <f>I155/'סכום נכסי הקרן'!$C$42</f>
        <v>-2.3704088923620446E-5</v>
      </c>
    </row>
    <row r="156" spans="2:11">
      <c r="B156" s="86" t="s">
        <v>2305</v>
      </c>
      <c r="C156" s="88" t="s">
        <v>2306</v>
      </c>
      <c r="D156" s="89" t="s">
        <v>529</v>
      </c>
      <c r="E156" s="89" t="s">
        <v>128</v>
      </c>
      <c r="F156" s="102">
        <v>45019</v>
      </c>
      <c r="G156" s="91">
        <v>117497.79090000002</v>
      </c>
      <c r="H156" s="103">
        <v>-3.3331949999999999</v>
      </c>
      <c r="I156" s="91">
        <v>-3.9164306530000004</v>
      </c>
      <c r="J156" s="92">
        <f t="shared" si="2"/>
        <v>9.4638004846504364E-4</v>
      </c>
      <c r="K156" s="92">
        <f>I156/'סכום נכסי הקרן'!$C$42</f>
        <v>-4.6174284004638672E-6</v>
      </c>
    </row>
    <row r="157" spans="2:11">
      <c r="B157" s="86" t="s">
        <v>2307</v>
      </c>
      <c r="C157" s="88" t="s">
        <v>2308</v>
      </c>
      <c r="D157" s="89" t="s">
        <v>529</v>
      </c>
      <c r="E157" s="89" t="s">
        <v>128</v>
      </c>
      <c r="F157" s="102">
        <v>45091</v>
      </c>
      <c r="G157" s="91">
        <v>687986.63232000009</v>
      </c>
      <c r="H157" s="103">
        <v>-3.4651209999999999</v>
      </c>
      <c r="I157" s="91">
        <v>-23.839567805000001</v>
      </c>
      <c r="J157" s="92">
        <f t="shared" si="2"/>
        <v>5.7606768339941274E-3</v>
      </c>
      <c r="K157" s="92">
        <f>I157/'סכום נכסי הקרן'!$C$42</f>
        <v>-2.8106586632210963E-5</v>
      </c>
    </row>
    <row r="158" spans="2:11">
      <c r="B158" s="86" t="s">
        <v>2307</v>
      </c>
      <c r="C158" s="88" t="s">
        <v>2309</v>
      </c>
      <c r="D158" s="89" t="s">
        <v>529</v>
      </c>
      <c r="E158" s="89" t="s">
        <v>128</v>
      </c>
      <c r="F158" s="102">
        <v>45091</v>
      </c>
      <c r="G158" s="91">
        <v>475805.21400000004</v>
      </c>
      <c r="H158" s="103">
        <v>-3.4651209999999999</v>
      </c>
      <c r="I158" s="91">
        <v>-16.487225374000005</v>
      </c>
      <c r="J158" s="92">
        <f t="shared" si="2"/>
        <v>3.9840310044933717E-3</v>
      </c>
      <c r="K158" s="92">
        <f>I158/'סכום נכסי הקרן'!$C$42</f>
        <v>-1.9438256267461637E-5</v>
      </c>
    </row>
    <row r="159" spans="2:11">
      <c r="B159" s="86" t="s">
        <v>2310</v>
      </c>
      <c r="C159" s="88" t="s">
        <v>2311</v>
      </c>
      <c r="D159" s="89" t="s">
        <v>529</v>
      </c>
      <c r="E159" s="89" t="s">
        <v>128</v>
      </c>
      <c r="F159" s="102">
        <v>45019</v>
      </c>
      <c r="G159" s="91">
        <v>9612810.0000000019</v>
      </c>
      <c r="H159" s="103">
        <v>-3.2664409999999999</v>
      </c>
      <c r="I159" s="91">
        <v>-313.99671999999998</v>
      </c>
      <c r="J159" s="92">
        <f t="shared" si="2"/>
        <v>7.5875269453281116E-2</v>
      </c>
      <c r="K159" s="92">
        <f>I159/'סכום נכסי הקרן'!$C$42</f>
        <v>-3.7019865817613915E-4</v>
      </c>
    </row>
    <row r="160" spans="2:11">
      <c r="B160" s="86" t="s">
        <v>2310</v>
      </c>
      <c r="C160" s="88" t="s">
        <v>2312</v>
      </c>
      <c r="D160" s="89" t="s">
        <v>529</v>
      </c>
      <c r="E160" s="89" t="s">
        <v>128</v>
      </c>
      <c r="F160" s="102">
        <v>45019</v>
      </c>
      <c r="G160" s="91">
        <v>587704.7699500001</v>
      </c>
      <c r="H160" s="103">
        <v>-3.2664409999999999</v>
      </c>
      <c r="I160" s="91">
        <v>-19.197026924000006</v>
      </c>
      <c r="J160" s="92">
        <f t="shared" si="2"/>
        <v>4.638836961610277E-3</v>
      </c>
      <c r="K160" s="92">
        <f>I160/'סכום נכסי הקרן'!$C$42</f>
        <v>-2.2633082308108247E-5</v>
      </c>
    </row>
    <row r="161" spans="2:11">
      <c r="B161" s="86" t="s">
        <v>2313</v>
      </c>
      <c r="C161" s="88" t="s">
        <v>2314</v>
      </c>
      <c r="D161" s="89" t="s">
        <v>529</v>
      </c>
      <c r="E161" s="89" t="s">
        <v>128</v>
      </c>
      <c r="F161" s="102">
        <v>45092</v>
      </c>
      <c r="G161" s="91">
        <v>638327.44440000015</v>
      </c>
      <c r="H161" s="103">
        <v>-2.8240080000000001</v>
      </c>
      <c r="I161" s="91">
        <v>-18.026421026000005</v>
      </c>
      <c r="J161" s="92">
        <f t="shared" si="2"/>
        <v>4.3559676439487733E-3</v>
      </c>
      <c r="K161" s="92">
        <f>I161/'סכום נכסי הקרן'!$C$42</f>
        <v>-2.1252950908351347E-5</v>
      </c>
    </row>
    <row r="162" spans="2:11">
      <c r="B162" s="86" t="s">
        <v>2315</v>
      </c>
      <c r="C162" s="88" t="s">
        <v>2316</v>
      </c>
      <c r="D162" s="89" t="s">
        <v>529</v>
      </c>
      <c r="E162" s="89" t="s">
        <v>128</v>
      </c>
      <c r="F162" s="102">
        <v>45089</v>
      </c>
      <c r="G162" s="91">
        <v>474218.17800000007</v>
      </c>
      <c r="H162" s="103">
        <v>-3.0193690000000002</v>
      </c>
      <c r="I162" s="91">
        <v>-14.318397967000003</v>
      </c>
      <c r="J162" s="92">
        <f t="shared" si="2"/>
        <v>3.4599479379448222E-3</v>
      </c>
      <c r="K162" s="92">
        <f>I162/'סכום נכסי הקרן'!$C$42</f>
        <v>-1.6881232754964319E-5</v>
      </c>
    </row>
    <row r="163" spans="2:11">
      <c r="B163" s="86" t="s">
        <v>2317</v>
      </c>
      <c r="C163" s="88" t="s">
        <v>2318</v>
      </c>
      <c r="D163" s="89" t="s">
        <v>529</v>
      </c>
      <c r="E163" s="89" t="s">
        <v>128</v>
      </c>
      <c r="F163" s="102">
        <v>45089</v>
      </c>
      <c r="G163" s="91">
        <v>830136.09283500013</v>
      </c>
      <c r="H163" s="103">
        <v>-2.9878130000000001</v>
      </c>
      <c r="I163" s="91">
        <v>-24.802915107000004</v>
      </c>
      <c r="J163" s="92">
        <f t="shared" si="2"/>
        <v>5.9934634571038896E-3</v>
      </c>
      <c r="K163" s="92">
        <f>I163/'סכום נכסי הקרן'!$C$42</f>
        <v>-2.9242362440818151E-5</v>
      </c>
    </row>
    <row r="164" spans="2:11">
      <c r="B164" s="86" t="s">
        <v>2317</v>
      </c>
      <c r="C164" s="88" t="s">
        <v>2319</v>
      </c>
      <c r="D164" s="89" t="s">
        <v>529</v>
      </c>
      <c r="E164" s="89" t="s">
        <v>128</v>
      </c>
      <c r="F164" s="102">
        <v>45089</v>
      </c>
      <c r="G164" s="91">
        <v>144582.67762900004</v>
      </c>
      <c r="H164" s="103">
        <v>-2.9878130000000001</v>
      </c>
      <c r="I164" s="91">
        <v>-4.319860213000001</v>
      </c>
      <c r="J164" s="92">
        <f t="shared" si="2"/>
        <v>1.0438661832578488E-3</v>
      </c>
      <c r="K164" s="92">
        <f>I164/'סכום נכסי הקרן'!$C$42</f>
        <v>-5.0930673873315981E-6</v>
      </c>
    </row>
    <row r="165" spans="2:11">
      <c r="B165" s="86" t="s">
        <v>2320</v>
      </c>
      <c r="C165" s="88" t="s">
        <v>2321</v>
      </c>
      <c r="D165" s="89" t="s">
        <v>529</v>
      </c>
      <c r="E165" s="89" t="s">
        <v>128</v>
      </c>
      <c r="F165" s="102">
        <v>45098</v>
      </c>
      <c r="G165" s="91">
        <v>778778.19360899995</v>
      </c>
      <c r="H165" s="103">
        <v>-2.960321</v>
      </c>
      <c r="I165" s="91">
        <v>-23.054337884000002</v>
      </c>
      <c r="J165" s="92">
        <f t="shared" si="2"/>
        <v>5.570931119966753E-3</v>
      </c>
      <c r="K165" s="92">
        <f>I165/'סכום נכסי הקרן'!$C$42</f>
        <v>-2.7180809244746674E-5</v>
      </c>
    </row>
    <row r="166" spans="2:11">
      <c r="B166" s="86" t="s">
        <v>2322</v>
      </c>
      <c r="C166" s="88" t="s">
        <v>2323</v>
      </c>
      <c r="D166" s="89" t="s">
        <v>529</v>
      </c>
      <c r="E166" s="89" t="s">
        <v>128</v>
      </c>
      <c r="F166" s="102">
        <v>45097</v>
      </c>
      <c r="G166" s="91">
        <v>356258.05740000005</v>
      </c>
      <c r="H166" s="103">
        <v>-2.384309</v>
      </c>
      <c r="I166" s="91">
        <v>-8.4942944480000016</v>
      </c>
      <c r="J166" s="92">
        <f t="shared" si="2"/>
        <v>2.0525911227910593E-3</v>
      </c>
      <c r="K166" s="92">
        <f>I166/'סכום נכסי הקרן'!$C$42</f>
        <v>-1.001467915589255E-5</v>
      </c>
    </row>
    <row r="167" spans="2:11">
      <c r="B167" s="86" t="s">
        <v>2324</v>
      </c>
      <c r="C167" s="88" t="s">
        <v>2325</v>
      </c>
      <c r="D167" s="89" t="s">
        <v>529</v>
      </c>
      <c r="E167" s="89" t="s">
        <v>128</v>
      </c>
      <c r="F167" s="102">
        <v>45033</v>
      </c>
      <c r="G167" s="91">
        <v>595100.88277500006</v>
      </c>
      <c r="H167" s="103">
        <v>-2.0740129999999999</v>
      </c>
      <c r="I167" s="91">
        <v>-12.342469254000001</v>
      </c>
      <c r="J167" s="92">
        <f t="shared" si="2"/>
        <v>2.9824775888298693E-3</v>
      </c>
      <c r="K167" s="92">
        <f>I167/'סכום נכסי הקרן'!$C$42</f>
        <v>-1.4551634668066132E-5</v>
      </c>
    </row>
    <row r="168" spans="2:11">
      <c r="B168" s="86" t="s">
        <v>2326</v>
      </c>
      <c r="C168" s="88" t="s">
        <v>2327</v>
      </c>
      <c r="D168" s="89" t="s">
        <v>529</v>
      </c>
      <c r="E168" s="89" t="s">
        <v>128</v>
      </c>
      <c r="F168" s="102">
        <v>45034</v>
      </c>
      <c r="G168" s="91">
        <v>476265.63810000004</v>
      </c>
      <c r="H168" s="103">
        <v>-1.947802</v>
      </c>
      <c r="I168" s="91">
        <v>-9.2767114780000011</v>
      </c>
      <c r="J168" s="92">
        <f t="shared" si="2"/>
        <v>2.2416571199648065E-3</v>
      </c>
      <c r="K168" s="92">
        <f>I168/'סכום נכסי הקרן'!$C$42</f>
        <v>-1.0937140175995435E-5</v>
      </c>
    </row>
    <row r="169" spans="2:11">
      <c r="B169" s="86" t="s">
        <v>2328</v>
      </c>
      <c r="C169" s="88" t="s">
        <v>2329</v>
      </c>
      <c r="D169" s="89" t="s">
        <v>529</v>
      </c>
      <c r="E169" s="89" t="s">
        <v>128</v>
      </c>
      <c r="F169" s="102">
        <v>45033</v>
      </c>
      <c r="G169" s="91">
        <v>476543.03592000005</v>
      </c>
      <c r="H169" s="103">
        <v>-1.9749829999999999</v>
      </c>
      <c r="I169" s="91">
        <v>-9.4116457030000014</v>
      </c>
      <c r="J169" s="92">
        <f t="shared" si="2"/>
        <v>2.2742630996716797E-3</v>
      </c>
      <c r="K169" s="92">
        <f>I169/'סכום נכסי הקרן'!$C$42</f>
        <v>-1.1096226134081358E-5</v>
      </c>
    </row>
    <row r="170" spans="2:11">
      <c r="B170" s="86" t="s">
        <v>2330</v>
      </c>
      <c r="C170" s="88" t="s">
        <v>2331</v>
      </c>
      <c r="D170" s="89" t="s">
        <v>529</v>
      </c>
      <c r="E170" s="89" t="s">
        <v>128</v>
      </c>
      <c r="F170" s="102">
        <v>45034</v>
      </c>
      <c r="G170" s="91">
        <v>462846.08264700003</v>
      </c>
      <c r="H170" s="103">
        <v>-1.877162</v>
      </c>
      <c r="I170" s="91">
        <v>-8.6883701519999992</v>
      </c>
      <c r="J170" s="92">
        <f t="shared" si="2"/>
        <v>2.0994882570520004E-3</v>
      </c>
      <c r="K170" s="92">
        <f>I170/'סכום נכסי הקרן'!$C$42</f>
        <v>-1.0243492263256821E-5</v>
      </c>
    </row>
    <row r="171" spans="2:11">
      <c r="B171" s="86" t="s">
        <v>2332</v>
      </c>
      <c r="C171" s="88" t="s">
        <v>2333</v>
      </c>
      <c r="D171" s="89" t="s">
        <v>529</v>
      </c>
      <c r="E171" s="89" t="s">
        <v>128</v>
      </c>
      <c r="F171" s="102">
        <v>45034</v>
      </c>
      <c r="G171" s="91">
        <v>595827.40087500017</v>
      </c>
      <c r="H171" s="103">
        <v>-1.863046</v>
      </c>
      <c r="I171" s="91">
        <v>-11.100536097000003</v>
      </c>
      <c r="J171" s="92">
        <f t="shared" si="2"/>
        <v>2.6823725019667361E-3</v>
      </c>
      <c r="K171" s="92">
        <f>I171/'סכום נכסי הקרן'!$C$42</f>
        <v>-1.3087409219259355E-5</v>
      </c>
    </row>
    <row r="172" spans="2:11">
      <c r="B172" s="86" t="s">
        <v>2332</v>
      </c>
      <c r="C172" s="88" t="s">
        <v>2334</v>
      </c>
      <c r="D172" s="89" t="s">
        <v>529</v>
      </c>
      <c r="E172" s="89" t="s">
        <v>128</v>
      </c>
      <c r="F172" s="102">
        <v>45034</v>
      </c>
      <c r="G172" s="91">
        <v>643049.85570000007</v>
      </c>
      <c r="H172" s="103">
        <v>-1.863046</v>
      </c>
      <c r="I172" s="91">
        <v>-11.980311958</v>
      </c>
      <c r="J172" s="92">
        <f t="shared" si="2"/>
        <v>2.8949646287630515E-3</v>
      </c>
      <c r="K172" s="92">
        <f>I172/'סכום נכסי הקרן'!$C$42</f>
        <v>-1.4124655223733403E-5</v>
      </c>
    </row>
    <row r="173" spans="2:11">
      <c r="B173" s="86" t="s">
        <v>2335</v>
      </c>
      <c r="C173" s="88" t="s">
        <v>2336</v>
      </c>
      <c r="D173" s="89" t="s">
        <v>529</v>
      </c>
      <c r="E173" s="89" t="s">
        <v>128</v>
      </c>
      <c r="F173" s="102">
        <v>45034</v>
      </c>
      <c r="G173" s="91">
        <v>536244.6607880001</v>
      </c>
      <c r="H173" s="103">
        <v>-1.863046</v>
      </c>
      <c r="I173" s="91">
        <v>-9.9904824870000013</v>
      </c>
      <c r="J173" s="92">
        <f t="shared" si="2"/>
        <v>2.414135251697569E-3</v>
      </c>
      <c r="K173" s="92">
        <f>I173/'סכום נכסי הקרן'!$C$42</f>
        <v>-1.1778668296979721E-5</v>
      </c>
    </row>
    <row r="174" spans="2:11">
      <c r="B174" s="86" t="s">
        <v>2337</v>
      </c>
      <c r="C174" s="88" t="s">
        <v>2338</v>
      </c>
      <c r="D174" s="89" t="s">
        <v>529</v>
      </c>
      <c r="E174" s="89" t="s">
        <v>128</v>
      </c>
      <c r="F174" s="102">
        <v>45034</v>
      </c>
      <c r="G174" s="91">
        <v>476754.38664000004</v>
      </c>
      <c r="H174" s="103">
        <v>-1.9009480000000001</v>
      </c>
      <c r="I174" s="91">
        <v>-9.0628509680000029</v>
      </c>
      <c r="J174" s="92">
        <f t="shared" si="2"/>
        <v>2.1899791157434056E-3</v>
      </c>
      <c r="K174" s="92">
        <f>I174/'סכום נכסי הקרן'!$C$42</f>
        <v>-1.0685001001296846E-5</v>
      </c>
    </row>
    <row r="175" spans="2:11">
      <c r="B175" s="86" t="s">
        <v>2339</v>
      </c>
      <c r="C175" s="88" t="s">
        <v>2340</v>
      </c>
      <c r="D175" s="89" t="s">
        <v>529</v>
      </c>
      <c r="E175" s="89" t="s">
        <v>128</v>
      </c>
      <c r="F175" s="102">
        <v>45097</v>
      </c>
      <c r="G175" s="91">
        <v>865501.01253000007</v>
      </c>
      <c r="H175" s="103">
        <v>-2.4463590000000002</v>
      </c>
      <c r="I175" s="91">
        <v>-21.173264561</v>
      </c>
      <c r="J175" s="92">
        <f t="shared" si="2"/>
        <v>5.1163819602048164E-3</v>
      </c>
      <c r="K175" s="92">
        <f>I175/'סכום נכסי הקרן'!$C$42</f>
        <v>-2.4963044612983858E-5</v>
      </c>
    </row>
    <row r="176" spans="2:11">
      <c r="B176" s="86" t="s">
        <v>2341</v>
      </c>
      <c r="C176" s="88" t="s">
        <v>2342</v>
      </c>
      <c r="D176" s="89" t="s">
        <v>529</v>
      </c>
      <c r="E176" s="89" t="s">
        <v>128</v>
      </c>
      <c r="F176" s="102">
        <v>45097</v>
      </c>
      <c r="G176" s="91">
        <v>899118.79645500006</v>
      </c>
      <c r="H176" s="103">
        <v>-2.4179889999999999</v>
      </c>
      <c r="I176" s="91">
        <v>-21.740590632000004</v>
      </c>
      <c r="J176" s="92">
        <f t="shared" si="2"/>
        <v>5.2534726231423037E-3</v>
      </c>
      <c r="K176" s="92">
        <f>I176/'סכום נכסי הקרן'!$C$42</f>
        <v>-2.5631915772633367E-5</v>
      </c>
    </row>
    <row r="177" spans="2:11">
      <c r="B177" s="86" t="s">
        <v>2341</v>
      </c>
      <c r="C177" s="88" t="s">
        <v>2343</v>
      </c>
      <c r="D177" s="89" t="s">
        <v>529</v>
      </c>
      <c r="E177" s="89" t="s">
        <v>128</v>
      </c>
      <c r="F177" s="102">
        <v>45097</v>
      </c>
      <c r="G177" s="91">
        <v>119248.03905000004</v>
      </c>
      <c r="H177" s="103">
        <v>-2.4179889999999999</v>
      </c>
      <c r="I177" s="91">
        <v>-2.8834040780000003</v>
      </c>
      <c r="J177" s="92">
        <f t="shared" si="2"/>
        <v>6.9675588127461846E-4</v>
      </c>
      <c r="K177" s="92">
        <f>I177/'סכום נכסי הקרן'!$C$42</f>
        <v>-3.3995015000641024E-6</v>
      </c>
    </row>
    <row r="178" spans="2:11">
      <c r="B178" s="86" t="s">
        <v>2344</v>
      </c>
      <c r="C178" s="88" t="s">
        <v>2345</v>
      </c>
      <c r="D178" s="89" t="s">
        <v>529</v>
      </c>
      <c r="E178" s="89" t="s">
        <v>128</v>
      </c>
      <c r="F178" s="102">
        <v>45097</v>
      </c>
      <c r="G178" s="91">
        <v>214557.85680000004</v>
      </c>
      <c r="H178" s="103">
        <v>-2.389634</v>
      </c>
      <c r="I178" s="91">
        <v>-5.1271469560000007</v>
      </c>
      <c r="J178" s="92">
        <f t="shared" si="2"/>
        <v>1.2389417851660046E-3</v>
      </c>
      <c r="K178" s="92">
        <f>I178/'סכום נכסי הקרן'!$C$42</f>
        <v>-6.0448495238519588E-6</v>
      </c>
    </row>
    <row r="179" spans="2:11">
      <c r="B179" s="86" t="s">
        <v>2344</v>
      </c>
      <c r="C179" s="88" t="s">
        <v>2346</v>
      </c>
      <c r="D179" s="89" t="s">
        <v>529</v>
      </c>
      <c r="E179" s="89" t="s">
        <v>128</v>
      </c>
      <c r="F179" s="102">
        <v>45097</v>
      </c>
      <c r="G179" s="91">
        <v>656045.84430000011</v>
      </c>
      <c r="H179" s="103">
        <v>-2.389634</v>
      </c>
      <c r="I179" s="91">
        <v>-15.677092918000001</v>
      </c>
      <c r="J179" s="92">
        <f t="shared" si="2"/>
        <v>3.7882677545083118E-3</v>
      </c>
      <c r="K179" s="92">
        <f>I179/'סכום נכסי הקרן'!$C$42</f>
        <v>-1.8483119066805076E-5</v>
      </c>
    </row>
    <row r="180" spans="2:11">
      <c r="B180" s="86" t="s">
        <v>2347</v>
      </c>
      <c r="C180" s="88" t="s">
        <v>2348</v>
      </c>
      <c r="D180" s="89" t="s">
        <v>529</v>
      </c>
      <c r="E180" s="89" t="s">
        <v>128</v>
      </c>
      <c r="F180" s="102">
        <v>45034</v>
      </c>
      <c r="G180" s="91">
        <v>596438.33655000012</v>
      </c>
      <c r="H180" s="103">
        <v>-1.816317</v>
      </c>
      <c r="I180" s="91">
        <v>-10.83321046</v>
      </c>
      <c r="J180" s="92">
        <f t="shared" si="2"/>
        <v>2.6177749968108056E-3</v>
      </c>
      <c r="K180" s="92">
        <f>I180/'סכום נכסי הקרן'!$C$42</f>
        <v>-1.2772235251475607E-5</v>
      </c>
    </row>
    <row r="181" spans="2:11">
      <c r="B181" s="86" t="s">
        <v>2349</v>
      </c>
      <c r="C181" s="88" t="s">
        <v>2350</v>
      </c>
      <c r="D181" s="89" t="s">
        <v>529</v>
      </c>
      <c r="E181" s="89" t="s">
        <v>128</v>
      </c>
      <c r="F181" s="102">
        <v>45097</v>
      </c>
      <c r="G181" s="91">
        <v>1253144.6518500003</v>
      </c>
      <c r="H181" s="103">
        <v>-2.3329710000000001</v>
      </c>
      <c r="I181" s="91">
        <v>-29.235500973000001</v>
      </c>
      <c r="J181" s="92">
        <f t="shared" si="2"/>
        <v>7.0645690627852333E-3</v>
      </c>
      <c r="K181" s="92">
        <f>I181/'סכום נכסי הקרן'!$C$42</f>
        <v>-3.4468332125608865E-5</v>
      </c>
    </row>
    <row r="182" spans="2:11">
      <c r="B182" s="86" t="s">
        <v>2351</v>
      </c>
      <c r="C182" s="88" t="s">
        <v>2352</v>
      </c>
      <c r="D182" s="89" t="s">
        <v>529</v>
      </c>
      <c r="E182" s="89" t="s">
        <v>128</v>
      </c>
      <c r="F182" s="102">
        <v>45035</v>
      </c>
      <c r="G182" s="91">
        <v>1587755.7722250002</v>
      </c>
      <c r="H182" s="103">
        <v>-1.6729270000000001</v>
      </c>
      <c r="I182" s="91">
        <v>-26.561997618000007</v>
      </c>
      <c r="J182" s="92">
        <f t="shared" si="2"/>
        <v>6.418534328903696E-3</v>
      </c>
      <c r="K182" s="92">
        <f>I182/'סכום נכסי הקרן'!$C$42</f>
        <v>-3.1316301255189573E-5</v>
      </c>
    </row>
    <row r="183" spans="2:11">
      <c r="B183" s="86" t="s">
        <v>2353</v>
      </c>
      <c r="C183" s="88" t="s">
        <v>2354</v>
      </c>
      <c r="D183" s="89" t="s">
        <v>529</v>
      </c>
      <c r="E183" s="89" t="s">
        <v>128</v>
      </c>
      <c r="F183" s="102">
        <v>45035</v>
      </c>
      <c r="G183" s="91">
        <v>122373.63024000003</v>
      </c>
      <c r="H183" s="103">
        <v>-1.6448100000000001</v>
      </c>
      <c r="I183" s="91">
        <v>-2.0128133150000003</v>
      </c>
      <c r="J183" s="92">
        <f t="shared" si="2"/>
        <v>4.8638327379590788E-4</v>
      </c>
      <c r="K183" s="92">
        <f>I183/'סכום נכסי הקרן'!$C$42</f>
        <v>-2.3730846244892834E-6</v>
      </c>
    </row>
    <row r="184" spans="2:11">
      <c r="B184" s="86" t="s">
        <v>2353</v>
      </c>
      <c r="C184" s="88" t="s">
        <v>2355</v>
      </c>
      <c r="D184" s="89" t="s">
        <v>529</v>
      </c>
      <c r="E184" s="89" t="s">
        <v>128</v>
      </c>
      <c r="F184" s="102">
        <v>45035</v>
      </c>
      <c r="G184" s="91">
        <v>400161.67488000006</v>
      </c>
      <c r="H184" s="103">
        <v>-1.6448100000000001</v>
      </c>
      <c r="I184" s="91">
        <v>-6.5818978500000016</v>
      </c>
      <c r="J184" s="92">
        <f t="shared" si="2"/>
        <v>1.5904728969230054E-3</v>
      </c>
      <c r="K184" s="92">
        <f>I184/'סכום נכסי הקרן'!$C$42</f>
        <v>-7.7599847295297092E-6</v>
      </c>
    </row>
    <row r="185" spans="2:11">
      <c r="B185" s="86" t="s">
        <v>2356</v>
      </c>
      <c r="C185" s="88" t="s">
        <v>2357</v>
      </c>
      <c r="D185" s="89" t="s">
        <v>529</v>
      </c>
      <c r="E185" s="89" t="s">
        <v>128</v>
      </c>
      <c r="F185" s="102">
        <v>45035</v>
      </c>
      <c r="G185" s="91">
        <v>626016.3008320001</v>
      </c>
      <c r="H185" s="103">
        <v>-1.6448100000000001</v>
      </c>
      <c r="I185" s="91">
        <v>-10.296776532000001</v>
      </c>
      <c r="J185" s="92">
        <f t="shared" si="2"/>
        <v>2.4881492197298162E-3</v>
      </c>
      <c r="K185" s="92">
        <f>I185/'סכום נכסי הקרן'!$C$42</f>
        <v>-1.2139785586569058E-5</v>
      </c>
    </row>
    <row r="186" spans="2:11">
      <c r="B186" s="86" t="s">
        <v>2358</v>
      </c>
      <c r="C186" s="88" t="s">
        <v>2359</v>
      </c>
      <c r="D186" s="89" t="s">
        <v>529</v>
      </c>
      <c r="E186" s="89" t="s">
        <v>128</v>
      </c>
      <c r="F186" s="102">
        <v>45036</v>
      </c>
      <c r="G186" s="91">
        <v>955569.44280000019</v>
      </c>
      <c r="H186" s="103">
        <v>-1.6097490000000001</v>
      </c>
      <c r="I186" s="91">
        <v>-15.382272633000003</v>
      </c>
      <c r="J186" s="92">
        <f t="shared" si="2"/>
        <v>3.7170263461118549E-3</v>
      </c>
      <c r="K186" s="92">
        <f>I186/'סכום נכסי הקרן'!$C$42</f>
        <v>-1.8135529213286524E-5</v>
      </c>
    </row>
    <row r="187" spans="2:11">
      <c r="B187" s="86" t="s">
        <v>2360</v>
      </c>
      <c r="C187" s="88" t="s">
        <v>2361</v>
      </c>
      <c r="D187" s="89" t="s">
        <v>529</v>
      </c>
      <c r="E187" s="89" t="s">
        <v>128</v>
      </c>
      <c r="F187" s="102">
        <v>45055</v>
      </c>
      <c r="G187" s="91">
        <v>612134.17356000014</v>
      </c>
      <c r="H187" s="103">
        <v>-1.483827</v>
      </c>
      <c r="I187" s="91">
        <v>-9.0830114160000015</v>
      </c>
      <c r="J187" s="92">
        <f t="shared" si="2"/>
        <v>2.1948507571551337E-3</v>
      </c>
      <c r="K187" s="92">
        <f>I187/'סכום נכסי הקרן'!$C$42</f>
        <v>-1.0708769946392289E-5</v>
      </c>
    </row>
    <row r="188" spans="2:11">
      <c r="B188" s="86" t="s">
        <v>2362</v>
      </c>
      <c r="C188" s="88" t="s">
        <v>2363</v>
      </c>
      <c r="D188" s="89" t="s">
        <v>529</v>
      </c>
      <c r="E188" s="89" t="s">
        <v>128</v>
      </c>
      <c r="F188" s="102">
        <v>45055</v>
      </c>
      <c r="G188" s="91">
        <v>3330400.0000000005</v>
      </c>
      <c r="H188" s="103">
        <v>-1.483827</v>
      </c>
      <c r="I188" s="91">
        <v>-49.417370000000012</v>
      </c>
      <c r="J188" s="92">
        <f t="shared" si="2"/>
        <v>1.1941386726659092E-2</v>
      </c>
      <c r="K188" s="92">
        <f>I188/'סכום נכסי הקרן'!$C$42</f>
        <v>-5.826253237484073E-5</v>
      </c>
    </row>
    <row r="189" spans="2:11">
      <c r="B189" s="86" t="s">
        <v>2362</v>
      </c>
      <c r="C189" s="88" t="s">
        <v>2364</v>
      </c>
      <c r="D189" s="89" t="s">
        <v>529</v>
      </c>
      <c r="E189" s="89" t="s">
        <v>128</v>
      </c>
      <c r="F189" s="102">
        <v>45055</v>
      </c>
      <c r="G189" s="91">
        <v>510111.81130000012</v>
      </c>
      <c r="H189" s="103">
        <v>-1.483827</v>
      </c>
      <c r="I189" s="91">
        <v>-7.5691761860000009</v>
      </c>
      <c r="J189" s="92">
        <f t="shared" si="2"/>
        <v>1.8290422990791392E-3</v>
      </c>
      <c r="K189" s="92">
        <f>I189/'סכום נכסי הקרן'!$C$42</f>
        <v>-8.9239749624008406E-6</v>
      </c>
    </row>
    <row r="190" spans="2:11">
      <c r="B190" s="86" t="s">
        <v>2365</v>
      </c>
      <c r="C190" s="88" t="s">
        <v>2366</v>
      </c>
      <c r="D190" s="89" t="s">
        <v>529</v>
      </c>
      <c r="E190" s="89" t="s">
        <v>128</v>
      </c>
      <c r="F190" s="102">
        <v>45036</v>
      </c>
      <c r="G190" s="91">
        <v>478181.00400000007</v>
      </c>
      <c r="H190" s="103">
        <v>-1.525542</v>
      </c>
      <c r="I190" s="91">
        <v>-7.2948537160000004</v>
      </c>
      <c r="J190" s="92">
        <f t="shared" si="2"/>
        <v>1.7627540546403448E-3</v>
      </c>
      <c r="K190" s="92">
        <f>I190/'סכום נכסי הקרן'!$C$42</f>
        <v>-8.6005518059374087E-6</v>
      </c>
    </row>
    <row r="191" spans="2:11">
      <c r="B191" s="86" t="s">
        <v>2365</v>
      </c>
      <c r="C191" s="88" t="s">
        <v>2367</v>
      </c>
      <c r="D191" s="89" t="s">
        <v>529</v>
      </c>
      <c r="E191" s="89" t="s">
        <v>128</v>
      </c>
      <c r="F191" s="102">
        <v>45036</v>
      </c>
      <c r="G191" s="91">
        <v>291492.46360000008</v>
      </c>
      <c r="H191" s="103">
        <v>-1.525542</v>
      </c>
      <c r="I191" s="91">
        <v>-4.4468409740000006</v>
      </c>
      <c r="J191" s="92">
        <f t="shared" si="2"/>
        <v>1.0745502600095348E-3</v>
      </c>
      <c r="K191" s="92">
        <f>I191/'סכום נכסי הקרן'!$C$42</f>
        <v>-5.2427762993749617E-6</v>
      </c>
    </row>
    <row r="192" spans="2:11">
      <c r="B192" s="86" t="s">
        <v>2368</v>
      </c>
      <c r="C192" s="88" t="s">
        <v>2369</v>
      </c>
      <c r="D192" s="89" t="s">
        <v>529</v>
      </c>
      <c r="E192" s="89" t="s">
        <v>128</v>
      </c>
      <c r="F192" s="102">
        <v>45036</v>
      </c>
      <c r="G192" s="91">
        <v>364365.57950000005</v>
      </c>
      <c r="H192" s="103">
        <v>-1.525542</v>
      </c>
      <c r="I192" s="91">
        <v>-5.5585512369999996</v>
      </c>
      <c r="J192" s="92">
        <f t="shared" si="2"/>
        <v>1.3431878297239666E-3</v>
      </c>
      <c r="K192" s="92">
        <f>I192/'סכום נכסי הקרן'!$C$42</f>
        <v>-6.5534703972089852E-6</v>
      </c>
    </row>
    <row r="193" spans="2:11">
      <c r="B193" s="86" t="s">
        <v>2368</v>
      </c>
      <c r="C193" s="88" t="s">
        <v>2370</v>
      </c>
      <c r="D193" s="89" t="s">
        <v>529</v>
      </c>
      <c r="E193" s="89" t="s">
        <v>128</v>
      </c>
      <c r="F193" s="102">
        <v>45036</v>
      </c>
      <c r="G193" s="91">
        <v>597726.25500000012</v>
      </c>
      <c r="H193" s="103">
        <v>-1.525542</v>
      </c>
      <c r="I193" s="91">
        <v>-9.118567146000002</v>
      </c>
      <c r="J193" s="92">
        <f t="shared" si="2"/>
        <v>2.2034425685420749E-3</v>
      </c>
      <c r="K193" s="92">
        <f>I193/'סכום נכסי הקרן'!$C$42</f>
        <v>-1.0750689758600751E-5</v>
      </c>
    </row>
    <row r="194" spans="2:11">
      <c r="B194" s="86" t="s">
        <v>2371</v>
      </c>
      <c r="C194" s="88" t="s">
        <v>2372</v>
      </c>
      <c r="D194" s="89" t="s">
        <v>529</v>
      </c>
      <c r="E194" s="89" t="s">
        <v>128</v>
      </c>
      <c r="F194" s="102">
        <v>45036</v>
      </c>
      <c r="G194" s="91">
        <v>478181.00400000007</v>
      </c>
      <c r="H194" s="103">
        <v>-1.525542</v>
      </c>
      <c r="I194" s="91">
        <v>-7.2948537160000004</v>
      </c>
      <c r="J194" s="92">
        <f t="shared" si="2"/>
        <v>1.7627540546403448E-3</v>
      </c>
      <c r="K194" s="92">
        <f>I194/'סכום נכסי הקרן'!$C$42</f>
        <v>-8.6005518059374087E-6</v>
      </c>
    </row>
    <row r="195" spans="2:11">
      <c r="B195" s="86" t="s">
        <v>2373</v>
      </c>
      <c r="C195" s="88" t="s">
        <v>2374</v>
      </c>
      <c r="D195" s="89" t="s">
        <v>529</v>
      </c>
      <c r="E195" s="89" t="s">
        <v>128</v>
      </c>
      <c r="F195" s="102">
        <v>45061</v>
      </c>
      <c r="G195" s="91">
        <v>655858.04310000013</v>
      </c>
      <c r="H195" s="103">
        <v>-1.5185900000000001</v>
      </c>
      <c r="I195" s="91">
        <v>-9.9597932070000024</v>
      </c>
      <c r="J195" s="92">
        <f t="shared" si="2"/>
        <v>2.4067193863683799E-3</v>
      </c>
      <c r="K195" s="92">
        <f>I195/'סכום נכסי הקרן'!$C$42</f>
        <v>-1.1742485975468874E-5</v>
      </c>
    </row>
    <row r="196" spans="2:11">
      <c r="B196" s="86" t="s">
        <v>2375</v>
      </c>
      <c r="C196" s="88" t="s">
        <v>2376</v>
      </c>
      <c r="D196" s="89" t="s">
        <v>529</v>
      </c>
      <c r="E196" s="89" t="s">
        <v>128</v>
      </c>
      <c r="F196" s="102">
        <v>45055</v>
      </c>
      <c r="G196" s="91">
        <v>772668.4139070001</v>
      </c>
      <c r="H196" s="103">
        <v>-1.4558</v>
      </c>
      <c r="I196" s="91">
        <v>-11.248509974000003</v>
      </c>
      <c r="J196" s="92">
        <f t="shared" si="2"/>
        <v>2.7181294289480807E-3</v>
      </c>
      <c r="K196" s="92">
        <f>I196/'סכום נכסי הקרן'!$C$42</f>
        <v>-1.3261868782755818E-5</v>
      </c>
    </row>
    <row r="197" spans="2:11">
      <c r="B197" s="86" t="s">
        <v>2377</v>
      </c>
      <c r="C197" s="88" t="s">
        <v>2378</v>
      </c>
      <c r="D197" s="89" t="s">
        <v>529</v>
      </c>
      <c r="E197" s="89" t="s">
        <v>128</v>
      </c>
      <c r="F197" s="102">
        <v>45029</v>
      </c>
      <c r="G197" s="91">
        <v>1086660.0000000002</v>
      </c>
      <c r="H197" s="103">
        <v>-1.611829</v>
      </c>
      <c r="I197" s="91">
        <v>-17.515099999999997</v>
      </c>
      <c r="J197" s="92">
        <f t="shared" si="2"/>
        <v>4.232410236645669E-3</v>
      </c>
      <c r="K197" s="92">
        <f>I197/'סכום נכסי הקרן'!$C$42</f>
        <v>-2.0650109077002124E-5</v>
      </c>
    </row>
    <row r="198" spans="2:11">
      <c r="B198" s="86" t="s">
        <v>2379</v>
      </c>
      <c r="C198" s="88" t="s">
        <v>2380</v>
      </c>
      <c r="D198" s="89" t="s">
        <v>529</v>
      </c>
      <c r="E198" s="89" t="s">
        <v>128</v>
      </c>
      <c r="F198" s="102">
        <v>45103</v>
      </c>
      <c r="G198" s="91">
        <v>431670.02148000011</v>
      </c>
      <c r="H198" s="103">
        <v>-1.9824349999999999</v>
      </c>
      <c r="I198" s="91">
        <v>-8.557579491000002</v>
      </c>
      <c r="J198" s="92">
        <f t="shared" si="2"/>
        <v>2.0678835426927306E-3</v>
      </c>
      <c r="K198" s="92">
        <f>I198/'סכום נכסי הקרן'!$C$42</f>
        <v>-1.0089291521274009E-5</v>
      </c>
    </row>
    <row r="199" spans="2:11">
      <c r="B199" s="86" t="s">
        <v>2381</v>
      </c>
      <c r="C199" s="88" t="s">
        <v>2382</v>
      </c>
      <c r="D199" s="89" t="s">
        <v>529</v>
      </c>
      <c r="E199" s="89" t="s">
        <v>128</v>
      </c>
      <c r="F199" s="102">
        <v>45061</v>
      </c>
      <c r="G199" s="91">
        <v>479501.94600000011</v>
      </c>
      <c r="H199" s="103">
        <v>-1.2389239999999999</v>
      </c>
      <c r="I199" s="91">
        <v>-5.9406658520000013</v>
      </c>
      <c r="J199" s="92">
        <f t="shared" si="2"/>
        <v>1.4355233463980322E-3</v>
      </c>
      <c r="K199" s="92">
        <f>I199/'סכום נכסי הקרן'!$C$42</f>
        <v>-7.0039792997939949E-6</v>
      </c>
    </row>
    <row r="200" spans="2:11">
      <c r="B200" s="86" t="s">
        <v>2383</v>
      </c>
      <c r="C200" s="88" t="s">
        <v>2384</v>
      </c>
      <c r="D200" s="89" t="s">
        <v>529</v>
      </c>
      <c r="E200" s="89" t="s">
        <v>128</v>
      </c>
      <c r="F200" s="102">
        <v>45061</v>
      </c>
      <c r="G200" s="91">
        <v>719252.91900000011</v>
      </c>
      <c r="H200" s="103">
        <v>-1.2389239999999999</v>
      </c>
      <c r="I200" s="91">
        <v>-8.9109987780000015</v>
      </c>
      <c r="J200" s="92">
        <f t="shared" si="2"/>
        <v>2.1532850195970484E-3</v>
      </c>
      <c r="K200" s="92">
        <f>I200/'סכום נכסי הקרן'!$C$42</f>
        <v>-1.0505968949690992E-5</v>
      </c>
    </row>
    <row r="201" spans="2:11">
      <c r="B201" s="86" t="s">
        <v>2385</v>
      </c>
      <c r="C201" s="88" t="s">
        <v>2386</v>
      </c>
      <c r="D201" s="89" t="s">
        <v>529</v>
      </c>
      <c r="E201" s="89" t="s">
        <v>128</v>
      </c>
      <c r="F201" s="102">
        <v>45061</v>
      </c>
      <c r="G201" s="91">
        <v>730744.22850000008</v>
      </c>
      <c r="H201" s="103">
        <v>-1.2389239999999999</v>
      </c>
      <c r="I201" s="91">
        <v>-9.0533673970000024</v>
      </c>
      <c r="J201" s="92">
        <f t="shared" si="2"/>
        <v>2.1876874723625313E-3</v>
      </c>
      <c r="K201" s="92">
        <f>I201/'סכום נכסי הקרן'!$C$42</f>
        <v>-1.067381997603353E-5</v>
      </c>
    </row>
    <row r="202" spans="2:11">
      <c r="B202" s="86" t="s">
        <v>2387</v>
      </c>
      <c r="C202" s="88" t="s">
        <v>2388</v>
      </c>
      <c r="D202" s="89" t="s">
        <v>529</v>
      </c>
      <c r="E202" s="89" t="s">
        <v>128</v>
      </c>
      <c r="F202" s="102">
        <v>45062</v>
      </c>
      <c r="G202" s="91">
        <v>2523267.0000000005</v>
      </c>
      <c r="H202" s="103">
        <v>-1.1806000000000001</v>
      </c>
      <c r="I202" s="91">
        <v>-29.789680000000004</v>
      </c>
      <c r="J202" s="92">
        <f t="shared" si="2"/>
        <v>7.1984828278684552E-3</v>
      </c>
      <c r="K202" s="92">
        <f>I202/'סכום נכסי הקרן'!$C$42</f>
        <v>-3.5121703065868244E-5</v>
      </c>
    </row>
    <row r="203" spans="2:11">
      <c r="B203" s="86" t="s">
        <v>2389</v>
      </c>
      <c r="C203" s="88" t="s">
        <v>2390</v>
      </c>
      <c r="D203" s="89" t="s">
        <v>529</v>
      </c>
      <c r="E203" s="89" t="s">
        <v>128</v>
      </c>
      <c r="F203" s="102">
        <v>45057</v>
      </c>
      <c r="G203" s="91">
        <v>1139350.452083</v>
      </c>
      <c r="H203" s="103">
        <v>-1.8658619999999999</v>
      </c>
      <c r="I203" s="91">
        <v>-21.258703914999998</v>
      </c>
      <c r="J203" s="92">
        <f t="shared" si="2"/>
        <v>5.1370278255713853E-3</v>
      </c>
      <c r="K203" s="92">
        <f>I203/'סכום נכסי הקרן'!$C$42</f>
        <v>-2.5063776665873569E-5</v>
      </c>
    </row>
    <row r="204" spans="2:11">
      <c r="B204" s="86" t="s">
        <v>2391</v>
      </c>
      <c r="C204" s="88" t="s">
        <v>2392</v>
      </c>
      <c r="D204" s="89" t="s">
        <v>529</v>
      </c>
      <c r="E204" s="89" t="s">
        <v>128</v>
      </c>
      <c r="F204" s="102">
        <v>45061</v>
      </c>
      <c r="G204" s="91">
        <v>959453.01228000014</v>
      </c>
      <c r="H204" s="103">
        <v>-1.1915340000000001</v>
      </c>
      <c r="I204" s="91">
        <v>-11.432211424</v>
      </c>
      <c r="J204" s="92">
        <f t="shared" ref="J204:J267" si="3">IFERROR(I204/$I$11,0)</f>
        <v>2.7625196920620016E-3</v>
      </c>
      <c r="K204" s="92">
        <f>I204/'סכום נכסי הקרן'!$C$42</f>
        <v>-1.3478450759456117E-5</v>
      </c>
    </row>
    <row r="205" spans="2:11">
      <c r="B205" s="86" t="s">
        <v>2393</v>
      </c>
      <c r="C205" s="88" t="s">
        <v>2394</v>
      </c>
      <c r="D205" s="89" t="s">
        <v>529</v>
      </c>
      <c r="E205" s="89" t="s">
        <v>128</v>
      </c>
      <c r="F205" s="102">
        <v>45057</v>
      </c>
      <c r="G205" s="91">
        <v>420026.53245000006</v>
      </c>
      <c r="H205" s="103">
        <v>-1.80139</v>
      </c>
      <c r="I205" s="91">
        <v>-7.5663144970000014</v>
      </c>
      <c r="J205" s="92">
        <f t="shared" si="3"/>
        <v>1.8283507905055259E-3</v>
      </c>
      <c r="K205" s="92">
        <f>I205/'סכום נכסי הקרן'!$C$42</f>
        <v>-8.9206010627374383E-6</v>
      </c>
    </row>
    <row r="206" spans="2:11">
      <c r="B206" s="86" t="s">
        <v>2393</v>
      </c>
      <c r="C206" s="88" t="s">
        <v>2395</v>
      </c>
      <c r="D206" s="89" t="s">
        <v>529</v>
      </c>
      <c r="E206" s="89" t="s">
        <v>128</v>
      </c>
      <c r="F206" s="102">
        <v>45057</v>
      </c>
      <c r="G206" s="91">
        <v>248726.81514200006</v>
      </c>
      <c r="H206" s="103">
        <v>-1.80139</v>
      </c>
      <c r="I206" s="91">
        <v>-4.4805391130000007</v>
      </c>
      <c r="J206" s="92">
        <f t="shared" si="3"/>
        <v>1.0826931965876594E-3</v>
      </c>
      <c r="K206" s="92">
        <f>I206/'סכום נכסי הקרן'!$C$42</f>
        <v>-5.2825060323506222E-6</v>
      </c>
    </row>
    <row r="207" spans="2:11">
      <c r="B207" s="86" t="s">
        <v>2396</v>
      </c>
      <c r="C207" s="88" t="s">
        <v>2397</v>
      </c>
      <c r="D207" s="89" t="s">
        <v>529</v>
      </c>
      <c r="E207" s="89" t="s">
        <v>128</v>
      </c>
      <c r="F207" s="102">
        <v>45057</v>
      </c>
      <c r="G207" s="91">
        <v>365875.38162500004</v>
      </c>
      <c r="H207" s="103">
        <v>-1.7733840000000001</v>
      </c>
      <c r="I207" s="91">
        <v>-6.4883746320000011</v>
      </c>
      <c r="J207" s="92">
        <f t="shared" si="3"/>
        <v>1.5678736182875852E-3</v>
      </c>
      <c r="K207" s="92">
        <f>I207/'סכום נכסי הקרן'!$C$42</f>
        <v>-7.6497218904404514E-6</v>
      </c>
    </row>
    <row r="208" spans="2:11">
      <c r="B208" s="86" t="s">
        <v>2396</v>
      </c>
      <c r="C208" s="88" t="s">
        <v>2398</v>
      </c>
      <c r="D208" s="89" t="s">
        <v>529</v>
      </c>
      <c r="E208" s="89" t="s">
        <v>128</v>
      </c>
      <c r="F208" s="102">
        <v>45057</v>
      </c>
      <c r="G208" s="91">
        <v>360121.81275000004</v>
      </c>
      <c r="H208" s="103">
        <v>-1.7733840000000001</v>
      </c>
      <c r="I208" s="91">
        <v>-6.3863417760000001</v>
      </c>
      <c r="J208" s="92">
        <f t="shared" si="3"/>
        <v>1.5432180408596174E-3</v>
      </c>
      <c r="K208" s="92">
        <f>I208/'סכום נכסי הקרן'!$C$42</f>
        <v>-7.5294262823172855E-6</v>
      </c>
    </row>
    <row r="209" spans="2:11">
      <c r="B209" s="86" t="s">
        <v>2399</v>
      </c>
      <c r="C209" s="88" t="s">
        <v>2400</v>
      </c>
      <c r="D209" s="89" t="s">
        <v>529</v>
      </c>
      <c r="E209" s="89" t="s">
        <v>128</v>
      </c>
      <c r="F209" s="102">
        <v>45068</v>
      </c>
      <c r="G209" s="91">
        <v>1500507.5531250003</v>
      </c>
      <c r="H209" s="103">
        <v>-1.527949</v>
      </c>
      <c r="I209" s="91">
        <v>-22.926991742000002</v>
      </c>
      <c r="J209" s="92">
        <f t="shared" si="3"/>
        <v>5.5401587512678508E-3</v>
      </c>
      <c r="K209" s="92">
        <f>I209/'סכום נכסי הקרן'!$C$42</f>
        <v>-2.7030669552547636E-5</v>
      </c>
    </row>
    <row r="210" spans="2:11">
      <c r="B210" s="86" t="s">
        <v>2401</v>
      </c>
      <c r="C210" s="88" t="s">
        <v>2402</v>
      </c>
      <c r="D210" s="89" t="s">
        <v>529</v>
      </c>
      <c r="E210" s="89" t="s">
        <v>128</v>
      </c>
      <c r="F210" s="102">
        <v>45068</v>
      </c>
      <c r="G210" s="91">
        <v>804749.91696000006</v>
      </c>
      <c r="H210" s="103">
        <v>-1.5000260000000001</v>
      </c>
      <c r="I210" s="91">
        <v>-12.071459016000002</v>
      </c>
      <c r="J210" s="92">
        <f t="shared" si="3"/>
        <v>2.9169897237564771E-3</v>
      </c>
      <c r="K210" s="92">
        <f>I210/'סכום נכסי הקרן'!$C$42</f>
        <v>-1.4232116596477372E-5</v>
      </c>
    </row>
    <row r="211" spans="2:11">
      <c r="B211" s="86" t="s">
        <v>2403</v>
      </c>
      <c r="C211" s="88" t="s">
        <v>2404</v>
      </c>
      <c r="D211" s="89" t="s">
        <v>529</v>
      </c>
      <c r="E211" s="89" t="s">
        <v>128</v>
      </c>
      <c r="F211" s="102">
        <v>45068</v>
      </c>
      <c r="G211" s="91">
        <v>480294.51120000007</v>
      </c>
      <c r="H211" s="103">
        <v>-1.5000260000000001</v>
      </c>
      <c r="I211" s="91">
        <v>-7.2045431570000016</v>
      </c>
      <c r="J211" s="92">
        <f t="shared" si="3"/>
        <v>1.7409310942011359E-3</v>
      </c>
      <c r="K211" s="92">
        <f>I211/'סכום נכסי הקרן'!$C$42</f>
        <v>-8.4940766562577036E-6</v>
      </c>
    </row>
    <row r="212" spans="2:11">
      <c r="B212" s="86" t="s">
        <v>2405</v>
      </c>
      <c r="C212" s="88" t="s">
        <v>2406</v>
      </c>
      <c r="D212" s="89" t="s">
        <v>529</v>
      </c>
      <c r="E212" s="89" t="s">
        <v>128</v>
      </c>
      <c r="F212" s="102">
        <v>45068</v>
      </c>
      <c r="G212" s="91">
        <v>1320809.9058000003</v>
      </c>
      <c r="H212" s="103">
        <v>-1.5000260000000001</v>
      </c>
      <c r="I212" s="91">
        <v>-19.812493683000003</v>
      </c>
      <c r="J212" s="92">
        <f t="shared" si="3"/>
        <v>4.7875605093551776E-3</v>
      </c>
      <c r="K212" s="92">
        <f>I212/'סכום נכסי הקרן'!$C$42</f>
        <v>-2.335871080618242E-5</v>
      </c>
    </row>
    <row r="213" spans="2:11">
      <c r="B213" s="86" t="s">
        <v>2407</v>
      </c>
      <c r="C213" s="88" t="s">
        <v>2408</v>
      </c>
      <c r="D213" s="89" t="s">
        <v>529</v>
      </c>
      <c r="E213" s="89" t="s">
        <v>128</v>
      </c>
      <c r="F213" s="102">
        <v>45068</v>
      </c>
      <c r="G213" s="91">
        <v>420604.44457500003</v>
      </c>
      <c r="H213" s="103">
        <v>-1.4163490000000001</v>
      </c>
      <c r="I213" s="91">
        <v>-5.9572279880000014</v>
      </c>
      <c r="J213" s="92">
        <f t="shared" si="3"/>
        <v>1.4395254790691057E-3</v>
      </c>
      <c r="K213" s="92">
        <f>I213/'סכום נכסי הקרן'!$C$42</f>
        <v>-7.0235058748605462E-6</v>
      </c>
    </row>
    <row r="214" spans="2:11">
      <c r="B214" s="86" t="s">
        <v>2409</v>
      </c>
      <c r="C214" s="88" t="s">
        <v>2410</v>
      </c>
      <c r="D214" s="89" t="s">
        <v>529</v>
      </c>
      <c r="E214" s="89" t="s">
        <v>128</v>
      </c>
      <c r="F214" s="102">
        <v>45105</v>
      </c>
      <c r="G214" s="91">
        <v>410682.28255600005</v>
      </c>
      <c r="H214" s="103">
        <v>-1.135599</v>
      </c>
      <c r="I214" s="91">
        <v>-4.6637051660000006</v>
      </c>
      <c r="J214" s="92">
        <f t="shared" si="3"/>
        <v>1.1269540844914213E-3</v>
      </c>
      <c r="K214" s="92">
        <f>I214/'סכום נכסי הקרן'!$C$42</f>
        <v>-5.4984567819126541E-6</v>
      </c>
    </row>
    <row r="215" spans="2:11">
      <c r="B215" s="86" t="s">
        <v>2411</v>
      </c>
      <c r="C215" s="88" t="s">
        <v>2412</v>
      </c>
      <c r="D215" s="89" t="s">
        <v>529</v>
      </c>
      <c r="E215" s="89" t="s">
        <v>128</v>
      </c>
      <c r="F215" s="102">
        <v>45106</v>
      </c>
      <c r="G215" s="91">
        <v>249548.14749800003</v>
      </c>
      <c r="H215" s="103">
        <v>-0.74632900000000002</v>
      </c>
      <c r="I215" s="91">
        <v>-1.8624509960000002</v>
      </c>
      <c r="J215" s="92">
        <f t="shared" si="3"/>
        <v>4.5004919530698218E-4</v>
      </c>
      <c r="K215" s="92">
        <f>I215/'סכום נכסי הקרן'!$C$42</f>
        <v>-2.1958091143054427E-6</v>
      </c>
    </row>
    <row r="216" spans="2:11">
      <c r="B216" s="86" t="s">
        <v>2413</v>
      </c>
      <c r="C216" s="88" t="s">
        <v>2414</v>
      </c>
      <c r="D216" s="89" t="s">
        <v>529</v>
      </c>
      <c r="E216" s="89" t="s">
        <v>128</v>
      </c>
      <c r="F216" s="102">
        <v>45069</v>
      </c>
      <c r="G216" s="91">
        <v>1506121.5566250002</v>
      </c>
      <c r="H216" s="103">
        <v>-1.126401</v>
      </c>
      <c r="I216" s="91">
        <v>-16.964968339000002</v>
      </c>
      <c r="J216" s="92">
        <f t="shared" si="3"/>
        <v>4.0994744912877055E-3</v>
      </c>
      <c r="K216" s="92">
        <f>I216/'סכום נכסי הקרן'!$C$42</f>
        <v>-2.0001509936468398E-5</v>
      </c>
    </row>
    <row r="217" spans="2:11">
      <c r="B217" s="86" t="s">
        <v>2415</v>
      </c>
      <c r="C217" s="88" t="s">
        <v>2416</v>
      </c>
      <c r="D217" s="89" t="s">
        <v>529</v>
      </c>
      <c r="E217" s="89" t="s">
        <v>128</v>
      </c>
      <c r="F217" s="102">
        <v>45106</v>
      </c>
      <c r="G217" s="91">
        <v>1144777.872525</v>
      </c>
      <c r="H217" s="103">
        <v>-0.66350100000000001</v>
      </c>
      <c r="I217" s="91">
        <v>-7.5956175140000006</v>
      </c>
      <c r="J217" s="92">
        <f t="shared" si="3"/>
        <v>1.8354316743780358E-3</v>
      </c>
      <c r="K217" s="92">
        <f>I217/'סכום נכסי הקרן'!$C$42</f>
        <v>-8.9551489955117443E-6</v>
      </c>
    </row>
    <row r="218" spans="2:11">
      <c r="B218" s="86" t="s">
        <v>2417</v>
      </c>
      <c r="C218" s="88" t="s">
        <v>2418</v>
      </c>
      <c r="D218" s="89" t="s">
        <v>529</v>
      </c>
      <c r="E218" s="89" t="s">
        <v>128</v>
      </c>
      <c r="F218" s="102">
        <v>45069</v>
      </c>
      <c r="G218" s="91">
        <v>605819.98699200014</v>
      </c>
      <c r="H218" s="103">
        <v>-1.098692</v>
      </c>
      <c r="I218" s="91">
        <v>-6.6560963570000009</v>
      </c>
      <c r="J218" s="92">
        <f t="shared" si="3"/>
        <v>1.6084024845685581E-3</v>
      </c>
      <c r="K218" s="92">
        <f>I218/'סכום נכסי הקרן'!$C$42</f>
        <v>-7.8474639481982132E-6</v>
      </c>
    </row>
    <row r="219" spans="2:11">
      <c r="B219" s="86" t="s">
        <v>2419</v>
      </c>
      <c r="C219" s="88" t="s">
        <v>2420</v>
      </c>
      <c r="D219" s="89" t="s">
        <v>529</v>
      </c>
      <c r="E219" s="89" t="s">
        <v>128</v>
      </c>
      <c r="F219" s="102">
        <v>45061</v>
      </c>
      <c r="G219" s="91">
        <v>241071.91500000004</v>
      </c>
      <c r="H219" s="103">
        <v>-1.355137</v>
      </c>
      <c r="I219" s="91">
        <v>-3.2668546840000001</v>
      </c>
      <c r="J219" s="92">
        <f t="shared" si="3"/>
        <v>7.8941423150284348E-4</v>
      </c>
      <c r="K219" s="92">
        <f>I219/'סכום נכסי הקרן'!$C$42</f>
        <v>-3.851585521253965E-6</v>
      </c>
    </row>
    <row r="220" spans="2:11">
      <c r="B220" s="86" t="s">
        <v>2419</v>
      </c>
      <c r="C220" s="88" t="s">
        <v>2421</v>
      </c>
      <c r="D220" s="89" t="s">
        <v>529</v>
      </c>
      <c r="E220" s="89" t="s">
        <v>128</v>
      </c>
      <c r="F220" s="102">
        <v>45061</v>
      </c>
      <c r="G220" s="91">
        <v>146954.07350000003</v>
      </c>
      <c r="H220" s="103">
        <v>-1.355137</v>
      </c>
      <c r="I220" s="91">
        <v>-1.9914290030000004</v>
      </c>
      <c r="J220" s="92">
        <f t="shared" si="3"/>
        <v>4.8121589359183112E-4</v>
      </c>
      <c r="K220" s="92">
        <f>I220/'סכום נכסי הקרן'!$C$42</f>
        <v>-2.3478727572811804E-6</v>
      </c>
    </row>
    <row r="221" spans="2:11">
      <c r="B221" s="86" t="s">
        <v>2422</v>
      </c>
      <c r="C221" s="88" t="s">
        <v>2423</v>
      </c>
      <c r="D221" s="89" t="s">
        <v>529</v>
      </c>
      <c r="E221" s="89" t="s">
        <v>128</v>
      </c>
      <c r="F221" s="102">
        <v>45061</v>
      </c>
      <c r="G221" s="91">
        <v>1458485.0857500001</v>
      </c>
      <c r="H221" s="103">
        <v>-1.355137</v>
      </c>
      <c r="I221" s="91">
        <v>-19.764470837000005</v>
      </c>
      <c r="J221" s="92">
        <f t="shared" si="3"/>
        <v>4.7759561003022323E-3</v>
      </c>
      <c r="K221" s="92">
        <f>I221/'סכום נכסי הקרן'!$C$42</f>
        <v>-2.3302092402171704E-5</v>
      </c>
    </row>
    <row r="222" spans="2:11">
      <c r="B222" s="86" t="s">
        <v>2424</v>
      </c>
      <c r="C222" s="88" t="s">
        <v>2425</v>
      </c>
      <c r="D222" s="89" t="s">
        <v>529</v>
      </c>
      <c r="E222" s="89" t="s">
        <v>128</v>
      </c>
      <c r="F222" s="102">
        <v>45061</v>
      </c>
      <c r="G222" s="91">
        <v>514423.80616900005</v>
      </c>
      <c r="H222" s="103">
        <v>-1.338479</v>
      </c>
      <c r="I222" s="91">
        <v>-6.8854525910000008</v>
      </c>
      <c r="J222" s="92">
        <f t="shared" si="3"/>
        <v>1.6638249299225727E-3</v>
      </c>
      <c r="K222" s="92">
        <f>I222/'סכום נכסי הקרן'!$C$42</f>
        <v>-8.117872410016326E-6</v>
      </c>
    </row>
    <row r="223" spans="2:11">
      <c r="B223" s="86" t="s">
        <v>2424</v>
      </c>
      <c r="C223" s="88" t="s">
        <v>2426</v>
      </c>
      <c r="D223" s="89" t="s">
        <v>529</v>
      </c>
      <c r="E223" s="89" t="s">
        <v>128</v>
      </c>
      <c r="F223" s="102">
        <v>45061</v>
      </c>
      <c r="G223" s="91">
        <v>271063.43855000002</v>
      </c>
      <c r="H223" s="103">
        <v>-1.338479</v>
      </c>
      <c r="I223" s="91">
        <v>-3.6281261340000008</v>
      </c>
      <c r="J223" s="92">
        <f t="shared" si="3"/>
        <v>8.7671313263317267E-4</v>
      </c>
      <c r="K223" s="92">
        <f>I223/'סכום נכסי הקרן'!$C$42</f>
        <v>-4.2775205629555099E-6</v>
      </c>
    </row>
    <row r="224" spans="2:11">
      <c r="B224" s="86" t="s">
        <v>2427</v>
      </c>
      <c r="C224" s="88" t="s">
        <v>2428</v>
      </c>
      <c r="D224" s="89" t="s">
        <v>529</v>
      </c>
      <c r="E224" s="89" t="s">
        <v>128</v>
      </c>
      <c r="F224" s="102">
        <v>45062</v>
      </c>
      <c r="G224" s="91">
        <v>990468.33820800006</v>
      </c>
      <c r="H224" s="103">
        <v>-1.122417</v>
      </c>
      <c r="I224" s="91">
        <v>-11.117184053000003</v>
      </c>
      <c r="J224" s="92">
        <f t="shared" si="3"/>
        <v>2.6863953724838114E-3</v>
      </c>
      <c r="K224" s="92">
        <f>I224/'סכום נכסי הקרן'!$C$42</f>
        <v>-1.3107036975156217E-5</v>
      </c>
    </row>
    <row r="225" spans="2:11">
      <c r="B225" s="86" t="s">
        <v>2427</v>
      </c>
      <c r="C225" s="88" t="s">
        <v>2429</v>
      </c>
      <c r="D225" s="89" t="s">
        <v>529</v>
      </c>
      <c r="E225" s="89" t="s">
        <v>128</v>
      </c>
      <c r="F225" s="102">
        <v>45062</v>
      </c>
      <c r="G225" s="91">
        <v>241626.71064000003</v>
      </c>
      <c r="H225" s="103">
        <v>-1.122417</v>
      </c>
      <c r="I225" s="91">
        <v>-2.7120590440000005</v>
      </c>
      <c r="J225" s="92">
        <f t="shared" si="3"/>
        <v>6.5535146589017874E-4</v>
      </c>
      <c r="K225" s="92">
        <f>I225/'סכום נכסי הקרן'!$C$42</f>
        <v>-3.1974876010910655E-6</v>
      </c>
    </row>
    <row r="226" spans="2:11">
      <c r="B226" s="86" t="s">
        <v>2430</v>
      </c>
      <c r="C226" s="88" t="s">
        <v>2431</v>
      </c>
      <c r="D226" s="89" t="s">
        <v>529</v>
      </c>
      <c r="E226" s="89" t="s">
        <v>128</v>
      </c>
      <c r="F226" s="102">
        <v>45106</v>
      </c>
      <c r="G226" s="91">
        <v>368693.67892500007</v>
      </c>
      <c r="H226" s="103">
        <v>-0.27876499999999999</v>
      </c>
      <c r="I226" s="91">
        <v>-1.0277894220000003</v>
      </c>
      <c r="J226" s="92">
        <f t="shared" si="3"/>
        <v>2.4835864315869949E-4</v>
      </c>
      <c r="K226" s="92">
        <f>I226/'סכום נכסי הקרן'!$C$42</f>
        <v>-1.2117523549673698E-6</v>
      </c>
    </row>
    <row r="227" spans="2:11">
      <c r="B227" s="86" t="s">
        <v>2432</v>
      </c>
      <c r="C227" s="88" t="s">
        <v>2433</v>
      </c>
      <c r="D227" s="89" t="s">
        <v>529</v>
      </c>
      <c r="E227" s="89" t="s">
        <v>128</v>
      </c>
      <c r="F227" s="102">
        <v>45085</v>
      </c>
      <c r="G227" s="91">
        <v>846779.96203499998</v>
      </c>
      <c r="H227" s="103">
        <v>-0.99267000000000005</v>
      </c>
      <c r="I227" s="91">
        <v>-8.4057318580000011</v>
      </c>
      <c r="J227" s="92">
        <f t="shared" si="3"/>
        <v>2.0311905477158466E-3</v>
      </c>
      <c r="K227" s="92">
        <f>I227/'סכום נכסי הקרן'!$C$42</f>
        <v>-9.9102648423207273E-6</v>
      </c>
    </row>
    <row r="228" spans="2:11">
      <c r="B228" s="86" t="s">
        <v>2434</v>
      </c>
      <c r="C228" s="88" t="s">
        <v>2435</v>
      </c>
      <c r="D228" s="89" t="s">
        <v>529</v>
      </c>
      <c r="E228" s="89" t="s">
        <v>128</v>
      </c>
      <c r="F228" s="102">
        <v>45085</v>
      </c>
      <c r="G228" s="91">
        <v>413049.65228800004</v>
      </c>
      <c r="H228" s="103">
        <v>-0.96786300000000003</v>
      </c>
      <c r="I228" s="91">
        <v>-3.997754720000001</v>
      </c>
      <c r="J228" s="92">
        <f t="shared" si="3"/>
        <v>9.6603148143753373E-4</v>
      </c>
      <c r="K228" s="92">
        <f>I228/'סכום נכסי הקרן'!$C$42</f>
        <v>-4.7133085755205574E-6</v>
      </c>
    </row>
    <row r="229" spans="2:11">
      <c r="B229" s="86" t="s">
        <v>2434</v>
      </c>
      <c r="C229" s="88" t="s">
        <v>2436</v>
      </c>
      <c r="D229" s="89" t="s">
        <v>529</v>
      </c>
      <c r="E229" s="89" t="s">
        <v>128</v>
      </c>
      <c r="F229" s="102">
        <v>45085</v>
      </c>
      <c r="G229" s="91">
        <v>604991.4360000001</v>
      </c>
      <c r="H229" s="103">
        <v>-0.96786300000000003</v>
      </c>
      <c r="I229" s="91">
        <v>-5.8554882089999998</v>
      </c>
      <c r="J229" s="92">
        <f t="shared" si="3"/>
        <v>1.4149407217960283E-3</v>
      </c>
      <c r="K229" s="92">
        <f>I229/'סכום נכסי הקרן'!$C$42</f>
        <v>-6.9035558012771741E-6</v>
      </c>
    </row>
    <row r="230" spans="2:11">
      <c r="B230" s="86" t="s">
        <v>2437</v>
      </c>
      <c r="C230" s="88" t="s">
        <v>2438</v>
      </c>
      <c r="D230" s="89" t="s">
        <v>529</v>
      </c>
      <c r="E230" s="89" t="s">
        <v>128</v>
      </c>
      <c r="F230" s="102">
        <v>45084</v>
      </c>
      <c r="G230" s="91">
        <v>653439.16056000011</v>
      </c>
      <c r="H230" s="103">
        <v>-0.86389099999999996</v>
      </c>
      <c r="I230" s="91">
        <v>-5.6449999270000006</v>
      </c>
      <c r="J230" s="92">
        <f t="shared" si="3"/>
        <v>1.3640775945840367E-3</v>
      </c>
      <c r="K230" s="92">
        <f>I230/'סכום נכסי הקרן'!$C$42</f>
        <v>-6.655392446073335E-6</v>
      </c>
    </row>
    <row r="231" spans="2:11">
      <c r="B231" s="86" t="s">
        <v>2439</v>
      </c>
      <c r="C231" s="88" t="s">
        <v>2440</v>
      </c>
      <c r="D231" s="89" t="s">
        <v>529</v>
      </c>
      <c r="E231" s="89" t="s">
        <v>128</v>
      </c>
      <c r="F231" s="102">
        <v>45084</v>
      </c>
      <c r="G231" s="91">
        <v>1790670.4282360002</v>
      </c>
      <c r="H231" s="103">
        <v>-0.83089299999999999</v>
      </c>
      <c r="I231" s="91">
        <v>-14.878549267000002</v>
      </c>
      <c r="J231" s="92">
        <f t="shared" si="3"/>
        <v>3.5953048640366158E-3</v>
      </c>
      <c r="K231" s="92">
        <f>I231/'סכום נכסי הקרן'!$C$42</f>
        <v>-1.7541644939001212E-5</v>
      </c>
    </row>
    <row r="232" spans="2:11">
      <c r="B232" s="86" t="s">
        <v>2441</v>
      </c>
      <c r="C232" s="88" t="s">
        <v>2442</v>
      </c>
      <c r="D232" s="89" t="s">
        <v>529</v>
      </c>
      <c r="E232" s="89" t="s">
        <v>128</v>
      </c>
      <c r="F232" s="102">
        <v>45084</v>
      </c>
      <c r="G232" s="91">
        <v>7266600.0000000009</v>
      </c>
      <c r="H232" s="103">
        <v>-0.77594399999999997</v>
      </c>
      <c r="I232" s="91">
        <v>-56.384740000000015</v>
      </c>
      <c r="J232" s="92">
        <f t="shared" si="3"/>
        <v>1.3625006466797485E-2</v>
      </c>
      <c r="K232" s="92">
        <f>I232/'סכום נכסי הקרן'!$C$42</f>
        <v>-6.6476984503565793E-5</v>
      </c>
    </row>
    <row r="233" spans="2:11">
      <c r="B233" s="86" t="s">
        <v>2441</v>
      </c>
      <c r="C233" s="88" t="s">
        <v>2443</v>
      </c>
      <c r="D233" s="89" t="s">
        <v>529</v>
      </c>
      <c r="E233" s="89" t="s">
        <v>128</v>
      </c>
      <c r="F233" s="102">
        <v>45084</v>
      </c>
      <c r="G233" s="91">
        <v>424187.49975000008</v>
      </c>
      <c r="H233" s="103">
        <v>-0.77594399999999997</v>
      </c>
      <c r="I233" s="91">
        <v>-3.2914572290000006</v>
      </c>
      <c r="J233" s="92">
        <f t="shared" si="3"/>
        <v>7.9535927682405428E-4</v>
      </c>
      <c r="K233" s="92">
        <f>I233/'סכום נכסי הקרן'!$C$42</f>
        <v>-3.8805916495559368E-6</v>
      </c>
    </row>
    <row r="234" spans="2:11">
      <c r="B234" s="86" t="s">
        <v>2444</v>
      </c>
      <c r="C234" s="88" t="s">
        <v>2445</v>
      </c>
      <c r="D234" s="89" t="s">
        <v>529</v>
      </c>
      <c r="E234" s="89" t="s">
        <v>128</v>
      </c>
      <c r="F234" s="102">
        <v>45083</v>
      </c>
      <c r="G234" s="91">
        <v>1291045.0000000002</v>
      </c>
      <c r="H234" s="103">
        <v>0.22003300000000001</v>
      </c>
      <c r="I234" s="91">
        <v>2.8407199999999997</v>
      </c>
      <c r="J234" s="92">
        <f t="shared" si="3"/>
        <v>-6.8644155085863538E-4</v>
      </c>
      <c r="K234" s="92">
        <f>I234/'סכום נכסי הקרן'!$C$42</f>
        <v>3.349177444446305E-6</v>
      </c>
    </row>
    <row r="235" spans="2:11">
      <c r="B235" s="86" t="s">
        <v>2446</v>
      </c>
      <c r="C235" s="88" t="s">
        <v>2447</v>
      </c>
      <c r="D235" s="89" t="s">
        <v>529</v>
      </c>
      <c r="E235" s="89" t="s">
        <v>128</v>
      </c>
      <c r="F235" s="102">
        <v>45076</v>
      </c>
      <c r="G235" s="91">
        <v>405723.44228000008</v>
      </c>
      <c r="H235" s="103">
        <v>3.4951999999999997E-2</v>
      </c>
      <c r="I235" s="91">
        <v>0.14180902200000003</v>
      </c>
      <c r="J235" s="92">
        <f t="shared" si="3"/>
        <v>-3.4267229782388405E-5</v>
      </c>
      <c r="K235" s="92">
        <f>I235/'סכום נכסי הקרן'!$C$42</f>
        <v>1.6719126767206555E-7</v>
      </c>
    </row>
    <row r="236" spans="2:11">
      <c r="B236" s="86" t="s">
        <v>2446</v>
      </c>
      <c r="C236" s="88" t="s">
        <v>2448</v>
      </c>
      <c r="D236" s="89" t="s">
        <v>529</v>
      </c>
      <c r="E236" s="89" t="s">
        <v>128</v>
      </c>
      <c r="F236" s="102">
        <v>45076</v>
      </c>
      <c r="G236" s="91">
        <v>121922.94660000002</v>
      </c>
      <c r="H236" s="103">
        <v>3.4951999999999997E-2</v>
      </c>
      <c r="I236" s="91">
        <v>4.2614679000000003E-2</v>
      </c>
      <c r="J236" s="92">
        <f t="shared" si="3"/>
        <v>-1.0297560598053637E-5</v>
      </c>
      <c r="K236" s="92">
        <f>I236/'סכום נכסי הקרן'!$C$42</f>
        <v>5.0242234964769372E-8</v>
      </c>
    </row>
    <row r="237" spans="2:11">
      <c r="B237" s="86" t="s">
        <v>2449</v>
      </c>
      <c r="C237" s="88" t="s">
        <v>2450</v>
      </c>
      <c r="D237" s="89" t="s">
        <v>529</v>
      </c>
      <c r="E237" s="89" t="s">
        <v>128</v>
      </c>
      <c r="F237" s="102">
        <v>45076</v>
      </c>
      <c r="G237" s="91">
        <v>304889.92537500005</v>
      </c>
      <c r="H237" s="103">
        <v>6.2021E-2</v>
      </c>
      <c r="I237" s="91">
        <v>0.18909558800000001</v>
      </c>
      <c r="J237" s="92">
        <f t="shared" si="3"/>
        <v>-4.5693721552016952E-5</v>
      </c>
      <c r="K237" s="92">
        <f>I237/'סכום נכסי הקרן'!$C$42</f>
        <v>2.2294160571049294E-7</v>
      </c>
    </row>
    <row r="238" spans="2:11">
      <c r="B238" s="86" t="s">
        <v>2451</v>
      </c>
      <c r="C238" s="88" t="s">
        <v>2452</v>
      </c>
      <c r="D238" s="89" t="s">
        <v>529</v>
      </c>
      <c r="E238" s="89" t="s">
        <v>128</v>
      </c>
      <c r="F238" s="102">
        <v>45078</v>
      </c>
      <c r="G238" s="91">
        <v>1109790.0000000002</v>
      </c>
      <c r="H238" s="103">
        <v>0.50594300000000003</v>
      </c>
      <c r="I238" s="91">
        <v>5.6148999999999996</v>
      </c>
      <c r="J238" s="92">
        <f t="shared" si="3"/>
        <v>-1.3568041425822159E-3</v>
      </c>
      <c r="K238" s="92">
        <f>I238/'סכום נכסי הקרן'!$C$42</f>
        <v>6.619904965227674E-6</v>
      </c>
    </row>
    <row r="239" spans="2:11">
      <c r="B239" s="86" t="s">
        <v>2453</v>
      </c>
      <c r="C239" s="88" t="s">
        <v>2454</v>
      </c>
      <c r="D239" s="89" t="s">
        <v>529</v>
      </c>
      <c r="E239" s="89" t="s">
        <v>128</v>
      </c>
      <c r="F239" s="102">
        <v>45070</v>
      </c>
      <c r="G239" s="91">
        <v>439570.3600000001</v>
      </c>
      <c r="H239" s="103">
        <v>0.28299299999999999</v>
      </c>
      <c r="I239" s="91">
        <v>1.2439544180000002</v>
      </c>
      <c r="J239" s="92">
        <f t="shared" si="3"/>
        <v>-3.0059351146518188E-4</v>
      </c>
      <c r="K239" s="92">
        <f>I239/'סכום נכסי הקרן'!$C$42</f>
        <v>1.4666084931584005E-6</v>
      </c>
    </row>
    <row r="240" spans="2:11">
      <c r="B240" s="86" t="s">
        <v>2453</v>
      </c>
      <c r="C240" s="88" t="s">
        <v>2455</v>
      </c>
      <c r="D240" s="89" t="s">
        <v>529</v>
      </c>
      <c r="E240" s="89" t="s">
        <v>128</v>
      </c>
      <c r="F240" s="102">
        <v>45070</v>
      </c>
      <c r="G240" s="91">
        <v>268811.69700000004</v>
      </c>
      <c r="H240" s="103">
        <v>0.28299299999999999</v>
      </c>
      <c r="I240" s="91">
        <v>0.76071894000000018</v>
      </c>
      <c r="J240" s="92">
        <f t="shared" si="3"/>
        <v>-1.8382279455248578E-4</v>
      </c>
      <c r="K240" s="92">
        <f>I240/'סכום נכסי הקרן'!$C$42</f>
        <v>8.9687921210506599E-7</v>
      </c>
    </row>
    <row r="241" spans="2:11">
      <c r="B241" s="86" t="s">
        <v>2456</v>
      </c>
      <c r="C241" s="88" t="s">
        <v>2457</v>
      </c>
      <c r="D241" s="89" t="s">
        <v>529</v>
      </c>
      <c r="E241" s="89" t="s">
        <v>128</v>
      </c>
      <c r="F241" s="102">
        <v>45070</v>
      </c>
      <c r="G241" s="91">
        <v>790123.33692800021</v>
      </c>
      <c r="H241" s="103">
        <v>0.142511</v>
      </c>
      <c r="I241" s="91">
        <v>1.1260109080000003</v>
      </c>
      <c r="J241" s="92">
        <f t="shared" si="3"/>
        <v>-2.7209322776312363E-4</v>
      </c>
      <c r="K241" s="92">
        <f>I241/'סכום נכסי הקרן'!$C$42</f>
        <v>1.3275544000373514E-6</v>
      </c>
    </row>
    <row r="242" spans="2:11">
      <c r="B242" s="86" t="s">
        <v>2458</v>
      </c>
      <c r="C242" s="88" t="s">
        <v>2459</v>
      </c>
      <c r="D242" s="89" t="s">
        <v>529</v>
      </c>
      <c r="E242" s="89" t="s">
        <v>128</v>
      </c>
      <c r="F242" s="102">
        <v>45070</v>
      </c>
      <c r="G242" s="91">
        <v>92202.628172000012</v>
      </c>
      <c r="H242" s="103">
        <v>0.36377900000000002</v>
      </c>
      <c r="I242" s="91">
        <v>0.33541416600000001</v>
      </c>
      <c r="J242" s="92">
        <f t="shared" si="3"/>
        <v>-8.1050656273408086E-5</v>
      </c>
      <c r="K242" s="92">
        <f>I242/'סכום נכסי הקרן'!$C$42</f>
        <v>3.9544959000357973E-7</v>
      </c>
    </row>
    <row r="243" spans="2:11">
      <c r="B243" s="86" t="s">
        <v>2458</v>
      </c>
      <c r="C243" s="88" t="s">
        <v>2460</v>
      </c>
      <c r="D243" s="89" t="s">
        <v>529</v>
      </c>
      <c r="E243" s="89" t="s">
        <v>128</v>
      </c>
      <c r="F243" s="102">
        <v>45070</v>
      </c>
      <c r="G243" s="91">
        <v>366858.61695000005</v>
      </c>
      <c r="H243" s="103">
        <v>0.36377900000000002</v>
      </c>
      <c r="I243" s="91">
        <v>1.3345559580000002</v>
      </c>
      <c r="J243" s="92">
        <f t="shared" si="3"/>
        <v>-3.2248678557448537E-4</v>
      </c>
      <c r="K243" s="92">
        <f>I243/'סכום נכסי הקרן'!$C$42</f>
        <v>1.5734267062170968E-6</v>
      </c>
    </row>
    <row r="244" spans="2:11">
      <c r="B244" s="86" t="s">
        <v>2461</v>
      </c>
      <c r="C244" s="88" t="s">
        <v>2462</v>
      </c>
      <c r="D244" s="89" t="s">
        <v>529</v>
      </c>
      <c r="E244" s="89" t="s">
        <v>128</v>
      </c>
      <c r="F244" s="102">
        <v>45070</v>
      </c>
      <c r="G244" s="91">
        <v>596963.68180800008</v>
      </c>
      <c r="H244" s="103">
        <v>0.25026700000000002</v>
      </c>
      <c r="I244" s="91">
        <v>1.4940017840000002</v>
      </c>
      <c r="J244" s="92">
        <f t="shared" si="3"/>
        <v>-3.6101583457522329E-4</v>
      </c>
      <c r="K244" s="92">
        <f>I244/'סכום נכסי הקרן'!$C$42</f>
        <v>1.7614115706353819E-6</v>
      </c>
    </row>
    <row r="245" spans="2:11">
      <c r="B245" s="86" t="s">
        <v>2461</v>
      </c>
      <c r="C245" s="88" t="s">
        <v>2463</v>
      </c>
      <c r="D245" s="89" t="s">
        <v>529</v>
      </c>
      <c r="E245" s="89" t="s">
        <v>128</v>
      </c>
      <c r="F245" s="102">
        <v>45070</v>
      </c>
      <c r="G245" s="91">
        <v>440682.10250400007</v>
      </c>
      <c r="H245" s="103">
        <v>0.25026700000000002</v>
      </c>
      <c r="I245" s="91">
        <v>1.1028808950000002</v>
      </c>
      <c r="J245" s="92">
        <f t="shared" si="3"/>
        <v>-2.6650401024253006E-4</v>
      </c>
      <c r="K245" s="92">
        <f>I245/'סכום נכסי הקרן'!$C$42</f>
        <v>1.3002843706682653E-6</v>
      </c>
    </row>
    <row r="246" spans="2:11">
      <c r="B246" s="86" t="s">
        <v>2464</v>
      </c>
      <c r="C246" s="88" t="s">
        <v>2465</v>
      </c>
      <c r="D246" s="89" t="s">
        <v>529</v>
      </c>
      <c r="E246" s="89" t="s">
        <v>128</v>
      </c>
      <c r="F246" s="102">
        <v>45077</v>
      </c>
      <c r="G246" s="91">
        <v>341311.53418999998</v>
      </c>
      <c r="H246" s="103">
        <v>0.259876</v>
      </c>
      <c r="I246" s="91">
        <v>0.8869874670000002</v>
      </c>
      <c r="J246" s="92">
        <f t="shared" si="3"/>
        <v>-2.1433476458068831E-4</v>
      </c>
      <c r="K246" s="92">
        <f>I246/'סכום נכסי הקרן'!$C$42</f>
        <v>1.0457484081440488E-6</v>
      </c>
    </row>
    <row r="247" spans="2:11">
      <c r="B247" s="86" t="s">
        <v>2466</v>
      </c>
      <c r="C247" s="88" t="s">
        <v>2467</v>
      </c>
      <c r="D247" s="89" t="s">
        <v>529</v>
      </c>
      <c r="E247" s="89" t="s">
        <v>128</v>
      </c>
      <c r="F247" s="102">
        <v>45077</v>
      </c>
      <c r="G247" s="91">
        <v>330390.58680000005</v>
      </c>
      <c r="H247" s="103">
        <v>0.286775</v>
      </c>
      <c r="I247" s="91">
        <v>0.94747707100000012</v>
      </c>
      <c r="J247" s="92">
        <f t="shared" si="3"/>
        <v>-2.2895168479126332E-4</v>
      </c>
      <c r="K247" s="92">
        <f>I247/'סכום נכסי הקרן'!$C$42</f>
        <v>1.1170649818789784E-6</v>
      </c>
    </row>
    <row r="248" spans="2:11">
      <c r="B248" s="86" t="s">
        <v>2468</v>
      </c>
      <c r="C248" s="88" t="s">
        <v>2469</v>
      </c>
      <c r="D248" s="89" t="s">
        <v>529</v>
      </c>
      <c r="E248" s="89" t="s">
        <v>128</v>
      </c>
      <c r="F248" s="102">
        <v>45077</v>
      </c>
      <c r="G248" s="91">
        <v>892678.02637800027</v>
      </c>
      <c r="H248" s="103">
        <v>0.36738399999999999</v>
      </c>
      <c r="I248" s="91">
        <v>3.2795540220000001</v>
      </c>
      <c r="J248" s="92">
        <f t="shared" si="3"/>
        <v>-7.9248294410795702E-4</v>
      </c>
      <c r="K248" s="92">
        <f>I248/'סכום נכסי הקרן'!$C$42</f>
        <v>3.8665579002244372E-6</v>
      </c>
    </row>
    <row r="249" spans="2:11">
      <c r="B249" s="86" t="s">
        <v>2470</v>
      </c>
      <c r="C249" s="88" t="s">
        <v>2471</v>
      </c>
      <c r="D249" s="89" t="s">
        <v>529</v>
      </c>
      <c r="E249" s="89" t="s">
        <v>128</v>
      </c>
      <c r="F249" s="102">
        <v>45083</v>
      </c>
      <c r="G249" s="91">
        <v>613907.79450000008</v>
      </c>
      <c r="H249" s="103">
        <v>0.515648</v>
      </c>
      <c r="I249" s="91">
        <v>3.1656021680000004</v>
      </c>
      <c r="J249" s="92">
        <f t="shared" si="3"/>
        <v>-7.6494721817123084E-4</v>
      </c>
      <c r="K249" s="92">
        <f>I249/'סכום נכסי הקרן'!$C$42</f>
        <v>3.7322099253555174E-6</v>
      </c>
    </row>
    <row r="250" spans="2:11">
      <c r="B250" s="86" t="s">
        <v>2472</v>
      </c>
      <c r="C250" s="88" t="s">
        <v>2473</v>
      </c>
      <c r="D250" s="89" t="s">
        <v>529</v>
      </c>
      <c r="E250" s="89" t="s">
        <v>128</v>
      </c>
      <c r="F250" s="102">
        <v>45083</v>
      </c>
      <c r="G250" s="91">
        <v>1228476.0600000003</v>
      </c>
      <c r="H250" s="103">
        <v>0.56913400000000003</v>
      </c>
      <c r="I250" s="91">
        <v>6.991675336000001</v>
      </c>
      <c r="J250" s="92">
        <f t="shared" si="3"/>
        <v>-1.6894929668337295E-3</v>
      </c>
      <c r="K250" s="92">
        <f>I250/'סכום נכסי הקרן'!$C$42</f>
        <v>8.2431078509049634E-6</v>
      </c>
    </row>
    <row r="251" spans="2:11">
      <c r="B251" s="86" t="s">
        <v>2474</v>
      </c>
      <c r="C251" s="88" t="s">
        <v>2475</v>
      </c>
      <c r="D251" s="89" t="s">
        <v>529</v>
      </c>
      <c r="E251" s="89" t="s">
        <v>128</v>
      </c>
      <c r="F251" s="102">
        <v>45082</v>
      </c>
      <c r="G251" s="91">
        <v>491862.00029400014</v>
      </c>
      <c r="H251" s="103">
        <v>0.66162500000000002</v>
      </c>
      <c r="I251" s="91">
        <v>3.2542820900000011</v>
      </c>
      <c r="J251" s="92">
        <f t="shared" si="3"/>
        <v>-7.8637614576272294E-4</v>
      </c>
      <c r="K251" s="92">
        <f>I251/'סכום נכסי הקרן'!$C$42</f>
        <v>3.836762572056938E-6</v>
      </c>
    </row>
    <row r="252" spans="2:11">
      <c r="B252" s="86" t="s">
        <v>2476</v>
      </c>
      <c r="C252" s="88" t="s">
        <v>2477</v>
      </c>
      <c r="D252" s="89" t="s">
        <v>529</v>
      </c>
      <c r="E252" s="89" t="s">
        <v>128</v>
      </c>
      <c r="F252" s="102">
        <v>45082</v>
      </c>
      <c r="G252" s="91">
        <v>614898.50100000016</v>
      </c>
      <c r="H252" s="103">
        <v>0.673095</v>
      </c>
      <c r="I252" s="91">
        <v>4.1388532450000008</v>
      </c>
      <c r="J252" s="92">
        <f t="shared" si="3"/>
        <v>-1.0001270242312149E-3</v>
      </c>
      <c r="K252" s="92">
        <f>I252/'סכום נכסי הקרן'!$C$42</f>
        <v>4.8796621750920197E-6</v>
      </c>
    </row>
    <row r="253" spans="2:11">
      <c r="B253" s="86" t="s">
        <v>2478</v>
      </c>
      <c r="C253" s="88" t="s">
        <v>2479</v>
      </c>
      <c r="D253" s="89" t="s">
        <v>529</v>
      </c>
      <c r="E253" s="89" t="s">
        <v>128</v>
      </c>
      <c r="F253" s="102">
        <v>45082</v>
      </c>
      <c r="G253" s="91">
        <v>299923.19866600004</v>
      </c>
      <c r="H253" s="103">
        <v>0.69176199999999999</v>
      </c>
      <c r="I253" s="91">
        <v>2.0747556670000002</v>
      </c>
      <c r="J253" s="92">
        <f t="shared" si="3"/>
        <v>-5.0135124113190419E-4</v>
      </c>
      <c r="K253" s="92">
        <f>I253/'סכום נכסי הקרן'!$C$42</f>
        <v>2.4461139720400287E-6</v>
      </c>
    </row>
    <row r="254" spans="2:11">
      <c r="B254" s="86" t="s">
        <v>2478</v>
      </c>
      <c r="C254" s="88" t="s">
        <v>2480</v>
      </c>
      <c r="D254" s="89" t="s">
        <v>529</v>
      </c>
      <c r="E254" s="89" t="s">
        <v>128</v>
      </c>
      <c r="F254" s="102">
        <v>45082</v>
      </c>
      <c r="G254" s="91">
        <v>369008.45005500014</v>
      </c>
      <c r="H254" s="103">
        <v>0.69176199999999999</v>
      </c>
      <c r="I254" s="91">
        <v>2.5526614020000005</v>
      </c>
      <c r="J254" s="92">
        <f t="shared" si="3"/>
        <v>-6.16834060240312E-4</v>
      </c>
      <c r="K254" s="92">
        <f>I254/'סכום נכסי הקרן'!$C$42</f>
        <v>3.009559545075574E-6</v>
      </c>
    </row>
    <row r="255" spans="2:11">
      <c r="B255" s="86" t="s">
        <v>2481</v>
      </c>
      <c r="C255" s="88" t="s">
        <v>2482</v>
      </c>
      <c r="D255" s="89" t="s">
        <v>529</v>
      </c>
      <c r="E255" s="89" t="s">
        <v>128</v>
      </c>
      <c r="F255" s="102">
        <v>45082</v>
      </c>
      <c r="G255" s="91">
        <v>6332500.0000000009</v>
      </c>
      <c r="H255" s="103">
        <v>0.69976000000000005</v>
      </c>
      <c r="I255" s="91">
        <v>44.312320000000007</v>
      </c>
      <c r="J255" s="92">
        <f t="shared" si="3"/>
        <v>-1.0707784527494485E-2</v>
      </c>
      <c r="K255" s="92">
        <f>I255/'סכום נכסי הקרן'!$C$42</f>
        <v>5.2243734917586715E-5</v>
      </c>
    </row>
    <row r="256" spans="2:11">
      <c r="B256" s="86" t="s">
        <v>2483</v>
      </c>
      <c r="C256" s="88" t="s">
        <v>2484</v>
      </c>
      <c r="D256" s="89" t="s">
        <v>529</v>
      </c>
      <c r="E256" s="89" t="s">
        <v>128</v>
      </c>
      <c r="F256" s="102">
        <v>45082</v>
      </c>
      <c r="G256" s="91">
        <v>299995.66916800005</v>
      </c>
      <c r="H256" s="103">
        <v>0.71575200000000005</v>
      </c>
      <c r="I256" s="91">
        <v>2.1472261690000001</v>
      </c>
      <c r="J256" s="92">
        <f t="shared" si="3"/>
        <v>-5.1886326758448793E-4</v>
      </c>
      <c r="K256" s="92">
        <f>I256/'סכום נכסי הקרן'!$C$42</f>
        <v>2.5315558919357243E-6</v>
      </c>
    </row>
    <row r="257" spans="2:11">
      <c r="B257" s="86" t="s">
        <v>2485</v>
      </c>
      <c r="C257" s="88" t="s">
        <v>2486</v>
      </c>
      <c r="D257" s="89" t="s">
        <v>529</v>
      </c>
      <c r="E257" s="89" t="s">
        <v>128</v>
      </c>
      <c r="F257" s="102">
        <v>45082</v>
      </c>
      <c r="G257" s="91">
        <v>4848610.0000000009</v>
      </c>
      <c r="H257" s="103">
        <v>0.82489400000000002</v>
      </c>
      <c r="I257" s="91">
        <v>39.99589000000001</v>
      </c>
      <c r="J257" s="92">
        <f t="shared" si="3"/>
        <v>-9.6647472329449563E-3</v>
      </c>
      <c r="K257" s="92">
        <f>I257/'סכום נכסי הקרן'!$C$42</f>
        <v>4.7154711713423211E-5</v>
      </c>
    </row>
    <row r="258" spans="2:11">
      <c r="B258" s="86" t="s">
        <v>2487</v>
      </c>
      <c r="C258" s="88" t="s">
        <v>2488</v>
      </c>
      <c r="D258" s="89" t="s">
        <v>529</v>
      </c>
      <c r="E258" s="89" t="s">
        <v>128</v>
      </c>
      <c r="F258" s="102">
        <v>45090</v>
      </c>
      <c r="G258" s="91">
        <v>366561.40500000009</v>
      </c>
      <c r="H258" s="103">
        <v>3.811477</v>
      </c>
      <c r="I258" s="91">
        <v>13.971402057000001</v>
      </c>
      <c r="J258" s="92">
        <f t="shared" si="3"/>
        <v>-3.3760986284028733E-3</v>
      </c>
      <c r="K258" s="92">
        <f>I258/'סכום נכסי הקרן'!$C$42</f>
        <v>1.6472128416948913E-5</v>
      </c>
    </row>
    <row r="259" spans="2:11">
      <c r="B259" s="86" t="s">
        <v>2489</v>
      </c>
      <c r="C259" s="88" t="s">
        <v>2490</v>
      </c>
      <c r="D259" s="89" t="s">
        <v>529</v>
      </c>
      <c r="E259" s="89" t="s">
        <v>128</v>
      </c>
      <c r="F259" s="102">
        <v>45090</v>
      </c>
      <c r="G259" s="91">
        <v>366561.40500000009</v>
      </c>
      <c r="H259" s="103">
        <v>3.6817470000000001</v>
      </c>
      <c r="I259" s="91">
        <v>13.495862937000004</v>
      </c>
      <c r="J259" s="92">
        <f t="shared" si="3"/>
        <v>-3.2611876864491614E-3</v>
      </c>
      <c r="K259" s="92">
        <f>I259/'סכום נכסי הקרן'!$C$42</f>
        <v>1.5911473056809288E-5</v>
      </c>
    </row>
    <row r="260" spans="2:11">
      <c r="B260" s="86" t="s">
        <v>2491</v>
      </c>
      <c r="C260" s="88" t="s">
        <v>2492</v>
      </c>
      <c r="D260" s="89" t="s">
        <v>529</v>
      </c>
      <c r="E260" s="89" t="s">
        <v>128</v>
      </c>
      <c r="F260" s="102">
        <v>45089</v>
      </c>
      <c r="G260" s="91">
        <v>610935.67500000016</v>
      </c>
      <c r="H260" s="103">
        <v>3.1743079999999999</v>
      </c>
      <c r="I260" s="91">
        <v>19.392977859999998</v>
      </c>
      <c r="J260" s="92">
        <f t="shared" si="3"/>
        <v>-4.6861872335131867E-3</v>
      </c>
      <c r="K260" s="92">
        <f>I260/'סכום נכסי הקרן'!$C$42</f>
        <v>2.2864106293249098E-5</v>
      </c>
    </row>
    <row r="261" spans="2:11">
      <c r="B261" s="86" t="s">
        <v>2493</v>
      </c>
      <c r="C261" s="88" t="s">
        <v>2494</v>
      </c>
      <c r="D261" s="89" t="s">
        <v>529</v>
      </c>
      <c r="E261" s="89" t="s">
        <v>128</v>
      </c>
      <c r="F261" s="102">
        <v>45089</v>
      </c>
      <c r="G261" s="91">
        <v>977497.08000000019</v>
      </c>
      <c r="H261" s="103">
        <v>3.1884579999999998</v>
      </c>
      <c r="I261" s="91">
        <v>31.167084904000003</v>
      </c>
      <c r="J261" s="92">
        <f t="shared" si="3"/>
        <v>-7.5313237831410801E-3</v>
      </c>
      <c r="K261" s="92">
        <f>I261/'סכום נכסי הקרן'!$C$42</f>
        <v>3.6745648205250693E-5</v>
      </c>
    </row>
    <row r="262" spans="2:11">
      <c r="B262" s="86" t="s">
        <v>2495</v>
      </c>
      <c r="C262" s="88" t="s">
        <v>2496</v>
      </c>
      <c r="D262" s="89" t="s">
        <v>529</v>
      </c>
      <c r="E262" s="89" t="s">
        <v>128</v>
      </c>
      <c r="F262" s="102">
        <v>45089</v>
      </c>
      <c r="G262" s="91">
        <v>488748.5400000001</v>
      </c>
      <c r="H262" s="103">
        <v>3.1884579999999998</v>
      </c>
      <c r="I262" s="91">
        <v>15.583542452000001</v>
      </c>
      <c r="J262" s="92">
        <f t="shared" si="3"/>
        <v>-3.7656618915705401E-3</v>
      </c>
      <c r="K262" s="92">
        <f>I262/'סכום נכסי הקרן'!$C$42</f>
        <v>1.8372824102625347E-5</v>
      </c>
    </row>
    <row r="263" spans="2:11">
      <c r="B263" s="86" t="s">
        <v>2497</v>
      </c>
      <c r="C263" s="88" t="s">
        <v>2498</v>
      </c>
      <c r="D263" s="89" t="s">
        <v>529</v>
      </c>
      <c r="E263" s="89" t="s">
        <v>128</v>
      </c>
      <c r="F263" s="102">
        <v>45089</v>
      </c>
      <c r="G263" s="91">
        <v>610935.67500000016</v>
      </c>
      <c r="H263" s="103">
        <v>3.113038</v>
      </c>
      <c r="I263" s="91">
        <v>19.018661535000003</v>
      </c>
      <c r="J263" s="92">
        <f t="shared" si="3"/>
        <v>-4.5957361230043363E-3</v>
      </c>
      <c r="K263" s="92">
        <f>I263/'סכום נכסי הקרן'!$C$42</f>
        <v>2.2422791488277818E-5</v>
      </c>
    </row>
    <row r="264" spans="2:11">
      <c r="B264" s="86" t="s">
        <v>2499</v>
      </c>
      <c r="C264" s="88" t="s">
        <v>2500</v>
      </c>
      <c r="D264" s="89" t="s">
        <v>529</v>
      </c>
      <c r="E264" s="89" t="s">
        <v>128</v>
      </c>
      <c r="F264" s="102">
        <v>45089</v>
      </c>
      <c r="G264" s="91">
        <v>148967.14300000004</v>
      </c>
      <c r="H264" s="103">
        <v>2.990151</v>
      </c>
      <c r="I264" s="91">
        <v>4.4543423550000005</v>
      </c>
      <c r="J264" s="92">
        <f t="shared" si="3"/>
        <v>-1.0763629200419285E-3</v>
      </c>
      <c r="K264" s="92">
        <f>I264/'סכום נכסי הקרן'!$C$42</f>
        <v>5.2516203445632938E-6</v>
      </c>
    </row>
    <row r="265" spans="2:11">
      <c r="B265" s="86" t="s">
        <v>2501</v>
      </c>
      <c r="C265" s="88" t="s">
        <v>2502</v>
      </c>
      <c r="D265" s="89" t="s">
        <v>529</v>
      </c>
      <c r="E265" s="89" t="s">
        <v>128</v>
      </c>
      <c r="F265" s="102">
        <v>45089</v>
      </c>
      <c r="G265" s="91">
        <v>488748.5400000001</v>
      </c>
      <c r="H265" s="103">
        <v>2.8343180000000001</v>
      </c>
      <c r="I265" s="91">
        <v>13.852685730000001</v>
      </c>
      <c r="J265" s="92">
        <f t="shared" si="3"/>
        <v>-3.3474115984885836E-3</v>
      </c>
      <c r="K265" s="92">
        <f>I265/'סכום נכסי הקרן'!$C$42</f>
        <v>1.6332163181136896E-5</v>
      </c>
    </row>
    <row r="266" spans="2:11">
      <c r="B266" s="86" t="s">
        <v>2503</v>
      </c>
      <c r="C266" s="88" t="s">
        <v>2504</v>
      </c>
      <c r="D266" s="89" t="s">
        <v>529</v>
      </c>
      <c r="E266" s="89" t="s">
        <v>128</v>
      </c>
      <c r="F266" s="102">
        <v>45089</v>
      </c>
      <c r="G266" s="91">
        <v>488748.5400000001</v>
      </c>
      <c r="H266" s="103">
        <v>2.8161170000000002</v>
      </c>
      <c r="I266" s="91">
        <v>13.763731251000001</v>
      </c>
      <c r="J266" s="92">
        <f t="shared" si="3"/>
        <v>-3.3259163259800007E-3</v>
      </c>
      <c r="K266" s="92">
        <f>I266/'סכום נכסי הקרן'!$C$42</f>
        <v>1.6227286834770741E-5</v>
      </c>
    </row>
    <row r="267" spans="2:11">
      <c r="B267" s="86" t="s">
        <v>2505</v>
      </c>
      <c r="C267" s="88" t="s">
        <v>2506</v>
      </c>
      <c r="D267" s="89" t="s">
        <v>529</v>
      </c>
      <c r="E267" s="89" t="s">
        <v>128</v>
      </c>
      <c r="F267" s="102">
        <v>45098</v>
      </c>
      <c r="G267" s="91">
        <v>1625088.8955000003</v>
      </c>
      <c r="H267" s="103">
        <v>2.580441</v>
      </c>
      <c r="I267" s="91">
        <v>41.934460143000003</v>
      </c>
      <c r="J267" s="92">
        <f t="shared" si="3"/>
        <v>-1.0133190126087949E-2</v>
      </c>
      <c r="K267" s="92">
        <f>I267/'סכום נכסי הקרן'!$C$42</f>
        <v>4.9440264459703242E-5</v>
      </c>
    </row>
    <row r="268" spans="2:11">
      <c r="B268" s="86" t="s">
        <v>2507</v>
      </c>
      <c r="C268" s="88" t="s">
        <v>2508</v>
      </c>
      <c r="D268" s="89" t="s">
        <v>529</v>
      </c>
      <c r="E268" s="89" t="s">
        <v>128</v>
      </c>
      <c r="F268" s="102">
        <v>45098</v>
      </c>
      <c r="G268" s="91">
        <v>610935.67500000016</v>
      </c>
      <c r="H268" s="103">
        <v>2.6252740000000001</v>
      </c>
      <c r="I268" s="91">
        <v>16.038734607000002</v>
      </c>
      <c r="J268" s="92">
        <f t="shared" ref="J268:J331" si="4">IFERROR(I268/$I$11,0)</f>
        <v>-3.8756561214900267E-3</v>
      </c>
      <c r="K268" s="92">
        <f>I268/'סכום נכסי הקרן'!$C$42</f>
        <v>1.8909490616190538E-5</v>
      </c>
    </row>
    <row r="269" spans="2:11">
      <c r="B269" s="86" t="s">
        <v>2509</v>
      </c>
      <c r="C269" s="88" t="s">
        <v>2510</v>
      </c>
      <c r="D269" s="89" t="s">
        <v>529</v>
      </c>
      <c r="E269" s="89" t="s">
        <v>128</v>
      </c>
      <c r="F269" s="102">
        <v>45098</v>
      </c>
      <c r="G269" s="91">
        <v>488748.5400000001</v>
      </c>
      <c r="H269" s="103">
        <v>2.6254620000000002</v>
      </c>
      <c r="I269" s="91">
        <v>12.831905740000002</v>
      </c>
      <c r="J269" s="92">
        <f t="shared" si="4"/>
        <v>-3.1007467390793278E-3</v>
      </c>
      <c r="K269" s="92">
        <f>I269/'סכום נכסי הקרן'!$C$42</f>
        <v>1.5128674868930794E-5</v>
      </c>
    </row>
    <row r="270" spans="2:11">
      <c r="B270" s="86" t="s">
        <v>2511</v>
      </c>
      <c r="C270" s="88" t="s">
        <v>2512</v>
      </c>
      <c r="D270" s="89" t="s">
        <v>529</v>
      </c>
      <c r="E270" s="89" t="s">
        <v>128</v>
      </c>
      <c r="F270" s="102">
        <v>45097</v>
      </c>
      <c r="G270" s="91">
        <v>977497.08000000019</v>
      </c>
      <c r="H270" s="103">
        <v>2.3033679999999999</v>
      </c>
      <c r="I270" s="91">
        <v>22.515359433000004</v>
      </c>
      <c r="J270" s="92">
        <f t="shared" si="4"/>
        <v>-5.4406904754175454E-3</v>
      </c>
      <c r="K270" s="92">
        <f>I270/'סכום נכסי הקרן'!$C$42</f>
        <v>2.6545359615380949E-5</v>
      </c>
    </row>
    <row r="271" spans="2:11">
      <c r="B271" s="86" t="s">
        <v>2513</v>
      </c>
      <c r="C271" s="88" t="s">
        <v>2514</v>
      </c>
      <c r="D271" s="89" t="s">
        <v>529</v>
      </c>
      <c r="E271" s="89" t="s">
        <v>128</v>
      </c>
      <c r="F271" s="102">
        <v>45097</v>
      </c>
      <c r="G271" s="91">
        <v>1038590.6475000002</v>
      </c>
      <c r="H271" s="103">
        <v>2.2965659999999999</v>
      </c>
      <c r="I271" s="91">
        <v>23.851921935000004</v>
      </c>
      <c r="J271" s="92">
        <f t="shared" si="4"/>
        <v>-5.763662129326547E-3</v>
      </c>
      <c r="K271" s="92">
        <f>I271/'סכום נכסי הקרן'!$C$42</f>
        <v>2.8121152014769527E-5</v>
      </c>
    </row>
    <row r="272" spans="2:11">
      <c r="B272" s="86" t="s">
        <v>2515</v>
      </c>
      <c r="C272" s="88" t="s">
        <v>2516</v>
      </c>
      <c r="D272" s="89" t="s">
        <v>529</v>
      </c>
      <c r="E272" s="89" t="s">
        <v>128</v>
      </c>
      <c r="F272" s="102">
        <v>45097</v>
      </c>
      <c r="G272" s="91">
        <v>1160777.7825000002</v>
      </c>
      <c r="H272" s="103">
        <v>2.2965659999999999</v>
      </c>
      <c r="I272" s="91">
        <v>26.658030398000001</v>
      </c>
      <c r="J272" s="92">
        <f t="shared" si="4"/>
        <v>-6.4417400269085896E-3</v>
      </c>
      <c r="K272" s="92">
        <f>I272/'סכום נכסי הקרן'!$C$42</f>
        <v>3.1429522840105879E-5</v>
      </c>
    </row>
    <row r="273" spans="2:11">
      <c r="B273" s="86" t="s">
        <v>2517</v>
      </c>
      <c r="C273" s="88" t="s">
        <v>2518</v>
      </c>
      <c r="D273" s="89" t="s">
        <v>529</v>
      </c>
      <c r="E273" s="89" t="s">
        <v>128</v>
      </c>
      <c r="F273" s="102">
        <v>45098</v>
      </c>
      <c r="G273" s="91">
        <v>549462.94999999995</v>
      </c>
      <c r="H273" s="103">
        <v>2.0580910000000001</v>
      </c>
      <c r="I273" s="91">
        <v>11.308449898000003</v>
      </c>
      <c r="J273" s="92">
        <f t="shared" si="4"/>
        <v>-2.7326135225542469E-3</v>
      </c>
      <c r="K273" s="92">
        <f>I273/'סכום נכסי הקרן'!$C$42</f>
        <v>1.3332537289853536E-5</v>
      </c>
    </row>
    <row r="274" spans="2:11">
      <c r="B274" s="86" t="s">
        <v>2519</v>
      </c>
      <c r="C274" s="88" t="s">
        <v>2520</v>
      </c>
      <c r="D274" s="89" t="s">
        <v>529</v>
      </c>
      <c r="E274" s="89" t="s">
        <v>128</v>
      </c>
      <c r="F274" s="102">
        <v>45050</v>
      </c>
      <c r="G274" s="91">
        <v>733122.81000000017</v>
      </c>
      <c r="H274" s="103">
        <v>1.8539209999999999</v>
      </c>
      <c r="I274" s="91">
        <v>13.591518919000002</v>
      </c>
      <c r="J274" s="92">
        <f t="shared" si="4"/>
        <v>-3.2843023336628905E-3</v>
      </c>
      <c r="K274" s="92">
        <f>I274/'סכום נכסי הקרן'!$C$42</f>
        <v>1.6024250401053267E-5</v>
      </c>
    </row>
    <row r="275" spans="2:11">
      <c r="B275" s="86" t="s">
        <v>2521</v>
      </c>
      <c r="C275" s="88" t="s">
        <v>2522</v>
      </c>
      <c r="D275" s="89" t="s">
        <v>529</v>
      </c>
      <c r="E275" s="89" t="s">
        <v>128</v>
      </c>
      <c r="F275" s="102">
        <v>45050</v>
      </c>
      <c r="G275" s="91">
        <v>427654.97249999997</v>
      </c>
      <c r="H275" s="103">
        <v>1.798054</v>
      </c>
      <c r="I275" s="91">
        <v>7.6894675700000006</v>
      </c>
      <c r="J275" s="92">
        <f t="shared" si="4"/>
        <v>-1.8581099312948773E-3</v>
      </c>
      <c r="K275" s="92">
        <f>I275/'סכום נכסי הקרן'!$C$42</f>
        <v>9.0657971729861954E-6</v>
      </c>
    </row>
    <row r="276" spans="2:11">
      <c r="B276" s="86" t="s">
        <v>2523</v>
      </c>
      <c r="C276" s="88" t="s">
        <v>2524</v>
      </c>
      <c r="D276" s="89" t="s">
        <v>529</v>
      </c>
      <c r="E276" s="89" t="s">
        <v>128</v>
      </c>
      <c r="F276" s="102">
        <v>45050</v>
      </c>
      <c r="G276" s="91">
        <v>1850000.0000000002</v>
      </c>
      <c r="H276" s="103">
        <v>1.9076660000000001</v>
      </c>
      <c r="I276" s="91">
        <v>35.291830000000004</v>
      </c>
      <c r="J276" s="92">
        <f t="shared" si="4"/>
        <v>-8.5280416647326458E-3</v>
      </c>
      <c r="K276" s="92">
        <f>I276/'סכום נכסי הקרן'!$C$42</f>
        <v>4.1608677028793215E-5</v>
      </c>
    </row>
    <row r="277" spans="2:11">
      <c r="B277" s="86" t="s">
        <v>2525</v>
      </c>
      <c r="C277" s="88" t="s">
        <v>2526</v>
      </c>
      <c r="D277" s="89" t="s">
        <v>529</v>
      </c>
      <c r="E277" s="89" t="s">
        <v>128</v>
      </c>
      <c r="F277" s="102">
        <v>45063</v>
      </c>
      <c r="G277" s="91">
        <v>925000.00000000012</v>
      </c>
      <c r="H277" s="103">
        <v>1.588748</v>
      </c>
      <c r="I277" s="91">
        <v>14.695920000000003</v>
      </c>
      <c r="J277" s="92">
        <f t="shared" si="4"/>
        <v>-3.5511736869858488E-3</v>
      </c>
      <c r="K277" s="92">
        <f>I277/'סכום נכסי הקרן'!$C$42</f>
        <v>1.7326327054193077E-5</v>
      </c>
    </row>
    <row r="278" spans="2:11">
      <c r="B278" s="86" t="s">
        <v>2527</v>
      </c>
      <c r="C278" s="88" t="s">
        <v>2528</v>
      </c>
      <c r="D278" s="89" t="s">
        <v>529</v>
      </c>
      <c r="E278" s="89" t="s">
        <v>128</v>
      </c>
      <c r="F278" s="102">
        <v>45105</v>
      </c>
      <c r="G278" s="91">
        <v>701211.73080000014</v>
      </c>
      <c r="H278" s="103">
        <v>1.1181049999999999</v>
      </c>
      <c r="I278" s="91">
        <v>7.8402830170000009</v>
      </c>
      <c r="J278" s="92">
        <f t="shared" si="4"/>
        <v>-1.8945535052240637E-3</v>
      </c>
      <c r="K278" s="92">
        <f>I278/'סכום נכסי הקרן'!$C$42</f>
        <v>9.2436069160676983E-6</v>
      </c>
    </row>
    <row r="279" spans="2:11">
      <c r="B279" s="86" t="s">
        <v>2529</v>
      </c>
      <c r="C279" s="88" t="s">
        <v>2530</v>
      </c>
      <c r="D279" s="89" t="s">
        <v>529</v>
      </c>
      <c r="E279" s="89" t="s">
        <v>128</v>
      </c>
      <c r="F279" s="102">
        <v>45069</v>
      </c>
      <c r="G279" s="91">
        <v>610935.67500000016</v>
      </c>
      <c r="H279" s="103">
        <v>0.804392</v>
      </c>
      <c r="I279" s="91">
        <v>4.9143170340000006</v>
      </c>
      <c r="J279" s="92">
        <f t="shared" si="4"/>
        <v>-1.1875128158459721E-3</v>
      </c>
      <c r="K279" s="92">
        <f>I279/'סכום נכסי הקרן'!$C$42</f>
        <v>5.7939254010008274E-6</v>
      </c>
    </row>
    <row r="280" spans="2:11">
      <c r="B280" s="86" t="s">
        <v>2531</v>
      </c>
      <c r="C280" s="88" t="s">
        <v>2532</v>
      </c>
      <c r="D280" s="89" t="s">
        <v>529</v>
      </c>
      <c r="E280" s="89" t="s">
        <v>128</v>
      </c>
      <c r="F280" s="102">
        <v>45069</v>
      </c>
      <c r="G280" s="91">
        <v>366561.40500000009</v>
      </c>
      <c r="H280" s="103">
        <v>0.38277</v>
      </c>
      <c r="I280" s="91">
        <v>1.4030880810000004</v>
      </c>
      <c r="J280" s="92">
        <f t="shared" si="4"/>
        <v>-3.3904712830300313E-4</v>
      </c>
      <c r="K280" s="92">
        <f>I280/'סכום נכסי הקרן'!$C$42</f>
        <v>1.6542253208540975E-6</v>
      </c>
    </row>
    <row r="281" spans="2:11">
      <c r="B281" s="86" t="s">
        <v>2533</v>
      </c>
      <c r="C281" s="88" t="s">
        <v>2534</v>
      </c>
      <c r="D281" s="89" t="s">
        <v>529</v>
      </c>
      <c r="E281" s="89" t="s">
        <v>128</v>
      </c>
      <c r="F281" s="102">
        <v>45069</v>
      </c>
      <c r="G281" s="91">
        <v>427654.97249999997</v>
      </c>
      <c r="H281" s="103">
        <v>0.24493200000000001</v>
      </c>
      <c r="I281" s="91">
        <v>1.0474657270000003</v>
      </c>
      <c r="J281" s="92">
        <f t="shared" si="4"/>
        <v>-2.5311329455671389E-4</v>
      </c>
      <c r="K281" s="92">
        <f>I281/'סכום נכסי הקרן'!$C$42</f>
        <v>1.234950500823366E-6</v>
      </c>
    </row>
    <row r="282" spans="2:11">
      <c r="B282" s="86" t="s">
        <v>2535</v>
      </c>
      <c r="C282" s="88" t="s">
        <v>2536</v>
      </c>
      <c r="D282" s="89" t="s">
        <v>529</v>
      </c>
      <c r="E282" s="89" t="s">
        <v>128</v>
      </c>
      <c r="F282" s="102">
        <v>45082</v>
      </c>
      <c r="G282" s="91">
        <v>804422.57220000017</v>
      </c>
      <c r="H282" s="103">
        <v>-0.84487100000000004</v>
      </c>
      <c r="I282" s="91">
        <v>-6.7963343260000002</v>
      </c>
      <c r="J282" s="92">
        <f t="shared" si="4"/>
        <v>1.6422900795901108E-3</v>
      </c>
      <c r="K282" s="92">
        <f>I282/'סכום נכסי הקרן'!$C$42</f>
        <v>-8.0128029617686314E-6</v>
      </c>
    </row>
    <row r="283" spans="2:11">
      <c r="B283" s="86" t="s">
        <v>2537</v>
      </c>
      <c r="C283" s="88" t="s">
        <v>2538</v>
      </c>
      <c r="D283" s="89" t="s">
        <v>529</v>
      </c>
      <c r="E283" s="89" t="s">
        <v>128</v>
      </c>
      <c r="F283" s="102">
        <v>45106</v>
      </c>
      <c r="G283" s="91">
        <v>372417.85749999998</v>
      </c>
      <c r="H283" s="103">
        <v>0.261351</v>
      </c>
      <c r="I283" s="91">
        <v>0.97331910300000013</v>
      </c>
      <c r="J283" s="92">
        <f t="shared" si="4"/>
        <v>-2.3519624410137433E-4</v>
      </c>
      <c r="K283" s="92">
        <f>I283/'סכום נכסי הקרן'!$C$42</f>
        <v>1.1475324516377223E-6</v>
      </c>
    </row>
    <row r="284" spans="2:11">
      <c r="B284" s="86" t="s">
        <v>2537</v>
      </c>
      <c r="C284" s="88" t="s">
        <v>2539</v>
      </c>
      <c r="D284" s="89" t="s">
        <v>529</v>
      </c>
      <c r="E284" s="89" t="s">
        <v>128</v>
      </c>
      <c r="F284" s="102">
        <v>45106</v>
      </c>
      <c r="G284" s="91">
        <v>253244.14310000002</v>
      </c>
      <c r="H284" s="103">
        <v>0.73973</v>
      </c>
      <c r="I284" s="91">
        <v>1.8733222150000002</v>
      </c>
      <c r="J284" s="92">
        <f t="shared" si="4"/>
        <v>-4.5267615482079697E-4</v>
      </c>
      <c r="K284" s="92">
        <f>I284/'סכום נכסי הקרן'!$C$42</f>
        <v>2.2086261612049738E-6</v>
      </c>
    </row>
    <row r="285" spans="2:11">
      <c r="B285" s="86" t="s">
        <v>2537</v>
      </c>
      <c r="C285" s="88" t="s">
        <v>2540</v>
      </c>
      <c r="D285" s="89" t="s">
        <v>529</v>
      </c>
      <c r="E285" s="89" t="s">
        <v>128</v>
      </c>
      <c r="F285" s="102">
        <v>45106</v>
      </c>
      <c r="G285" s="91">
        <v>1160777.7825000002</v>
      </c>
      <c r="H285" s="103">
        <v>0.64513500000000001</v>
      </c>
      <c r="I285" s="91">
        <v>7.4885853160000009</v>
      </c>
      <c r="J285" s="92">
        <f t="shared" si="4"/>
        <v>-1.8095680384030265E-3</v>
      </c>
      <c r="K285" s="92">
        <f>I285/'סכום נכסי הקרן'!$C$42</f>
        <v>8.8289592184935557E-6</v>
      </c>
    </row>
    <row r="286" spans="2:11">
      <c r="B286" s="93"/>
      <c r="C286" s="88"/>
      <c r="D286" s="88"/>
      <c r="E286" s="88"/>
      <c r="F286" s="88"/>
      <c r="G286" s="91"/>
      <c r="H286" s="103"/>
      <c r="I286" s="88"/>
      <c r="J286" s="92"/>
      <c r="K286" s="88"/>
    </row>
    <row r="287" spans="2:11">
      <c r="B287" s="85" t="s">
        <v>190</v>
      </c>
      <c r="C287" s="80"/>
      <c r="D287" s="81"/>
      <c r="E287" s="81"/>
      <c r="F287" s="100"/>
      <c r="G287" s="83"/>
      <c r="H287" s="101"/>
      <c r="I287" s="83">
        <v>-331.38166147500021</v>
      </c>
      <c r="J287" s="84">
        <f t="shared" si="4"/>
        <v>8.0076227727129204E-2</v>
      </c>
      <c r="K287" s="84">
        <f>I287/'סכום נכסי הקרן'!$C$42</f>
        <v>-3.9069531179250749E-4</v>
      </c>
    </row>
    <row r="288" spans="2:11">
      <c r="B288" s="86" t="s">
        <v>2541</v>
      </c>
      <c r="C288" s="88" t="s">
        <v>2542</v>
      </c>
      <c r="D288" s="89" t="s">
        <v>529</v>
      </c>
      <c r="E288" s="89" t="s">
        <v>132</v>
      </c>
      <c r="F288" s="102">
        <v>44971</v>
      </c>
      <c r="G288" s="91">
        <v>368944.11126300006</v>
      </c>
      <c r="H288" s="103">
        <v>-5.5968660000000003</v>
      </c>
      <c r="I288" s="91">
        <v>-20.649307930000003</v>
      </c>
      <c r="J288" s="92">
        <f t="shared" si="4"/>
        <v>4.9897712409624042E-3</v>
      </c>
      <c r="K288" s="92">
        <f>I288/'סכום נכסי הקרן'!$C$42</f>
        <v>-2.4345305543165901E-5</v>
      </c>
    </row>
    <row r="289" spans="2:11">
      <c r="B289" s="86" t="s">
        <v>2543</v>
      </c>
      <c r="C289" s="88" t="s">
        <v>2544</v>
      </c>
      <c r="D289" s="89" t="s">
        <v>529</v>
      </c>
      <c r="E289" s="89" t="s">
        <v>132</v>
      </c>
      <c r="F289" s="102">
        <v>44971</v>
      </c>
      <c r="G289" s="91">
        <v>207593.15778600003</v>
      </c>
      <c r="H289" s="103">
        <v>-5.6602509999999997</v>
      </c>
      <c r="I289" s="91">
        <v>-11.750293168000002</v>
      </c>
      <c r="J289" s="92">
        <f t="shared" si="4"/>
        <v>2.8393820810518285E-3</v>
      </c>
      <c r="K289" s="92">
        <f>I289/'סכום נכסי הקרן'!$C$42</f>
        <v>-1.3853465615723172E-5</v>
      </c>
    </row>
    <row r="290" spans="2:11">
      <c r="B290" s="86" t="s">
        <v>2545</v>
      </c>
      <c r="C290" s="88" t="s">
        <v>2546</v>
      </c>
      <c r="D290" s="89" t="s">
        <v>529</v>
      </c>
      <c r="E290" s="89" t="s">
        <v>128</v>
      </c>
      <c r="F290" s="102">
        <v>44971</v>
      </c>
      <c r="G290" s="91">
        <v>591311.23887600016</v>
      </c>
      <c r="H290" s="103">
        <v>-11.438796</v>
      </c>
      <c r="I290" s="91">
        <v>-67.638884314999999</v>
      </c>
      <c r="J290" s="92">
        <f t="shared" si="4"/>
        <v>1.6344497397679614E-2</v>
      </c>
      <c r="K290" s="92">
        <f>I290/'סכום נכסי הקרן'!$C$42</f>
        <v>-7.9745496112010688E-5</v>
      </c>
    </row>
    <row r="291" spans="2:11">
      <c r="B291" s="86" t="s">
        <v>2547</v>
      </c>
      <c r="C291" s="88" t="s">
        <v>2548</v>
      </c>
      <c r="D291" s="89" t="s">
        <v>529</v>
      </c>
      <c r="E291" s="89" t="s">
        <v>128</v>
      </c>
      <c r="F291" s="102">
        <v>44971</v>
      </c>
      <c r="G291" s="91">
        <v>1309350.7339500003</v>
      </c>
      <c r="H291" s="103">
        <v>-11.269545000000001</v>
      </c>
      <c r="I291" s="91">
        <v>-147.55787396600005</v>
      </c>
      <c r="J291" s="92">
        <f t="shared" si="4"/>
        <v>3.5656402548165302E-2</v>
      </c>
      <c r="K291" s="92">
        <f>I291/'סכום נכסי הקרן'!$C$42</f>
        <v>-1.7396910052288789E-4</v>
      </c>
    </row>
    <row r="292" spans="2:11">
      <c r="B292" s="86" t="s">
        <v>2549</v>
      </c>
      <c r="C292" s="88" t="s">
        <v>2550</v>
      </c>
      <c r="D292" s="89" t="s">
        <v>529</v>
      </c>
      <c r="E292" s="89" t="s">
        <v>128</v>
      </c>
      <c r="F292" s="102">
        <v>44971</v>
      </c>
      <c r="G292" s="91">
        <v>760268.16810000013</v>
      </c>
      <c r="H292" s="103">
        <v>-11.216870999999999</v>
      </c>
      <c r="I292" s="91">
        <v>-85.27829955</v>
      </c>
      <c r="J292" s="92">
        <f t="shared" si="4"/>
        <v>2.0606947604019148E-2</v>
      </c>
      <c r="K292" s="92">
        <f>I292/'סכום נכסי הקרן'!$C$42</f>
        <v>-1.0054217147539903E-4</v>
      </c>
    </row>
    <row r="293" spans="2:11">
      <c r="B293" s="86" t="s">
        <v>2551</v>
      </c>
      <c r="C293" s="88" t="s">
        <v>2552</v>
      </c>
      <c r="D293" s="89" t="s">
        <v>529</v>
      </c>
      <c r="E293" s="89" t="s">
        <v>128</v>
      </c>
      <c r="F293" s="102">
        <v>44971</v>
      </c>
      <c r="G293" s="91">
        <v>1501698.5804790002</v>
      </c>
      <c r="H293" s="103">
        <v>-11.095103</v>
      </c>
      <c r="I293" s="91">
        <v>-166.61500549300004</v>
      </c>
      <c r="J293" s="92">
        <f t="shared" si="4"/>
        <v>4.0261434695054429E-2</v>
      </c>
      <c r="K293" s="92">
        <f>I293/'סכום נכסי הקרן'!$C$42</f>
        <v>-1.9643724770602278E-4</v>
      </c>
    </row>
    <row r="294" spans="2:11">
      <c r="B294" s="86" t="s">
        <v>2553</v>
      </c>
      <c r="C294" s="88" t="s">
        <v>2554</v>
      </c>
      <c r="D294" s="89" t="s">
        <v>529</v>
      </c>
      <c r="E294" s="89" t="s">
        <v>128</v>
      </c>
      <c r="F294" s="102">
        <v>44987</v>
      </c>
      <c r="G294" s="91">
        <v>131779.81580400004</v>
      </c>
      <c r="H294" s="103">
        <v>-7.7511320000000001</v>
      </c>
      <c r="I294" s="91">
        <v>-10.214427399000002</v>
      </c>
      <c r="J294" s="92">
        <f t="shared" si="4"/>
        <v>2.4682500862114182E-3</v>
      </c>
      <c r="K294" s="92">
        <f>I294/'סכום נכסי הקרן'!$C$42</f>
        <v>-1.2042696870041803E-5</v>
      </c>
    </row>
    <row r="295" spans="2:11">
      <c r="B295" s="86" t="s">
        <v>2555</v>
      </c>
      <c r="C295" s="88" t="s">
        <v>2556</v>
      </c>
      <c r="D295" s="89" t="s">
        <v>529</v>
      </c>
      <c r="E295" s="89" t="s">
        <v>128</v>
      </c>
      <c r="F295" s="102">
        <v>44987</v>
      </c>
      <c r="G295" s="91">
        <v>590474.94389100012</v>
      </c>
      <c r="H295" s="103">
        <v>-7.7350180000000002</v>
      </c>
      <c r="I295" s="91">
        <v>-45.673345921000006</v>
      </c>
      <c r="J295" s="92">
        <f t="shared" si="4"/>
        <v>1.1036667607829767E-2</v>
      </c>
      <c r="K295" s="92">
        <f>I295/'סכום נכסי הקרן'!$C$42</f>
        <v>-5.3848369417262836E-5</v>
      </c>
    </row>
    <row r="296" spans="2:11">
      <c r="B296" s="86" t="s">
        <v>2557</v>
      </c>
      <c r="C296" s="88" t="s">
        <v>2558</v>
      </c>
      <c r="D296" s="89" t="s">
        <v>529</v>
      </c>
      <c r="E296" s="89" t="s">
        <v>128</v>
      </c>
      <c r="F296" s="102">
        <v>44987</v>
      </c>
      <c r="G296" s="91">
        <v>184153.84516200001</v>
      </c>
      <c r="H296" s="103">
        <v>-7.7350180000000002</v>
      </c>
      <c r="I296" s="91">
        <v>-14.244333905000001</v>
      </c>
      <c r="J296" s="92">
        <f t="shared" si="4"/>
        <v>3.4420508380609296E-3</v>
      </c>
      <c r="K296" s="92">
        <f>I296/'סכום נכסי הקרן'!$C$42</f>
        <v>-1.6793912045463041E-5</v>
      </c>
    </row>
    <row r="297" spans="2:11">
      <c r="B297" s="86" t="s">
        <v>2559</v>
      </c>
      <c r="C297" s="88" t="s">
        <v>2560</v>
      </c>
      <c r="D297" s="89" t="s">
        <v>529</v>
      </c>
      <c r="E297" s="89" t="s">
        <v>132</v>
      </c>
      <c r="F297" s="102">
        <v>44971</v>
      </c>
      <c r="G297" s="91">
        <v>163228.28000000003</v>
      </c>
      <c r="H297" s="103">
        <v>5.3061090000000002</v>
      </c>
      <c r="I297" s="91">
        <v>8.6610700000000023</v>
      </c>
      <c r="J297" s="92">
        <f t="shared" si="4"/>
        <v>-2.0928913525075344E-3</v>
      </c>
      <c r="K297" s="92">
        <f>I297/'סכום נכסי הקרן'!$C$42</f>
        <v>1.0211305686153712E-5</v>
      </c>
    </row>
    <row r="298" spans="2:11">
      <c r="B298" s="86" t="s">
        <v>2561</v>
      </c>
      <c r="C298" s="88" t="s">
        <v>2562</v>
      </c>
      <c r="D298" s="89" t="s">
        <v>529</v>
      </c>
      <c r="E298" s="89" t="s">
        <v>132</v>
      </c>
      <c r="F298" s="102">
        <v>44971</v>
      </c>
      <c r="G298" s="91">
        <v>1036888.0000000001</v>
      </c>
      <c r="H298" s="103">
        <v>5.3534179999999996</v>
      </c>
      <c r="I298" s="91">
        <v>55.508950000000013</v>
      </c>
      <c r="J298" s="92">
        <f t="shared" si="4"/>
        <v>-1.3413377497442361E-2</v>
      </c>
      <c r="K298" s="92">
        <f>I298/'סכום נכסי הקרן'!$C$42</f>
        <v>6.5444437785103002E-5</v>
      </c>
    </row>
    <row r="299" spans="2:11">
      <c r="B299" s="86" t="s">
        <v>2563</v>
      </c>
      <c r="C299" s="88" t="s">
        <v>2564</v>
      </c>
      <c r="D299" s="89" t="s">
        <v>529</v>
      </c>
      <c r="E299" s="89" t="s">
        <v>128</v>
      </c>
      <c r="F299" s="102">
        <v>44970</v>
      </c>
      <c r="G299" s="91">
        <v>1303086.6236600003</v>
      </c>
      <c r="H299" s="103">
        <v>-0.36926300000000001</v>
      </c>
      <c r="I299" s="91">
        <v>-4.8118155020000009</v>
      </c>
      <c r="J299" s="92">
        <f t="shared" si="4"/>
        <v>1.1627439859044552E-3</v>
      </c>
      <c r="K299" s="92">
        <f>I299/'סכום נכסי הקרן'!$C$42</f>
        <v>-5.6730772290600549E-6</v>
      </c>
    </row>
    <row r="300" spans="2:11">
      <c r="B300" s="86" t="s">
        <v>2565</v>
      </c>
      <c r="C300" s="88" t="s">
        <v>2566</v>
      </c>
      <c r="D300" s="89" t="s">
        <v>529</v>
      </c>
      <c r="E300" s="89" t="s">
        <v>128</v>
      </c>
      <c r="F300" s="102">
        <v>44970</v>
      </c>
      <c r="G300" s="91">
        <v>275460.95728800003</v>
      </c>
      <c r="H300" s="103">
        <v>-0.37077100000000002</v>
      </c>
      <c r="I300" s="91">
        <v>-1.0213290730000002</v>
      </c>
      <c r="J300" s="92">
        <f t="shared" si="4"/>
        <v>2.4679754175248975E-4</v>
      </c>
      <c r="K300" s="92">
        <f>I300/'סכום נכסי הקרן'!$C$42</f>
        <v>-1.2041356749869241E-6</v>
      </c>
    </row>
    <row r="301" spans="2:11">
      <c r="B301" s="86" t="s">
        <v>2567</v>
      </c>
      <c r="C301" s="88" t="s">
        <v>2568</v>
      </c>
      <c r="D301" s="89" t="s">
        <v>529</v>
      </c>
      <c r="E301" s="89" t="s">
        <v>128</v>
      </c>
      <c r="F301" s="102">
        <v>44970</v>
      </c>
      <c r="G301" s="91">
        <v>367143.32720800006</v>
      </c>
      <c r="H301" s="103">
        <v>-0.40847099999999997</v>
      </c>
      <c r="I301" s="91">
        <v>-1.4996736750000002</v>
      </c>
      <c r="J301" s="92">
        <f t="shared" si="4"/>
        <v>3.6238641022306648E-4</v>
      </c>
      <c r="K301" s="92">
        <f>I301/'סכום נכסי הקרן'!$C$42</f>
        <v>-1.7680986673589442E-6</v>
      </c>
    </row>
    <row r="302" spans="2:11">
      <c r="B302" s="86" t="s">
        <v>2569</v>
      </c>
      <c r="C302" s="88" t="s">
        <v>2570</v>
      </c>
      <c r="D302" s="89" t="s">
        <v>529</v>
      </c>
      <c r="E302" s="89" t="s">
        <v>130</v>
      </c>
      <c r="F302" s="102">
        <v>44987</v>
      </c>
      <c r="G302" s="91">
        <v>913059.24470700009</v>
      </c>
      <c r="H302" s="103">
        <v>-1.478753</v>
      </c>
      <c r="I302" s="91">
        <v>-13.501893712000001</v>
      </c>
      <c r="J302" s="92">
        <f t="shared" si="4"/>
        <v>3.262644984086337E-3</v>
      </c>
      <c r="K302" s="92">
        <f>I302/'סכום נכסי הקרן'!$C$42</f>
        <v>-1.5918583273797421E-5</v>
      </c>
    </row>
    <row r="303" spans="2:11">
      <c r="B303" s="86" t="s">
        <v>2569</v>
      </c>
      <c r="C303" s="88" t="s">
        <v>2571</v>
      </c>
      <c r="D303" s="89" t="s">
        <v>529</v>
      </c>
      <c r="E303" s="89" t="s">
        <v>130</v>
      </c>
      <c r="F303" s="102">
        <v>44987</v>
      </c>
      <c r="G303" s="91">
        <v>1089858.1944150003</v>
      </c>
      <c r="H303" s="103">
        <v>-1.478753</v>
      </c>
      <c r="I303" s="91">
        <v>-16.116314026000001</v>
      </c>
      <c r="J303" s="92">
        <f t="shared" si="4"/>
        <v>3.8944026845772269E-3</v>
      </c>
      <c r="K303" s="92">
        <f>I303/'סכום נכסי הקרן'!$C$42</f>
        <v>-1.9000955892693695E-5</v>
      </c>
    </row>
    <row r="304" spans="2:11">
      <c r="B304" s="86" t="s">
        <v>2569</v>
      </c>
      <c r="C304" s="88" t="s">
        <v>2572</v>
      </c>
      <c r="D304" s="89" t="s">
        <v>529</v>
      </c>
      <c r="E304" s="89" t="s">
        <v>130</v>
      </c>
      <c r="F304" s="102">
        <v>44987</v>
      </c>
      <c r="G304" s="91">
        <v>1883249.1300000004</v>
      </c>
      <c r="H304" s="103">
        <v>-1.478753</v>
      </c>
      <c r="I304" s="91">
        <v>-27.848610000000004</v>
      </c>
      <c r="J304" s="92">
        <f t="shared" si="4"/>
        <v>6.7294358605062476E-3</v>
      </c>
      <c r="K304" s="92">
        <f>I304/'סכום נכסי הקרן'!$C$42</f>
        <v>-3.2833203015848743E-5</v>
      </c>
    </row>
    <row r="305" spans="2:11">
      <c r="B305" s="86" t="s">
        <v>2573</v>
      </c>
      <c r="C305" s="88" t="s">
        <v>2574</v>
      </c>
      <c r="D305" s="89" t="s">
        <v>529</v>
      </c>
      <c r="E305" s="89" t="s">
        <v>130</v>
      </c>
      <c r="F305" s="102">
        <v>44987</v>
      </c>
      <c r="G305" s="91">
        <v>327324.06127300009</v>
      </c>
      <c r="H305" s="103">
        <v>-1.478753</v>
      </c>
      <c r="I305" s="91">
        <v>-4.8403153540000012</v>
      </c>
      <c r="J305" s="92">
        <f t="shared" si="4"/>
        <v>1.169630790167502E-3</v>
      </c>
      <c r="K305" s="92">
        <f>I305/'סכום נכסי הקרן'!$C$42</f>
        <v>-5.7066782391872268E-6</v>
      </c>
    </row>
    <row r="306" spans="2:11">
      <c r="B306" s="86" t="s">
        <v>2575</v>
      </c>
      <c r="C306" s="88" t="s">
        <v>2576</v>
      </c>
      <c r="D306" s="89" t="s">
        <v>529</v>
      </c>
      <c r="E306" s="89" t="s">
        <v>130</v>
      </c>
      <c r="F306" s="102">
        <v>44987</v>
      </c>
      <c r="G306" s="91">
        <v>916567.24326100026</v>
      </c>
      <c r="H306" s="103">
        <v>-1.4721249999999999</v>
      </c>
      <c r="I306" s="91">
        <v>-13.493011321000004</v>
      </c>
      <c r="J306" s="92">
        <f t="shared" si="4"/>
        <v>3.2604986119506214E-3</v>
      </c>
      <c r="K306" s="92">
        <f>I306/'סכום נכסי הקרן'!$C$42</f>
        <v>-1.5908111033101419E-5</v>
      </c>
    </row>
    <row r="307" spans="2:11">
      <c r="B307" s="86" t="s">
        <v>2577</v>
      </c>
      <c r="C307" s="88" t="s">
        <v>2578</v>
      </c>
      <c r="D307" s="89" t="s">
        <v>529</v>
      </c>
      <c r="E307" s="89" t="s">
        <v>130</v>
      </c>
      <c r="F307" s="102">
        <v>44991</v>
      </c>
      <c r="G307" s="91">
        <v>419776.34603500011</v>
      </c>
      <c r="H307" s="103">
        <v>-1.284983</v>
      </c>
      <c r="I307" s="91">
        <v>-5.394056056000001</v>
      </c>
      <c r="J307" s="92">
        <f t="shared" si="4"/>
        <v>1.3034386368593368E-3</v>
      </c>
      <c r="K307" s="92">
        <f>I307/'סכום נכסי הקרן'!$C$42</f>
        <v>-6.3595323991221245E-6</v>
      </c>
    </row>
    <row r="308" spans="2:11">
      <c r="B308" s="86" t="s">
        <v>2579</v>
      </c>
      <c r="C308" s="88" t="s">
        <v>2580</v>
      </c>
      <c r="D308" s="89" t="s">
        <v>529</v>
      </c>
      <c r="E308" s="89" t="s">
        <v>130</v>
      </c>
      <c r="F308" s="102">
        <v>45005</v>
      </c>
      <c r="G308" s="91">
        <v>924567.40000000014</v>
      </c>
      <c r="H308" s="103">
        <v>-0.81121299999999996</v>
      </c>
      <c r="I308" s="91">
        <v>-7.5002100000000009</v>
      </c>
      <c r="J308" s="92">
        <f t="shared" si="4"/>
        <v>1.8123770678438731E-3</v>
      </c>
      <c r="K308" s="92">
        <f>I308/'סכום נכסי הקרן'!$C$42</f>
        <v>-8.8426645922902032E-6</v>
      </c>
    </row>
    <row r="309" spans="2:11">
      <c r="B309" s="86" t="s">
        <v>2579</v>
      </c>
      <c r="C309" s="88" t="s">
        <v>2581</v>
      </c>
      <c r="D309" s="89" t="s">
        <v>529</v>
      </c>
      <c r="E309" s="89" t="s">
        <v>130</v>
      </c>
      <c r="F309" s="102">
        <v>45005</v>
      </c>
      <c r="G309" s="91">
        <v>395840.49722400005</v>
      </c>
      <c r="H309" s="103">
        <v>-0.81121299999999996</v>
      </c>
      <c r="I309" s="91">
        <v>-3.2111075960000002</v>
      </c>
      <c r="J309" s="92">
        <f t="shared" si="4"/>
        <v>7.7594330950328961E-4</v>
      </c>
      <c r="K309" s="92">
        <f>I309/'סכום נכסי הקרן'!$C$42</f>
        <v>-3.7858603214021094E-6</v>
      </c>
    </row>
    <row r="310" spans="2:11">
      <c r="B310" s="86" t="s">
        <v>2582</v>
      </c>
      <c r="C310" s="88" t="s">
        <v>2583</v>
      </c>
      <c r="D310" s="89" t="s">
        <v>529</v>
      </c>
      <c r="E310" s="89" t="s">
        <v>130</v>
      </c>
      <c r="F310" s="102">
        <v>45005</v>
      </c>
      <c r="G310" s="91">
        <v>264046.39873500005</v>
      </c>
      <c r="H310" s="103">
        <v>-0.75290000000000001</v>
      </c>
      <c r="I310" s="91">
        <v>-1.9880044680000004</v>
      </c>
      <c r="J310" s="92">
        <f t="shared" si="4"/>
        <v>4.8038837693536036E-4</v>
      </c>
      <c r="K310" s="92">
        <f>I310/'סכום נכסי הקרן'!$C$42</f>
        <v>-2.343835268412261E-6</v>
      </c>
    </row>
    <row r="311" spans="2:11">
      <c r="B311" s="86" t="s">
        <v>2582</v>
      </c>
      <c r="C311" s="88" t="s">
        <v>2584</v>
      </c>
      <c r="D311" s="89" t="s">
        <v>529</v>
      </c>
      <c r="E311" s="89" t="s">
        <v>130</v>
      </c>
      <c r="F311" s="102">
        <v>45005</v>
      </c>
      <c r="G311" s="91">
        <v>160958.99801200003</v>
      </c>
      <c r="H311" s="103">
        <v>-0.75290000000000001</v>
      </c>
      <c r="I311" s="91">
        <v>-1.2118597870000003</v>
      </c>
      <c r="J311" s="92">
        <f t="shared" si="4"/>
        <v>2.928380521880002E-4</v>
      </c>
      <c r="K311" s="92">
        <f>I311/'סכום נכסי הקרן'!$C$42</f>
        <v>-1.4287692783702389E-6</v>
      </c>
    </row>
    <row r="312" spans="2:11">
      <c r="B312" s="86" t="s">
        <v>2585</v>
      </c>
      <c r="C312" s="88" t="s">
        <v>2586</v>
      </c>
      <c r="D312" s="89" t="s">
        <v>529</v>
      </c>
      <c r="E312" s="89" t="s">
        <v>130</v>
      </c>
      <c r="F312" s="102">
        <v>45005</v>
      </c>
      <c r="G312" s="91">
        <v>1439625.6000000003</v>
      </c>
      <c r="H312" s="103">
        <v>-0.72493399999999997</v>
      </c>
      <c r="I312" s="91">
        <v>-10.436330000000002</v>
      </c>
      <c r="J312" s="92">
        <f t="shared" si="4"/>
        <v>2.5218714095273397E-3</v>
      </c>
      <c r="K312" s="92">
        <f>I312/'סכום נכסי הקרן'!$C$42</f>
        <v>-1.2304317581035201E-5</v>
      </c>
    </row>
    <row r="313" spans="2:11">
      <c r="B313" s="86" t="s">
        <v>2585</v>
      </c>
      <c r="C313" s="88" t="s">
        <v>2587</v>
      </c>
      <c r="D313" s="89" t="s">
        <v>529</v>
      </c>
      <c r="E313" s="89" t="s">
        <v>130</v>
      </c>
      <c r="F313" s="102">
        <v>45005</v>
      </c>
      <c r="G313" s="91">
        <v>201335.11203700007</v>
      </c>
      <c r="H313" s="103">
        <v>-0.72493300000000005</v>
      </c>
      <c r="I313" s="91">
        <v>-1.4595456440000003</v>
      </c>
      <c r="J313" s="92">
        <f t="shared" si="4"/>
        <v>3.5268973197510704E-4</v>
      </c>
      <c r="K313" s="92">
        <f>I313/'סכום נכסי הקרן'!$C$42</f>
        <v>-1.7207881628688002E-6</v>
      </c>
    </row>
    <row r="314" spans="2:11">
      <c r="B314" s="86" t="s">
        <v>2585</v>
      </c>
      <c r="C314" s="88" t="s">
        <v>2588</v>
      </c>
      <c r="D314" s="89" t="s">
        <v>529</v>
      </c>
      <c r="E314" s="89" t="s">
        <v>130</v>
      </c>
      <c r="F314" s="102">
        <v>45005</v>
      </c>
      <c r="G314" s="91">
        <v>410706.15063000011</v>
      </c>
      <c r="H314" s="103">
        <v>-0.72493300000000005</v>
      </c>
      <c r="I314" s="91">
        <v>-2.9773463680000005</v>
      </c>
      <c r="J314" s="92">
        <f t="shared" si="4"/>
        <v>7.1945642593893304E-4</v>
      </c>
      <c r="K314" s="92">
        <f>I314/'סכום נכסי הקרן'!$C$42</f>
        <v>-3.5102584204038874E-6</v>
      </c>
    </row>
    <row r="315" spans="2:11">
      <c r="B315" s="86" t="s">
        <v>2589</v>
      </c>
      <c r="C315" s="88" t="s">
        <v>2590</v>
      </c>
      <c r="D315" s="89" t="s">
        <v>529</v>
      </c>
      <c r="E315" s="89" t="s">
        <v>131</v>
      </c>
      <c r="F315" s="102">
        <v>44966</v>
      </c>
      <c r="G315" s="91">
        <v>1115217.2545370003</v>
      </c>
      <c r="H315" s="103">
        <v>-3.7370290000000002</v>
      </c>
      <c r="I315" s="91">
        <v>-41.675997333000005</v>
      </c>
      <c r="J315" s="92">
        <f t="shared" si="4"/>
        <v>1.0070734265554113E-2</v>
      </c>
      <c r="K315" s="92">
        <f>I315/'סכום נכסי הקרן'!$C$42</f>
        <v>-4.9135539666876003E-5</v>
      </c>
    </row>
    <row r="316" spans="2:11">
      <c r="B316" s="86" t="s">
        <v>2591</v>
      </c>
      <c r="C316" s="88" t="s">
        <v>2592</v>
      </c>
      <c r="D316" s="89" t="s">
        <v>529</v>
      </c>
      <c r="E316" s="89" t="s">
        <v>131</v>
      </c>
      <c r="F316" s="102">
        <v>44966</v>
      </c>
      <c r="G316" s="91">
        <v>65862.128053000008</v>
      </c>
      <c r="H316" s="103">
        <v>-3.735325</v>
      </c>
      <c r="I316" s="91">
        <v>-2.4601642640000003</v>
      </c>
      <c r="J316" s="92">
        <f t="shared" si="4"/>
        <v>5.9448272717731903E-4</v>
      </c>
      <c r="K316" s="92">
        <f>I316/'סכום נכסי הקרן'!$C$42</f>
        <v>-2.9005064429516626E-6</v>
      </c>
    </row>
    <row r="317" spans="2:11">
      <c r="B317" s="86" t="s">
        <v>2591</v>
      </c>
      <c r="C317" s="88" t="s">
        <v>2593</v>
      </c>
      <c r="D317" s="89" t="s">
        <v>529</v>
      </c>
      <c r="E317" s="89" t="s">
        <v>131</v>
      </c>
      <c r="F317" s="102">
        <v>44966</v>
      </c>
      <c r="G317" s="91">
        <v>710323.2822260001</v>
      </c>
      <c r="H317" s="103">
        <v>-3.735325</v>
      </c>
      <c r="I317" s="91">
        <v>-26.532880423000002</v>
      </c>
      <c r="J317" s="92">
        <f t="shared" si="4"/>
        <v>6.4114983477114428E-3</v>
      </c>
      <c r="K317" s="92">
        <f>I317/'סכום נכסי הקרן'!$C$42</f>
        <v>-3.1281972404496945E-5</v>
      </c>
    </row>
    <row r="318" spans="2:11">
      <c r="B318" s="86" t="s">
        <v>2594</v>
      </c>
      <c r="C318" s="88" t="s">
        <v>2595</v>
      </c>
      <c r="D318" s="89" t="s">
        <v>529</v>
      </c>
      <c r="E318" s="89" t="s">
        <v>131</v>
      </c>
      <c r="F318" s="102">
        <v>44966</v>
      </c>
      <c r="G318" s="91">
        <v>1041322.7518390001</v>
      </c>
      <c r="H318" s="103">
        <v>-3.6918700000000002</v>
      </c>
      <c r="I318" s="91">
        <v>-38.444283239999997</v>
      </c>
      <c r="J318" s="92">
        <f t="shared" si="4"/>
        <v>9.2898115297932373E-3</v>
      </c>
      <c r="K318" s="92">
        <f>I318/'סכום נכסי הקרן'!$C$42</f>
        <v>-4.5325384513543439E-5</v>
      </c>
    </row>
    <row r="319" spans="2:11">
      <c r="B319" s="86" t="s">
        <v>2596</v>
      </c>
      <c r="C319" s="88" t="s">
        <v>2597</v>
      </c>
      <c r="D319" s="89" t="s">
        <v>529</v>
      </c>
      <c r="E319" s="89" t="s">
        <v>128</v>
      </c>
      <c r="F319" s="102">
        <v>44971</v>
      </c>
      <c r="G319" s="91">
        <v>461850.1700000001</v>
      </c>
      <c r="H319" s="103">
        <v>10.089755</v>
      </c>
      <c r="I319" s="91">
        <v>46.599550000000008</v>
      </c>
      <c r="J319" s="92">
        <f t="shared" si="4"/>
        <v>-1.1260478812172453E-2</v>
      </c>
      <c r="K319" s="92">
        <f>I319/'סכום נכסי הקרן'!$C$42</f>
        <v>5.4940353776981843E-5</v>
      </c>
    </row>
    <row r="320" spans="2:11">
      <c r="B320" s="86" t="s">
        <v>2598</v>
      </c>
      <c r="C320" s="88" t="s">
        <v>2599</v>
      </c>
      <c r="D320" s="89" t="s">
        <v>529</v>
      </c>
      <c r="E320" s="89" t="s">
        <v>132</v>
      </c>
      <c r="F320" s="102">
        <v>45055</v>
      </c>
      <c r="G320" s="91">
        <v>423845.68949600006</v>
      </c>
      <c r="H320" s="103">
        <v>-2.2450290000000002</v>
      </c>
      <c r="I320" s="91">
        <v>-9.5154570160000027</v>
      </c>
      <c r="J320" s="92">
        <f t="shared" si="4"/>
        <v>2.2993484296909678E-3</v>
      </c>
      <c r="K320" s="92">
        <f>I320/'סכום נכסי הקרן'!$C$42</f>
        <v>-1.1218618523327028E-5</v>
      </c>
    </row>
    <row r="321" spans="2:11">
      <c r="B321" s="86" t="s">
        <v>2600</v>
      </c>
      <c r="C321" s="88" t="s">
        <v>2601</v>
      </c>
      <c r="D321" s="89" t="s">
        <v>529</v>
      </c>
      <c r="E321" s="89" t="s">
        <v>132</v>
      </c>
      <c r="F321" s="102">
        <v>45097</v>
      </c>
      <c r="G321" s="91">
        <v>404819.18767500005</v>
      </c>
      <c r="H321" s="103">
        <v>-2.5966619999999998</v>
      </c>
      <c r="I321" s="91">
        <v>-10.511786733000001</v>
      </c>
      <c r="J321" s="92">
        <f t="shared" si="4"/>
        <v>2.5401050393195211E-3</v>
      </c>
      <c r="K321" s="92">
        <f>I321/'סכום נכסי הקרן'!$C$42</f>
        <v>-1.2393280234234111E-5</v>
      </c>
    </row>
    <row r="322" spans="2:11">
      <c r="B322" s="86" t="s">
        <v>2602</v>
      </c>
      <c r="C322" s="88" t="s">
        <v>2603</v>
      </c>
      <c r="D322" s="89" t="s">
        <v>529</v>
      </c>
      <c r="E322" s="89" t="s">
        <v>128</v>
      </c>
      <c r="F322" s="102">
        <v>45026</v>
      </c>
      <c r="G322" s="91">
        <v>420108.69504200004</v>
      </c>
      <c r="H322" s="103">
        <v>1.573674</v>
      </c>
      <c r="I322" s="91">
        <v>6.6111404450000011</v>
      </c>
      <c r="J322" s="92">
        <f t="shared" si="4"/>
        <v>-1.5975391802113726E-3</v>
      </c>
      <c r="K322" s="92">
        <f>I322/'סכום נכסי הקרן'!$C$42</f>
        <v>7.7944614254346488E-6</v>
      </c>
    </row>
    <row r="323" spans="2:11">
      <c r="B323" s="86" t="s">
        <v>2604</v>
      </c>
      <c r="C323" s="88" t="s">
        <v>2605</v>
      </c>
      <c r="D323" s="89" t="s">
        <v>529</v>
      </c>
      <c r="E323" s="89" t="s">
        <v>130</v>
      </c>
      <c r="F323" s="102">
        <v>45078</v>
      </c>
      <c r="G323" s="91">
        <v>398115.40702500008</v>
      </c>
      <c r="H323" s="103">
        <v>1.221822</v>
      </c>
      <c r="I323" s="91">
        <v>4.8642628760000006</v>
      </c>
      <c r="J323" s="92">
        <f t="shared" si="4"/>
        <v>-1.1754175534320619E-3</v>
      </c>
      <c r="K323" s="92">
        <f>I323/'סכום נכסי הקרן'!$C$42</f>
        <v>5.7349121026207151E-6</v>
      </c>
    </row>
    <row r="324" spans="2:11">
      <c r="B324" s="86" t="s">
        <v>2606</v>
      </c>
      <c r="C324" s="88" t="s">
        <v>2607</v>
      </c>
      <c r="D324" s="89" t="s">
        <v>529</v>
      </c>
      <c r="E324" s="89" t="s">
        <v>130</v>
      </c>
      <c r="F324" s="102">
        <v>45068</v>
      </c>
      <c r="G324" s="91">
        <v>530820.54269999999</v>
      </c>
      <c r="H324" s="103">
        <v>0.23438200000000001</v>
      </c>
      <c r="I324" s="91">
        <v>1.2441490040000003</v>
      </c>
      <c r="J324" s="92">
        <f t="shared" si="4"/>
        <v>-3.0064053190915926E-4</v>
      </c>
      <c r="K324" s="92">
        <f>I324/'סכום נכסי הקרן'!$C$42</f>
        <v>1.466837907899102E-6</v>
      </c>
    </row>
    <row r="325" spans="2:11">
      <c r="B325" s="86" t="s">
        <v>2608</v>
      </c>
      <c r="C325" s="88" t="s">
        <v>2609</v>
      </c>
      <c r="D325" s="89" t="s">
        <v>529</v>
      </c>
      <c r="E325" s="89" t="s">
        <v>130</v>
      </c>
      <c r="F325" s="102">
        <v>45068</v>
      </c>
      <c r="G325" s="91">
        <v>210603.05031600001</v>
      </c>
      <c r="H325" s="103">
        <v>0.23438200000000001</v>
      </c>
      <c r="I325" s="91">
        <v>0.49361611200000005</v>
      </c>
      <c r="J325" s="92">
        <f t="shared" si="4"/>
        <v>-1.1927912974530751E-4</v>
      </c>
      <c r="K325" s="92">
        <f>I325/'סכום נכסי הקרן'!$C$42</f>
        <v>5.8196793366670475E-7</v>
      </c>
    </row>
    <row r="326" spans="2:11">
      <c r="B326" s="86" t="s">
        <v>2610</v>
      </c>
      <c r="C326" s="88" t="s">
        <v>2611</v>
      </c>
      <c r="D326" s="89" t="s">
        <v>529</v>
      </c>
      <c r="E326" s="89" t="s">
        <v>130</v>
      </c>
      <c r="F326" s="102">
        <v>45097</v>
      </c>
      <c r="G326" s="91">
        <v>491407.11740500008</v>
      </c>
      <c r="H326" s="103">
        <v>-0.68732599999999999</v>
      </c>
      <c r="I326" s="91">
        <v>-3.3775695040000007</v>
      </c>
      <c r="J326" s="92">
        <f t="shared" si="4"/>
        <v>8.1616774918281021E-4</v>
      </c>
      <c r="K326" s="92">
        <f>I326/'סכום נכסי הקרן'!$C$42</f>
        <v>-3.9821170688580707E-6</v>
      </c>
    </row>
    <row r="327" spans="2:11">
      <c r="B327" s="86" t="s">
        <v>2612</v>
      </c>
      <c r="C327" s="88" t="s">
        <v>2613</v>
      </c>
      <c r="D327" s="89" t="s">
        <v>529</v>
      </c>
      <c r="E327" s="89" t="s">
        <v>131</v>
      </c>
      <c r="F327" s="102">
        <v>45082</v>
      </c>
      <c r="G327" s="91">
        <v>300878.19883700006</v>
      </c>
      <c r="H327" s="103">
        <v>1.822872</v>
      </c>
      <c r="I327" s="91">
        <v>5.4846248430000006</v>
      </c>
      <c r="J327" s="92">
        <f t="shared" si="4"/>
        <v>-1.3253239964187674E-3</v>
      </c>
      <c r="K327" s="92">
        <f>I327/'סכום נכסי הקרן'!$C$42</f>
        <v>6.4663119967562667E-6</v>
      </c>
    </row>
    <row r="328" spans="2:11">
      <c r="B328" s="86" t="s">
        <v>2614</v>
      </c>
      <c r="C328" s="88" t="s">
        <v>2615</v>
      </c>
      <c r="D328" s="89" t="s">
        <v>529</v>
      </c>
      <c r="E328" s="89" t="s">
        <v>131</v>
      </c>
      <c r="F328" s="102">
        <v>45078</v>
      </c>
      <c r="G328" s="91">
        <v>385607.73746300006</v>
      </c>
      <c r="H328" s="103">
        <v>1.1746160000000001</v>
      </c>
      <c r="I328" s="91">
        <v>4.5294098919999994</v>
      </c>
      <c r="J328" s="92">
        <f t="shared" si="4"/>
        <v>-1.0945025031467107E-3</v>
      </c>
      <c r="K328" s="92">
        <f>I328/'סכום נכסי הקרן'!$C$42</f>
        <v>5.3401241399850649E-6</v>
      </c>
    </row>
    <row r="329" spans="2:11">
      <c r="B329" s="86" t="s">
        <v>2616</v>
      </c>
      <c r="C329" s="88" t="s">
        <v>2617</v>
      </c>
      <c r="D329" s="89" t="s">
        <v>529</v>
      </c>
      <c r="E329" s="89" t="s">
        <v>132</v>
      </c>
      <c r="F329" s="102">
        <v>45077</v>
      </c>
      <c r="G329" s="91">
        <v>514969.89917100006</v>
      </c>
      <c r="H329" s="103">
        <v>-2.266187</v>
      </c>
      <c r="I329" s="91">
        <v>-11.67017972</v>
      </c>
      <c r="J329" s="92">
        <f t="shared" si="4"/>
        <v>2.8200231863034007E-3</v>
      </c>
      <c r="K329" s="92">
        <f>I329/'סכום נכסי הקרן'!$C$42</f>
        <v>-1.3759012747070707E-5</v>
      </c>
    </row>
    <row r="330" spans="2:11">
      <c r="B330" s="86" t="s">
        <v>2618</v>
      </c>
      <c r="C330" s="88" t="s">
        <v>2619</v>
      </c>
      <c r="D330" s="89" t="s">
        <v>529</v>
      </c>
      <c r="E330" s="89" t="s">
        <v>132</v>
      </c>
      <c r="F330" s="102">
        <v>45078</v>
      </c>
      <c r="G330" s="91">
        <v>262544.16021900007</v>
      </c>
      <c r="H330" s="103">
        <v>-1.5885640000000001</v>
      </c>
      <c r="I330" s="91">
        <v>-4.1706822670000001</v>
      </c>
      <c r="J330" s="92">
        <f t="shared" si="4"/>
        <v>1.0078183008174299E-3</v>
      </c>
      <c r="K330" s="92">
        <f>I330/'סכום נכסי הקרן'!$C$42</f>
        <v>-4.917188239808423E-6</v>
      </c>
    </row>
    <row r="331" spans="2:11">
      <c r="B331" s="86" t="s">
        <v>2620</v>
      </c>
      <c r="C331" s="88" t="s">
        <v>2621</v>
      </c>
      <c r="D331" s="89" t="s">
        <v>529</v>
      </c>
      <c r="E331" s="89" t="s">
        <v>132</v>
      </c>
      <c r="F331" s="102">
        <v>45083</v>
      </c>
      <c r="G331" s="91">
        <v>530179.14280000003</v>
      </c>
      <c r="H331" s="103">
        <v>0.66752199999999995</v>
      </c>
      <c r="I331" s="91">
        <v>3.5390639100000008</v>
      </c>
      <c r="J331" s="92">
        <f t="shared" si="4"/>
        <v>-8.5519182424463754E-4</v>
      </c>
      <c r="K331" s="92">
        <f>I331/'סכום נכסי הקרן'!$C$42</f>
        <v>4.1725171864266638E-6</v>
      </c>
    </row>
    <row r="332" spans="2:11">
      <c r="B332" s="86" t="s">
        <v>2622</v>
      </c>
      <c r="C332" s="88" t="s">
        <v>2623</v>
      </c>
      <c r="D332" s="89" t="s">
        <v>529</v>
      </c>
      <c r="E332" s="89" t="s">
        <v>132</v>
      </c>
      <c r="F332" s="102">
        <v>45103</v>
      </c>
      <c r="G332" s="91">
        <v>443333.60690800013</v>
      </c>
      <c r="H332" s="103">
        <v>0.74929599999999996</v>
      </c>
      <c r="I332" s="91">
        <v>3.3218798850000004</v>
      </c>
      <c r="J332" s="92">
        <f t="shared" ref="J332:J395" si="5">IFERROR(I332/$I$11,0)</f>
        <v>-8.0271071419411486E-4</v>
      </c>
      <c r="K332" s="92">
        <f>I332/'סכום נכסי הקרן'!$C$42</f>
        <v>3.9164596243212599E-6</v>
      </c>
    </row>
    <row r="333" spans="2:11">
      <c r="B333" s="86" t="s">
        <v>2624</v>
      </c>
      <c r="C333" s="88" t="s">
        <v>2625</v>
      </c>
      <c r="D333" s="89" t="s">
        <v>529</v>
      </c>
      <c r="E333" s="89" t="s">
        <v>132</v>
      </c>
      <c r="F333" s="102">
        <v>45084</v>
      </c>
      <c r="G333" s="91">
        <v>409143.62154800002</v>
      </c>
      <c r="H333" s="103">
        <v>0.98641900000000005</v>
      </c>
      <c r="I333" s="91">
        <v>4.0358685450000005</v>
      </c>
      <c r="J333" s="92">
        <f t="shared" si="5"/>
        <v>-9.7524143987840579E-4</v>
      </c>
      <c r="K333" s="92">
        <f>I333/'סכום נכסי הקרן'!$C$42</f>
        <v>4.7582443534260083E-6</v>
      </c>
    </row>
    <row r="334" spans="2:11">
      <c r="B334" s="86" t="s">
        <v>2626</v>
      </c>
      <c r="C334" s="88" t="s">
        <v>2627</v>
      </c>
      <c r="D334" s="89" t="s">
        <v>529</v>
      </c>
      <c r="E334" s="89" t="s">
        <v>132</v>
      </c>
      <c r="F334" s="102">
        <v>45085</v>
      </c>
      <c r="G334" s="91">
        <v>409387.99581800005</v>
      </c>
      <c r="H334" s="103">
        <v>1.0455220000000001</v>
      </c>
      <c r="I334" s="91">
        <v>4.2802428150000003</v>
      </c>
      <c r="J334" s="92">
        <f t="shared" si="5"/>
        <v>-1.0342928961601747E-3</v>
      </c>
      <c r="K334" s="92">
        <f>I334/'סכום נכסי הקרן'!$C$42</f>
        <v>5.0463589134977615E-6</v>
      </c>
    </row>
    <row r="335" spans="2:11">
      <c r="B335" s="86" t="s">
        <v>2628</v>
      </c>
      <c r="C335" s="88" t="s">
        <v>2629</v>
      </c>
      <c r="D335" s="89" t="s">
        <v>529</v>
      </c>
      <c r="E335" s="89" t="s">
        <v>132</v>
      </c>
      <c r="F335" s="102">
        <v>45089</v>
      </c>
      <c r="G335" s="91">
        <v>288923.69942100008</v>
      </c>
      <c r="H335" s="103">
        <v>1.851102</v>
      </c>
      <c r="I335" s="91">
        <v>5.3482723390000011</v>
      </c>
      <c r="J335" s="92">
        <f t="shared" si="5"/>
        <v>-1.2923752987966089E-3</v>
      </c>
      <c r="K335" s="92">
        <f>I335/'סכום נכסי הקרן'!$C$42</f>
        <v>6.3055539034240929E-6</v>
      </c>
    </row>
    <row r="336" spans="2:11">
      <c r="B336" s="86" t="s">
        <v>2630</v>
      </c>
      <c r="C336" s="88" t="s">
        <v>2631</v>
      </c>
      <c r="D336" s="89" t="s">
        <v>529</v>
      </c>
      <c r="E336" s="89" t="s">
        <v>132</v>
      </c>
      <c r="F336" s="102">
        <v>45090</v>
      </c>
      <c r="G336" s="91">
        <v>248528.63259000002</v>
      </c>
      <c r="H336" s="103">
        <v>2.1985320000000002</v>
      </c>
      <c r="I336" s="91">
        <v>5.4639807819999993</v>
      </c>
      <c r="J336" s="92">
        <f t="shared" si="5"/>
        <v>-1.3203354930643848E-3</v>
      </c>
      <c r="K336" s="92">
        <f>I336/'סכום נכסי הקרן'!$C$42</f>
        <v>6.4419728772855061E-6</v>
      </c>
    </row>
    <row r="337" spans="2:11">
      <c r="B337" s="86" t="s">
        <v>2632</v>
      </c>
      <c r="C337" s="88" t="s">
        <v>2633</v>
      </c>
      <c r="D337" s="89" t="s">
        <v>529</v>
      </c>
      <c r="E337" s="89" t="s">
        <v>132</v>
      </c>
      <c r="F337" s="102">
        <v>45090</v>
      </c>
      <c r="G337" s="91">
        <v>373496.74678300007</v>
      </c>
      <c r="H337" s="103">
        <v>2.3828239999999998</v>
      </c>
      <c r="I337" s="91">
        <v>8.899769087000001</v>
      </c>
      <c r="J337" s="92">
        <f t="shared" si="5"/>
        <v>-2.1505714376510261E-3</v>
      </c>
      <c r="K337" s="92">
        <f>I337/'סכום נכסי הקרן'!$C$42</f>
        <v>1.049272926827033E-5</v>
      </c>
    </row>
    <row r="338" spans="2:11">
      <c r="B338" s="86" t="s">
        <v>2634</v>
      </c>
      <c r="C338" s="88" t="s">
        <v>2635</v>
      </c>
      <c r="D338" s="89" t="s">
        <v>529</v>
      </c>
      <c r="E338" s="89" t="s">
        <v>130</v>
      </c>
      <c r="F338" s="102">
        <v>45078</v>
      </c>
      <c r="G338" s="91">
        <v>1288319.1577560003</v>
      </c>
      <c r="H338" s="103">
        <v>-1.6122620000000001</v>
      </c>
      <c r="I338" s="91">
        <v>-20.771085177000003</v>
      </c>
      <c r="J338" s="92">
        <f t="shared" si="5"/>
        <v>5.0191979223283877E-3</v>
      </c>
      <c r="K338" s="92">
        <f>I338/'סכום נכסי הקרן'!$C$42</f>
        <v>-2.4488879569785621E-5</v>
      </c>
    </row>
    <row r="339" spans="2:11">
      <c r="B339" s="86" t="s">
        <v>2634</v>
      </c>
      <c r="C339" s="88" t="s">
        <v>2636</v>
      </c>
      <c r="D339" s="89" t="s">
        <v>529</v>
      </c>
      <c r="E339" s="89" t="s">
        <v>130</v>
      </c>
      <c r="F339" s="102">
        <v>45078</v>
      </c>
      <c r="G339" s="91">
        <v>464793.87254600006</v>
      </c>
      <c r="H339" s="103">
        <v>-1.6122620000000001</v>
      </c>
      <c r="I339" s="91">
        <v>-7.4936967900000004</v>
      </c>
      <c r="J339" s="92">
        <f t="shared" si="5"/>
        <v>1.8108031929200974E-3</v>
      </c>
      <c r="K339" s="92">
        <f>I339/'סכום נכסי הקרן'!$C$42</f>
        <v>-8.8349855897757206E-6</v>
      </c>
    </row>
    <row r="340" spans="2:11">
      <c r="B340" s="86" t="s">
        <v>2637</v>
      </c>
      <c r="C340" s="88" t="s">
        <v>2638</v>
      </c>
      <c r="D340" s="89" t="s">
        <v>529</v>
      </c>
      <c r="E340" s="89" t="s">
        <v>130</v>
      </c>
      <c r="F340" s="102">
        <v>45078</v>
      </c>
      <c r="G340" s="91">
        <v>328652.84636600007</v>
      </c>
      <c r="H340" s="103">
        <v>-1.6122620000000001</v>
      </c>
      <c r="I340" s="91">
        <v>-5.2987462270000005</v>
      </c>
      <c r="J340" s="92">
        <f t="shared" si="5"/>
        <v>1.2804076352714185E-3</v>
      </c>
      <c r="K340" s="92">
        <f>I340/'סכום נכסי הקרן'!$C$42</f>
        <v>-6.2471631654345959E-6</v>
      </c>
    </row>
    <row r="341" spans="2:11">
      <c r="B341" s="86" t="s">
        <v>2639</v>
      </c>
      <c r="C341" s="88" t="s">
        <v>2640</v>
      </c>
      <c r="D341" s="89" t="s">
        <v>529</v>
      </c>
      <c r="E341" s="89" t="s">
        <v>130</v>
      </c>
      <c r="F341" s="102">
        <v>45078</v>
      </c>
      <c r="G341" s="91">
        <v>561766.56000000017</v>
      </c>
      <c r="H341" s="103">
        <v>-1.527334</v>
      </c>
      <c r="I341" s="91">
        <v>-8.58005</v>
      </c>
      <c r="J341" s="92">
        <f t="shared" si="5"/>
        <v>2.0733133953521063E-3</v>
      </c>
      <c r="K341" s="92">
        <f>I341/'סכום נכסי הקרן'!$C$42</f>
        <v>-1.0115784002725198E-5</v>
      </c>
    </row>
    <row r="342" spans="2:11">
      <c r="B342" s="86" t="s">
        <v>2641</v>
      </c>
      <c r="C342" s="88" t="s">
        <v>2642</v>
      </c>
      <c r="D342" s="89" t="s">
        <v>529</v>
      </c>
      <c r="E342" s="89" t="s">
        <v>130</v>
      </c>
      <c r="F342" s="102">
        <v>45076</v>
      </c>
      <c r="G342" s="91">
        <v>83861.610000000015</v>
      </c>
      <c r="H342" s="103">
        <v>-1.0056689999999999</v>
      </c>
      <c r="I342" s="91">
        <v>-0.84337000000000006</v>
      </c>
      <c r="J342" s="92">
        <f t="shared" si="5"/>
        <v>2.0379488677083537E-4</v>
      </c>
      <c r="K342" s="92">
        <f>I342/'סכום נכסי הקרן'!$C$42</f>
        <v>-9.9432389722418286E-7</v>
      </c>
    </row>
    <row r="343" spans="2:11">
      <c r="B343" s="86" t="s">
        <v>2643</v>
      </c>
      <c r="C343" s="88" t="s">
        <v>2644</v>
      </c>
      <c r="D343" s="89" t="s">
        <v>529</v>
      </c>
      <c r="E343" s="89" t="s">
        <v>130</v>
      </c>
      <c r="F343" s="102">
        <v>45090</v>
      </c>
      <c r="G343" s="91">
        <v>7221.7700000000013</v>
      </c>
      <c r="H343" s="103">
        <v>-0.53532599999999997</v>
      </c>
      <c r="I343" s="91">
        <v>-3.866E-2</v>
      </c>
      <c r="J343" s="92">
        <f t="shared" si="5"/>
        <v>9.3419380847795091E-6</v>
      </c>
      <c r="K343" s="92">
        <f>I343/'סכום נכסי הקרן'!$C$42</f>
        <v>-4.5579712186450675E-8</v>
      </c>
    </row>
    <row r="344" spans="2:11">
      <c r="B344" s="86" t="s">
        <v>2645</v>
      </c>
      <c r="C344" s="88" t="s">
        <v>2646</v>
      </c>
      <c r="D344" s="89" t="s">
        <v>529</v>
      </c>
      <c r="E344" s="89" t="s">
        <v>130</v>
      </c>
      <c r="F344" s="102">
        <v>45106</v>
      </c>
      <c r="G344" s="91">
        <v>267235.48295900004</v>
      </c>
      <c r="H344" s="103">
        <v>0.64989399999999997</v>
      </c>
      <c r="I344" s="91">
        <v>1.7367481560000004</v>
      </c>
      <c r="J344" s="92">
        <f t="shared" si="5"/>
        <v>-4.1967391987084813E-4</v>
      </c>
      <c r="K344" s="92">
        <f>I344/'סכום נכסי הקרן'!$C$42</f>
        <v>2.0476068569795385E-6</v>
      </c>
    </row>
    <row r="345" spans="2:11">
      <c r="B345" s="86" t="s">
        <v>2647</v>
      </c>
      <c r="C345" s="88" t="s">
        <v>2648</v>
      </c>
      <c r="D345" s="89" t="s">
        <v>529</v>
      </c>
      <c r="E345" s="89" t="s">
        <v>130</v>
      </c>
      <c r="F345" s="102">
        <v>45097</v>
      </c>
      <c r="G345" s="91">
        <v>497013.13594200008</v>
      </c>
      <c r="H345" s="103">
        <v>0.67651300000000003</v>
      </c>
      <c r="I345" s="91">
        <v>3.3623577010000005</v>
      </c>
      <c r="J345" s="92">
        <f t="shared" si="5"/>
        <v>-8.1249191571711274E-4</v>
      </c>
      <c r="K345" s="92">
        <f>I345/'סכום נכסי הקרן'!$C$42</f>
        <v>3.9641825214556653E-6</v>
      </c>
    </row>
    <row r="346" spans="2:11">
      <c r="B346" s="86" t="s">
        <v>2649</v>
      </c>
      <c r="C346" s="88" t="s">
        <v>2650</v>
      </c>
      <c r="D346" s="89" t="s">
        <v>529</v>
      </c>
      <c r="E346" s="89" t="s">
        <v>130</v>
      </c>
      <c r="F346" s="102">
        <v>45019</v>
      </c>
      <c r="G346" s="91">
        <v>408877.56574900006</v>
      </c>
      <c r="H346" s="103">
        <v>0.70550800000000002</v>
      </c>
      <c r="I346" s="91">
        <v>2.8846626860000004</v>
      </c>
      <c r="J346" s="92">
        <f t="shared" si="5"/>
        <v>-6.9706001572906779E-4</v>
      </c>
      <c r="K346" s="92">
        <f>I346/'סכום נכסי הקרן'!$C$42</f>
        <v>3.4009853849682815E-6</v>
      </c>
    </row>
    <row r="347" spans="2:11">
      <c r="B347" s="86" t="s">
        <v>2651</v>
      </c>
      <c r="C347" s="88" t="s">
        <v>2652</v>
      </c>
      <c r="D347" s="89" t="s">
        <v>529</v>
      </c>
      <c r="E347" s="89" t="s">
        <v>130</v>
      </c>
      <c r="F347" s="102">
        <v>45019</v>
      </c>
      <c r="G347" s="91">
        <v>2766696.3100000005</v>
      </c>
      <c r="H347" s="103">
        <v>0.76064600000000004</v>
      </c>
      <c r="I347" s="91">
        <v>21.04476</v>
      </c>
      <c r="J347" s="92">
        <f t="shared" si="5"/>
        <v>-5.0853296670730578E-3</v>
      </c>
      <c r="K347" s="92">
        <f>I347/'סכום נכסי הקרן'!$C$42</f>
        <v>2.4811539157602943E-5</v>
      </c>
    </row>
    <row r="348" spans="2:11">
      <c r="B348" s="86" t="s">
        <v>2653</v>
      </c>
      <c r="C348" s="88" t="s">
        <v>2654</v>
      </c>
      <c r="D348" s="89" t="s">
        <v>529</v>
      </c>
      <c r="E348" s="89" t="s">
        <v>130</v>
      </c>
      <c r="F348" s="102">
        <v>45019</v>
      </c>
      <c r="G348" s="91">
        <v>1208497.9680740002</v>
      </c>
      <c r="H348" s="103">
        <v>0.80037899999999995</v>
      </c>
      <c r="I348" s="91">
        <v>9.6725683380000014</v>
      </c>
      <c r="J348" s="92">
        <f t="shared" si="5"/>
        <v>-2.33731336095175E-3</v>
      </c>
      <c r="K348" s="92">
        <f>I348/'סכום נכסי הקרן'!$C$42</f>
        <v>1.1403851033363053E-5</v>
      </c>
    </row>
    <row r="349" spans="2:11">
      <c r="B349" s="86" t="s">
        <v>2655</v>
      </c>
      <c r="C349" s="88" t="s">
        <v>2656</v>
      </c>
      <c r="D349" s="89" t="s">
        <v>529</v>
      </c>
      <c r="E349" s="89" t="s">
        <v>130</v>
      </c>
      <c r="F349" s="102">
        <v>45019</v>
      </c>
      <c r="G349" s="91">
        <v>919229.96670600015</v>
      </c>
      <c r="H349" s="103">
        <v>0.81842999999999999</v>
      </c>
      <c r="I349" s="91">
        <v>7.5232501690000007</v>
      </c>
      <c r="J349" s="92">
        <f t="shared" si="5"/>
        <v>-1.8179445751449815E-3</v>
      </c>
      <c r="K349" s="92">
        <f>I349/'סכום נכסי הקרן'!$C$42</f>
        <v>8.869828696577508E-6</v>
      </c>
    </row>
    <row r="350" spans="2:11">
      <c r="B350" s="86" t="s">
        <v>2655</v>
      </c>
      <c r="C350" s="88" t="s">
        <v>2657</v>
      </c>
      <c r="D350" s="89" t="s">
        <v>529</v>
      </c>
      <c r="E350" s="89" t="s">
        <v>130</v>
      </c>
      <c r="F350" s="102">
        <v>45019</v>
      </c>
      <c r="G350" s="91">
        <v>1240390.7800000003</v>
      </c>
      <c r="H350" s="103">
        <v>0.81842999999999999</v>
      </c>
      <c r="I350" s="91">
        <v>10.151730000000001</v>
      </c>
      <c r="J350" s="92">
        <f t="shared" si="5"/>
        <v>-2.4530996666683575E-3</v>
      </c>
      <c r="K350" s="92">
        <f>I350/'סכום נכסי הקרן'!$C$42</f>
        <v>1.1968777330433445E-5</v>
      </c>
    </row>
    <row r="351" spans="2:11">
      <c r="B351" s="86" t="s">
        <v>2658</v>
      </c>
      <c r="C351" s="88" t="s">
        <v>2659</v>
      </c>
      <c r="D351" s="89" t="s">
        <v>529</v>
      </c>
      <c r="E351" s="89" t="s">
        <v>130</v>
      </c>
      <c r="F351" s="102">
        <v>45036</v>
      </c>
      <c r="G351" s="91">
        <v>403430.15111500007</v>
      </c>
      <c r="H351" s="103">
        <v>1.147578</v>
      </c>
      <c r="I351" s="91">
        <v>4.6296775129999999</v>
      </c>
      <c r="J351" s="92">
        <f t="shared" si="5"/>
        <v>-1.1187315229938433E-3</v>
      </c>
      <c r="K351" s="92">
        <f>I351/'סכום נכסי הקרן'!$C$42</f>
        <v>5.4583385555774123E-6</v>
      </c>
    </row>
    <row r="352" spans="2:11">
      <c r="B352" s="86" t="s">
        <v>2660</v>
      </c>
      <c r="C352" s="88" t="s">
        <v>2661</v>
      </c>
      <c r="D352" s="89" t="s">
        <v>529</v>
      </c>
      <c r="E352" s="89" t="s">
        <v>130</v>
      </c>
      <c r="F352" s="102">
        <v>45036</v>
      </c>
      <c r="G352" s="91">
        <v>2781907.4900000007</v>
      </c>
      <c r="H352" s="103">
        <v>1.1700280000000001</v>
      </c>
      <c r="I352" s="91">
        <v>32.549100000000003</v>
      </c>
      <c r="J352" s="92">
        <f t="shared" si="5"/>
        <v>-7.8652787613889483E-3</v>
      </c>
      <c r="K352" s="92">
        <f>I352/'סכום נכסי הקרן'!$C$42</f>
        <v>3.8375028709984528E-5</v>
      </c>
    </row>
    <row r="353" spans="2:11">
      <c r="B353" s="86" t="s">
        <v>2660</v>
      </c>
      <c r="C353" s="88" t="s">
        <v>2662</v>
      </c>
      <c r="D353" s="89" t="s">
        <v>529</v>
      </c>
      <c r="E353" s="89" t="s">
        <v>130</v>
      </c>
      <c r="F353" s="102">
        <v>45036</v>
      </c>
      <c r="G353" s="91">
        <v>2119767.2242200007</v>
      </c>
      <c r="H353" s="103">
        <v>1.1700280000000001</v>
      </c>
      <c r="I353" s="91">
        <v>24.801869614000005</v>
      </c>
      <c r="J353" s="92">
        <f t="shared" si="5"/>
        <v>-5.9932108205060092E-3</v>
      </c>
      <c r="K353" s="92">
        <f>I353/'סכום נכסי הקרן'!$C$42</f>
        <v>2.9241129816140632E-5</v>
      </c>
    </row>
    <row r="354" spans="2:11">
      <c r="B354" s="86" t="s">
        <v>2663</v>
      </c>
      <c r="C354" s="88" t="s">
        <v>2664</v>
      </c>
      <c r="D354" s="89" t="s">
        <v>529</v>
      </c>
      <c r="E354" s="89" t="s">
        <v>130</v>
      </c>
      <c r="F354" s="102">
        <v>45036</v>
      </c>
      <c r="G354" s="91">
        <v>655991.71091500006</v>
      </c>
      <c r="H354" s="103">
        <v>1.176312</v>
      </c>
      <c r="I354" s="91">
        <v>7.716509321000002</v>
      </c>
      <c r="J354" s="92">
        <f t="shared" si="5"/>
        <v>-1.8646443949147955E-3</v>
      </c>
      <c r="K354" s="92">
        <f>I354/'סכום נכסי הקרן'!$C$42</f>
        <v>9.097679098169789E-6</v>
      </c>
    </row>
    <row r="355" spans="2:11">
      <c r="B355" s="86" t="s">
        <v>2665</v>
      </c>
      <c r="C355" s="88" t="s">
        <v>2666</v>
      </c>
      <c r="D355" s="89" t="s">
        <v>529</v>
      </c>
      <c r="E355" s="89" t="s">
        <v>130</v>
      </c>
      <c r="F355" s="102">
        <v>45036</v>
      </c>
      <c r="G355" s="91">
        <v>492105.50854300009</v>
      </c>
      <c r="H355" s="103">
        <v>1.1987479999999999</v>
      </c>
      <c r="I355" s="91">
        <v>5.8991073580000011</v>
      </c>
      <c r="J355" s="92">
        <f t="shared" si="5"/>
        <v>-1.4254810060502648E-3</v>
      </c>
      <c r="K355" s="92">
        <f>I355/'סכום נכסי הקרן'!$C$42</f>
        <v>6.9549822952564284E-6</v>
      </c>
    </row>
    <row r="356" spans="2:11">
      <c r="B356" s="86" t="s">
        <v>2667</v>
      </c>
      <c r="C356" s="88" t="s">
        <v>2668</v>
      </c>
      <c r="D356" s="89" t="s">
        <v>529</v>
      </c>
      <c r="E356" s="89" t="s">
        <v>130</v>
      </c>
      <c r="F356" s="102">
        <v>45056</v>
      </c>
      <c r="G356" s="91">
        <v>27771.565232000008</v>
      </c>
      <c r="H356" s="103">
        <v>1.141014</v>
      </c>
      <c r="I356" s="91">
        <v>0.31687736200000005</v>
      </c>
      <c r="J356" s="92">
        <f t="shared" si="5"/>
        <v>-7.6571357896333781E-5</v>
      </c>
      <c r="K356" s="92">
        <f>I356/'סכום נכסי הקרן'!$C$42</f>
        <v>3.7359490321680666E-7</v>
      </c>
    </row>
    <row r="357" spans="2:11">
      <c r="B357" s="86" t="s">
        <v>2667</v>
      </c>
      <c r="C357" s="88" t="s">
        <v>2669</v>
      </c>
      <c r="D357" s="89" t="s">
        <v>529</v>
      </c>
      <c r="E357" s="89" t="s">
        <v>130</v>
      </c>
      <c r="F357" s="102">
        <v>45056</v>
      </c>
      <c r="G357" s="91">
        <v>1560739.9297470003</v>
      </c>
      <c r="H357" s="103">
        <v>1.141014</v>
      </c>
      <c r="I357" s="91">
        <v>17.80825557</v>
      </c>
      <c r="J357" s="92">
        <f t="shared" si="5"/>
        <v>-4.3032493774668862E-3</v>
      </c>
      <c r="K357" s="92">
        <f>I357/'סכום נכסי הקרן'!$C$42</f>
        <v>2.0995736249957506E-5</v>
      </c>
    </row>
    <row r="358" spans="2:11">
      <c r="B358" s="86" t="s">
        <v>2670</v>
      </c>
      <c r="C358" s="88" t="s">
        <v>2671</v>
      </c>
      <c r="D358" s="89" t="s">
        <v>529</v>
      </c>
      <c r="E358" s="89" t="s">
        <v>130</v>
      </c>
      <c r="F358" s="102">
        <v>45056</v>
      </c>
      <c r="G358" s="91">
        <v>269605.91337800008</v>
      </c>
      <c r="H358" s="103">
        <v>1.1768559999999999</v>
      </c>
      <c r="I358" s="91">
        <v>3.1728746470000004</v>
      </c>
      <c r="J358" s="92">
        <f t="shared" si="5"/>
        <v>-7.6670456552096859E-4</v>
      </c>
      <c r="K358" s="92">
        <f>I358/'סכום נכסי הקרן'!$C$42</f>
        <v>3.7407840976188906E-6</v>
      </c>
    </row>
    <row r="359" spans="2:11">
      <c r="B359" s="86" t="s">
        <v>2672</v>
      </c>
      <c r="C359" s="88" t="s">
        <v>2673</v>
      </c>
      <c r="D359" s="89" t="s">
        <v>529</v>
      </c>
      <c r="E359" s="89" t="s">
        <v>130</v>
      </c>
      <c r="F359" s="102">
        <v>45056</v>
      </c>
      <c r="G359" s="91">
        <v>741422.98208100011</v>
      </c>
      <c r="H359" s="103">
        <v>1.1777519999999999</v>
      </c>
      <c r="I359" s="91">
        <v>8.7321255300000011</v>
      </c>
      <c r="J359" s="92">
        <f t="shared" si="5"/>
        <v>-2.1100614601599192E-3</v>
      </c>
      <c r="K359" s="92">
        <f>I359/'סכום נכסי הקרן'!$C$42</f>
        <v>1.0295079369719558E-5</v>
      </c>
    </row>
    <row r="360" spans="2:11">
      <c r="B360" s="86" t="s">
        <v>2674</v>
      </c>
      <c r="C360" s="88" t="s">
        <v>2675</v>
      </c>
      <c r="D360" s="89" t="s">
        <v>529</v>
      </c>
      <c r="E360" s="89" t="s">
        <v>130</v>
      </c>
      <c r="F360" s="102">
        <v>45029</v>
      </c>
      <c r="G360" s="91">
        <v>1670405.8030880005</v>
      </c>
      <c r="H360" s="103">
        <v>1.7171430000000001</v>
      </c>
      <c r="I360" s="91">
        <v>28.683256733</v>
      </c>
      <c r="J360" s="92">
        <f t="shared" si="5"/>
        <v>-6.9311228264232021E-3</v>
      </c>
      <c r="K360" s="92">
        <f>I360/'סכום נכסי הקרן'!$C$42</f>
        <v>3.3817242277812042E-5</v>
      </c>
    </row>
    <row r="361" spans="2:11">
      <c r="B361" s="86" t="s">
        <v>2676</v>
      </c>
      <c r="C361" s="88" t="s">
        <v>2677</v>
      </c>
      <c r="D361" s="89" t="s">
        <v>529</v>
      </c>
      <c r="E361" s="89" t="s">
        <v>130</v>
      </c>
      <c r="F361" s="102">
        <v>45029</v>
      </c>
      <c r="G361" s="91">
        <v>3477469.4600000004</v>
      </c>
      <c r="H361" s="103">
        <v>1.7198</v>
      </c>
      <c r="I361" s="91">
        <v>59.805530000000005</v>
      </c>
      <c r="J361" s="92">
        <f t="shared" si="5"/>
        <v>-1.4451618168324458E-2</v>
      </c>
      <c r="K361" s="92">
        <f>I361/'סכום נכסי הקרן'!$C$42</f>
        <v>7.0510058058927621E-5</v>
      </c>
    </row>
    <row r="362" spans="2:11">
      <c r="B362" s="86" t="s">
        <v>2676</v>
      </c>
      <c r="C362" s="88" t="s">
        <v>2678</v>
      </c>
      <c r="D362" s="89" t="s">
        <v>529</v>
      </c>
      <c r="E362" s="89" t="s">
        <v>130</v>
      </c>
      <c r="F362" s="102">
        <v>45029</v>
      </c>
      <c r="G362" s="91">
        <v>1933406.6012990004</v>
      </c>
      <c r="H362" s="103">
        <v>1.7198</v>
      </c>
      <c r="I362" s="91">
        <v>33.250730658000009</v>
      </c>
      <c r="J362" s="92">
        <f t="shared" si="5"/>
        <v>-8.0348232560971521E-3</v>
      </c>
      <c r="K362" s="92">
        <f>I362/'סכום נכסי הקרן'!$C$42</f>
        <v>3.9202243491485568E-5</v>
      </c>
    </row>
    <row r="363" spans="2:11">
      <c r="B363" s="86" t="s">
        <v>2676</v>
      </c>
      <c r="C363" s="88" t="s">
        <v>2679</v>
      </c>
      <c r="D363" s="89" t="s">
        <v>529</v>
      </c>
      <c r="E363" s="89" t="s">
        <v>130</v>
      </c>
      <c r="F363" s="102">
        <v>45029</v>
      </c>
      <c r="G363" s="91">
        <v>398369.17023800011</v>
      </c>
      <c r="H363" s="103">
        <v>1.7198</v>
      </c>
      <c r="I363" s="91">
        <v>6.8511537920000007</v>
      </c>
      <c r="J363" s="92">
        <f t="shared" si="5"/>
        <v>-1.6555368477539152E-3</v>
      </c>
      <c r="K363" s="92">
        <f>I363/'סכום נכסי הקרן'!$C$42</f>
        <v>8.0774345055475992E-6</v>
      </c>
    </row>
    <row r="364" spans="2:11">
      <c r="B364" s="86" t="s">
        <v>2680</v>
      </c>
      <c r="C364" s="88" t="s">
        <v>2681</v>
      </c>
      <c r="D364" s="89" t="s">
        <v>529</v>
      </c>
      <c r="E364" s="89" t="s">
        <v>130</v>
      </c>
      <c r="F364" s="102">
        <v>45029</v>
      </c>
      <c r="G364" s="91">
        <v>259062.29321700003</v>
      </c>
      <c r="H364" s="103">
        <v>1.734855</v>
      </c>
      <c r="I364" s="91">
        <v>4.4943547280000011</v>
      </c>
      <c r="J364" s="92">
        <f t="shared" si="5"/>
        <v>-1.0860316502848439E-3</v>
      </c>
      <c r="K364" s="92">
        <f>I364/'סכום נכסי הקרן'!$C$42</f>
        <v>5.2987944895513158E-6</v>
      </c>
    </row>
    <row r="365" spans="2:11">
      <c r="B365" s="86" t="s">
        <v>2682</v>
      </c>
      <c r="C365" s="88" t="s">
        <v>2683</v>
      </c>
      <c r="D365" s="89" t="s">
        <v>529</v>
      </c>
      <c r="E365" s="89" t="s">
        <v>130</v>
      </c>
      <c r="F365" s="102">
        <v>45099</v>
      </c>
      <c r="G365" s="91">
        <v>425885.53010000003</v>
      </c>
      <c r="H365" s="103">
        <v>1.1961379999999999</v>
      </c>
      <c r="I365" s="91">
        <v>5.0941804600000005</v>
      </c>
      <c r="J365" s="92">
        <f t="shared" si="5"/>
        <v>-1.2309756453702432E-3</v>
      </c>
      <c r="K365" s="92">
        <f>I365/'סכום נכסי הקרן'!$C$42</f>
        <v>6.0059823898768995E-6</v>
      </c>
    </row>
    <row r="366" spans="2:11">
      <c r="B366" s="86" t="s">
        <v>2682</v>
      </c>
      <c r="C366" s="88" t="s">
        <v>2684</v>
      </c>
      <c r="D366" s="89" t="s">
        <v>529</v>
      </c>
      <c r="E366" s="89" t="s">
        <v>130</v>
      </c>
      <c r="F366" s="102">
        <v>45099</v>
      </c>
      <c r="G366" s="91">
        <v>259179.02338900004</v>
      </c>
      <c r="H366" s="103">
        <v>1.1961379999999999</v>
      </c>
      <c r="I366" s="91">
        <v>3.1001398820000006</v>
      </c>
      <c r="J366" s="92">
        <f t="shared" si="5"/>
        <v>-7.4912868162958248E-4</v>
      </c>
      <c r="K366" s="92">
        <f>I366/'סכום נכסי הקרן'!$C$42</f>
        <v>3.6550306145705428E-6</v>
      </c>
    </row>
    <row r="367" spans="2:11">
      <c r="B367" s="86" t="s">
        <v>2682</v>
      </c>
      <c r="C367" s="88" t="s">
        <v>2685</v>
      </c>
      <c r="D367" s="89" t="s">
        <v>529</v>
      </c>
      <c r="E367" s="89" t="s">
        <v>130</v>
      </c>
      <c r="F367" s="102">
        <v>45099</v>
      </c>
      <c r="G367" s="91">
        <v>893544.54897400027</v>
      </c>
      <c r="H367" s="103">
        <v>1.1961379999999999</v>
      </c>
      <c r="I367" s="91">
        <v>10.688029674999999</v>
      </c>
      <c r="J367" s="92">
        <f t="shared" si="5"/>
        <v>-2.5826930023832399E-3</v>
      </c>
      <c r="K367" s="92">
        <f>I367/'סכום נכסי הקרן'!$C$42</f>
        <v>1.2601068712538643E-5</v>
      </c>
    </row>
    <row r="368" spans="2:11">
      <c r="B368" s="86" t="s">
        <v>2682</v>
      </c>
      <c r="C368" s="88" t="s">
        <v>2686</v>
      </c>
      <c r="D368" s="89" t="s">
        <v>529</v>
      </c>
      <c r="E368" s="89" t="s">
        <v>130</v>
      </c>
      <c r="F368" s="102">
        <v>45099</v>
      </c>
      <c r="G368" s="91">
        <v>3871547.4700000007</v>
      </c>
      <c r="H368" s="103">
        <v>1.1961390000000001</v>
      </c>
      <c r="I368" s="91">
        <v>46.309070000000006</v>
      </c>
      <c r="J368" s="92">
        <f t="shared" si="5"/>
        <v>-1.1190286205476468E-2</v>
      </c>
      <c r="K368" s="92">
        <f>I368/'סכום נכסי הקרן'!$C$42</f>
        <v>5.4597881071448465E-5</v>
      </c>
    </row>
    <row r="369" spans="2:11">
      <c r="B369" s="86" t="s">
        <v>2687</v>
      </c>
      <c r="C369" s="88" t="s">
        <v>2688</v>
      </c>
      <c r="D369" s="89" t="s">
        <v>529</v>
      </c>
      <c r="E369" s="89" t="s">
        <v>130</v>
      </c>
      <c r="F369" s="102">
        <v>45099</v>
      </c>
      <c r="G369" s="91">
        <v>706913.12000000011</v>
      </c>
      <c r="H369" s="103">
        <v>1.197028</v>
      </c>
      <c r="I369" s="91">
        <v>8.4619500000000034</v>
      </c>
      <c r="J369" s="92">
        <f t="shared" si="5"/>
        <v>-2.0447752968572167E-3</v>
      </c>
      <c r="K369" s="92">
        <f>I369/'סכום נכסי הקרן'!$C$42</f>
        <v>9.9765454096258786E-6</v>
      </c>
    </row>
    <row r="370" spans="2:11">
      <c r="B370" s="86" t="s">
        <v>2689</v>
      </c>
      <c r="C370" s="88" t="s">
        <v>2690</v>
      </c>
      <c r="D370" s="89" t="s">
        <v>529</v>
      </c>
      <c r="E370" s="89" t="s">
        <v>131</v>
      </c>
      <c r="F370" s="102">
        <v>45033</v>
      </c>
      <c r="G370" s="91">
        <v>920811.60000000009</v>
      </c>
      <c r="H370" s="103">
        <v>-1.472351</v>
      </c>
      <c r="I370" s="91">
        <v>-13.557580000000002</v>
      </c>
      <c r="J370" s="92">
        <f t="shared" si="5"/>
        <v>3.2761012141605018E-3</v>
      </c>
      <c r="K370" s="92">
        <f>I370/'סכום נכסי הקרן'!$C$42</f>
        <v>-1.5984236791122092E-5</v>
      </c>
    </row>
    <row r="371" spans="2:11">
      <c r="B371" s="86" t="s">
        <v>2691</v>
      </c>
      <c r="C371" s="88" t="s">
        <v>2692</v>
      </c>
      <c r="D371" s="89" t="s">
        <v>529</v>
      </c>
      <c r="E371" s="89" t="s">
        <v>131</v>
      </c>
      <c r="F371" s="102">
        <v>45033</v>
      </c>
      <c r="G371" s="91">
        <v>3731654.6100000008</v>
      </c>
      <c r="H371" s="103">
        <v>-1.4079699999999999</v>
      </c>
      <c r="I371" s="91">
        <v>-52.540560000000013</v>
      </c>
      <c r="J371" s="92">
        <f t="shared" si="5"/>
        <v>1.2696085319701062E-2</v>
      </c>
      <c r="K371" s="92">
        <f>I371/'סכום נכסי הקרן'!$C$42</f>
        <v>-6.1944738823459486E-5</v>
      </c>
    </row>
    <row r="372" spans="2:11">
      <c r="B372" s="86" t="s">
        <v>2691</v>
      </c>
      <c r="C372" s="88" t="s">
        <v>2693</v>
      </c>
      <c r="D372" s="89" t="s">
        <v>529</v>
      </c>
      <c r="E372" s="89" t="s">
        <v>131</v>
      </c>
      <c r="F372" s="102">
        <v>45033</v>
      </c>
      <c r="G372" s="91">
        <v>582047.09360000002</v>
      </c>
      <c r="H372" s="103">
        <v>-1.4079699999999999</v>
      </c>
      <c r="I372" s="91">
        <v>-8.1950457340000007</v>
      </c>
      <c r="J372" s="92">
        <f t="shared" si="5"/>
        <v>1.9802796132686097E-3</v>
      </c>
      <c r="K372" s="92">
        <f>I372/'סכום נכסי הקרן'!$C$42</f>
        <v>-9.6618682335882178E-6</v>
      </c>
    </row>
    <row r="373" spans="2:11">
      <c r="B373" s="86" t="s">
        <v>2694</v>
      </c>
      <c r="C373" s="88" t="s">
        <v>2695</v>
      </c>
      <c r="D373" s="89" t="s">
        <v>529</v>
      </c>
      <c r="E373" s="89" t="s">
        <v>131</v>
      </c>
      <c r="F373" s="102">
        <v>45064</v>
      </c>
      <c r="G373" s="91">
        <v>2258871.0900000003</v>
      </c>
      <c r="H373" s="103">
        <v>-1.342892</v>
      </c>
      <c r="I373" s="91">
        <v>-30.334210000000006</v>
      </c>
      <c r="J373" s="92">
        <f t="shared" si="5"/>
        <v>7.330064968202263E-3</v>
      </c>
      <c r="K373" s="92">
        <f>I373/'סכום נכסי הקרן'!$C$42</f>
        <v>-3.5763697910071243E-5</v>
      </c>
    </row>
    <row r="374" spans="2:11">
      <c r="B374" s="86" t="s">
        <v>2694</v>
      </c>
      <c r="C374" s="88" t="s">
        <v>2696</v>
      </c>
      <c r="D374" s="89" t="s">
        <v>529</v>
      </c>
      <c r="E374" s="89" t="s">
        <v>131</v>
      </c>
      <c r="F374" s="102">
        <v>45064</v>
      </c>
      <c r="G374" s="91">
        <v>304473.23422100005</v>
      </c>
      <c r="H374" s="103">
        <v>-1.3428929999999999</v>
      </c>
      <c r="I374" s="91">
        <v>-4.0887483300000005</v>
      </c>
      <c r="J374" s="92">
        <f t="shared" si="5"/>
        <v>9.8801949671768296E-4</v>
      </c>
      <c r="K374" s="92">
        <f>I374/'סכום נכסי הקרן'!$C$42</f>
        <v>-4.8205890347705864E-6</v>
      </c>
    </row>
    <row r="375" spans="2:11">
      <c r="B375" s="86" t="s">
        <v>2697</v>
      </c>
      <c r="C375" s="88" t="s">
        <v>2698</v>
      </c>
      <c r="D375" s="89" t="s">
        <v>529</v>
      </c>
      <c r="E375" s="89" t="s">
        <v>131</v>
      </c>
      <c r="F375" s="102">
        <v>45064</v>
      </c>
      <c r="G375" s="91">
        <v>655578.94414100016</v>
      </c>
      <c r="H375" s="103">
        <v>-1.1942600000000001</v>
      </c>
      <c r="I375" s="91">
        <v>-7.8293183750000015</v>
      </c>
      <c r="J375" s="92">
        <f t="shared" si="5"/>
        <v>1.891903970648643E-3</v>
      </c>
      <c r="K375" s="92">
        <f>I375/'סכום נכסי הקרן'!$C$42</f>
        <v>-9.2306797244849917E-6</v>
      </c>
    </row>
    <row r="376" spans="2:11">
      <c r="B376" s="86" t="s">
        <v>2699</v>
      </c>
      <c r="C376" s="88" t="s">
        <v>2700</v>
      </c>
      <c r="D376" s="89" t="s">
        <v>529</v>
      </c>
      <c r="E376" s="89" t="s">
        <v>131</v>
      </c>
      <c r="F376" s="102">
        <v>45064</v>
      </c>
      <c r="G376" s="91">
        <v>914922.60442400014</v>
      </c>
      <c r="H376" s="103">
        <v>-1.1764209999999999</v>
      </c>
      <c r="I376" s="91">
        <v>-10.763343262000003</v>
      </c>
      <c r="J376" s="92">
        <f t="shared" si="5"/>
        <v>2.6008920418735836E-3</v>
      </c>
      <c r="K376" s="92">
        <f>I376/'סכום נכסי הקרן'!$C$42</f>
        <v>-1.2689862598187618E-5</v>
      </c>
    </row>
    <row r="377" spans="2:11">
      <c r="B377" s="86" t="s">
        <v>2701</v>
      </c>
      <c r="C377" s="88" t="s">
        <v>2702</v>
      </c>
      <c r="D377" s="89" t="s">
        <v>529</v>
      </c>
      <c r="E377" s="89" t="s">
        <v>128</v>
      </c>
      <c r="F377" s="102">
        <v>45069</v>
      </c>
      <c r="G377" s="91">
        <v>133567.04739100003</v>
      </c>
      <c r="H377" s="103">
        <v>4.7532589999999999</v>
      </c>
      <c r="I377" s="91">
        <v>6.348787593</v>
      </c>
      <c r="J377" s="92">
        <f t="shared" si="5"/>
        <v>-1.5341433162757974E-3</v>
      </c>
      <c r="K377" s="92">
        <f>I377/'סכום נכסי הקרן'!$C$42</f>
        <v>7.4851503161368074E-6</v>
      </c>
    </row>
    <row r="378" spans="2:11">
      <c r="B378" s="86" t="s">
        <v>2703</v>
      </c>
      <c r="C378" s="88" t="s">
        <v>2704</v>
      </c>
      <c r="D378" s="89" t="s">
        <v>529</v>
      </c>
      <c r="E378" s="89" t="s">
        <v>128</v>
      </c>
      <c r="F378" s="102">
        <v>45070</v>
      </c>
      <c r="G378" s="91">
        <v>130286.43007700001</v>
      </c>
      <c r="H378" s="103">
        <v>4.6986379999999999</v>
      </c>
      <c r="I378" s="91">
        <v>6.1216875780000013</v>
      </c>
      <c r="J378" s="92">
        <f t="shared" si="5"/>
        <v>-1.4792660715995821E-3</v>
      </c>
      <c r="K378" s="92">
        <f>I378/'סכום נכסי הקרן'!$C$42</f>
        <v>7.2174019115522608E-6</v>
      </c>
    </row>
    <row r="379" spans="2:11">
      <c r="B379" s="86" t="s">
        <v>2705</v>
      </c>
      <c r="C379" s="88" t="s">
        <v>2706</v>
      </c>
      <c r="D379" s="89" t="s">
        <v>529</v>
      </c>
      <c r="E379" s="89" t="s">
        <v>128</v>
      </c>
      <c r="F379" s="102">
        <v>45083</v>
      </c>
      <c r="G379" s="91">
        <v>309222.68431899999</v>
      </c>
      <c r="H379" s="103">
        <v>4.0065410000000004</v>
      </c>
      <c r="I379" s="91">
        <v>12.389133907000001</v>
      </c>
      <c r="J379" s="92">
        <f t="shared" si="5"/>
        <v>-2.9937537993594537E-3</v>
      </c>
      <c r="K379" s="92">
        <f>I379/'סכום נכסי הקרן'!$C$42</f>
        <v>1.4606651777559681E-5</v>
      </c>
    </row>
    <row r="380" spans="2:11">
      <c r="B380" s="86" t="s">
        <v>2707</v>
      </c>
      <c r="C380" s="88" t="s">
        <v>2708</v>
      </c>
      <c r="D380" s="89" t="s">
        <v>529</v>
      </c>
      <c r="E380" s="89" t="s">
        <v>128</v>
      </c>
      <c r="F380" s="102">
        <v>45084</v>
      </c>
      <c r="G380" s="91">
        <v>264971.37843000004</v>
      </c>
      <c r="H380" s="103">
        <v>3.978885</v>
      </c>
      <c r="I380" s="91">
        <v>10.542906112000002</v>
      </c>
      <c r="J380" s="92">
        <f t="shared" si="5"/>
        <v>-2.547624835280587E-3</v>
      </c>
      <c r="K380" s="92">
        <f>I380/'סכום נכסי הקרן'!$C$42</f>
        <v>1.2429969637706462E-5</v>
      </c>
    </row>
    <row r="381" spans="2:11">
      <c r="B381" s="86" t="s">
        <v>2709</v>
      </c>
      <c r="C381" s="88" t="s">
        <v>2710</v>
      </c>
      <c r="D381" s="89" t="s">
        <v>529</v>
      </c>
      <c r="E381" s="89" t="s">
        <v>128</v>
      </c>
      <c r="F381" s="102">
        <v>45090</v>
      </c>
      <c r="G381" s="91">
        <v>308981.39735500008</v>
      </c>
      <c r="H381" s="103">
        <v>3.9318689999999998</v>
      </c>
      <c r="I381" s="91">
        <v>12.148744721000002</v>
      </c>
      <c r="J381" s="92">
        <f t="shared" si="5"/>
        <v>-2.9356653127618712E-3</v>
      </c>
      <c r="K381" s="92">
        <f>I381/'סכום נכסי הקרן'!$C$42</f>
        <v>1.4323235587424784E-5</v>
      </c>
    </row>
    <row r="382" spans="2:11">
      <c r="B382" s="86" t="s">
        <v>2711</v>
      </c>
      <c r="C382" s="88" t="s">
        <v>2712</v>
      </c>
      <c r="D382" s="89" t="s">
        <v>529</v>
      </c>
      <c r="E382" s="89" t="s">
        <v>128</v>
      </c>
      <c r="F382" s="102">
        <v>45089</v>
      </c>
      <c r="G382" s="91">
        <v>308954.61099600006</v>
      </c>
      <c r="H382" s="103">
        <v>3.9235720000000001</v>
      </c>
      <c r="I382" s="91">
        <v>12.122057961000003</v>
      </c>
      <c r="J382" s="92">
        <f t="shared" si="5"/>
        <v>-2.9292166304131033E-3</v>
      </c>
      <c r="K382" s="92">
        <f>I382/'סכום נכסי הקרן'!$C$42</f>
        <v>1.4291772192701845E-5</v>
      </c>
    </row>
    <row r="383" spans="2:11">
      <c r="B383" s="86" t="s">
        <v>2713</v>
      </c>
      <c r="C383" s="88" t="s">
        <v>2714</v>
      </c>
      <c r="D383" s="89" t="s">
        <v>529</v>
      </c>
      <c r="E383" s="89" t="s">
        <v>128</v>
      </c>
      <c r="F383" s="102">
        <v>45076</v>
      </c>
      <c r="G383" s="91">
        <v>369595.79529099999</v>
      </c>
      <c r="H383" s="103">
        <v>3.8544320000000001</v>
      </c>
      <c r="I383" s="91">
        <v>14.245818247000003</v>
      </c>
      <c r="J383" s="92">
        <f t="shared" si="5"/>
        <v>-3.4424095196713966E-3</v>
      </c>
      <c r="K383" s="92">
        <f>I383/'סכום נכסי הקרן'!$C$42</f>
        <v>1.6795662068255238E-5</v>
      </c>
    </row>
    <row r="384" spans="2:11">
      <c r="B384" s="86" t="s">
        <v>2715</v>
      </c>
      <c r="C384" s="88" t="s">
        <v>2716</v>
      </c>
      <c r="D384" s="89" t="s">
        <v>529</v>
      </c>
      <c r="E384" s="89" t="s">
        <v>128</v>
      </c>
      <c r="F384" s="102">
        <v>45085</v>
      </c>
      <c r="G384" s="91">
        <v>352836.08149200008</v>
      </c>
      <c r="H384" s="103">
        <v>3.8544320000000001</v>
      </c>
      <c r="I384" s="91">
        <v>13.599826489000002</v>
      </c>
      <c r="J384" s="92">
        <f t="shared" si="5"/>
        <v>-3.286309804034721E-3</v>
      </c>
      <c r="K384" s="92">
        <f>I384/'סכום נכסי הקרן'!$C$42</f>
        <v>1.6034044934151271E-5</v>
      </c>
    </row>
    <row r="385" spans="2:11">
      <c r="B385" s="86" t="s">
        <v>2717</v>
      </c>
      <c r="C385" s="88" t="s">
        <v>2718</v>
      </c>
      <c r="D385" s="89" t="s">
        <v>529</v>
      </c>
      <c r="E385" s="89" t="s">
        <v>128</v>
      </c>
      <c r="F385" s="102">
        <v>45082</v>
      </c>
      <c r="G385" s="91">
        <v>246913.95635000002</v>
      </c>
      <c r="H385" s="103">
        <v>3.8267760000000002</v>
      </c>
      <c r="I385" s="91">
        <v>9.4488432310000015</v>
      </c>
      <c r="J385" s="92">
        <f t="shared" si="5"/>
        <v>-2.2832516408895494E-3</v>
      </c>
      <c r="K385" s="92">
        <f>I385/'סכום נכסי הקרן'!$C$42</f>
        <v>1.11400816079636E-5</v>
      </c>
    </row>
    <row r="386" spans="2:11">
      <c r="B386" s="86" t="s">
        <v>2719</v>
      </c>
      <c r="C386" s="88" t="s">
        <v>2720</v>
      </c>
      <c r="D386" s="89" t="s">
        <v>529</v>
      </c>
      <c r="E386" s="89" t="s">
        <v>128</v>
      </c>
      <c r="F386" s="102">
        <v>45078</v>
      </c>
      <c r="G386" s="91">
        <v>308637.99054400006</v>
      </c>
      <c r="H386" s="103">
        <v>3.825393</v>
      </c>
      <c r="I386" s="91">
        <v>11.806615691000003</v>
      </c>
      <c r="J386" s="92">
        <f t="shared" si="5"/>
        <v>-2.8529920531843835E-3</v>
      </c>
      <c r="K386" s="92">
        <f>I386/'סכום נכסי הקרן'!$C$42</f>
        <v>1.3919869247072235E-5</v>
      </c>
    </row>
    <row r="387" spans="2:11">
      <c r="B387" s="86" t="s">
        <v>2721</v>
      </c>
      <c r="C387" s="88" t="s">
        <v>2722</v>
      </c>
      <c r="D387" s="89" t="s">
        <v>529</v>
      </c>
      <c r="E387" s="89" t="s">
        <v>128</v>
      </c>
      <c r="F387" s="102">
        <v>45091</v>
      </c>
      <c r="G387" s="91">
        <v>246611.38755100005</v>
      </c>
      <c r="H387" s="103">
        <v>3.7092369999999999</v>
      </c>
      <c r="I387" s="91">
        <v>9.1474002710000022</v>
      </c>
      <c r="J387" s="92">
        <f t="shared" si="5"/>
        <v>-2.2104099060625279E-3</v>
      </c>
      <c r="K387" s="92">
        <f>I387/'סכום נכסי הקרן'!$C$42</f>
        <v>1.0784683693906907E-5</v>
      </c>
    </row>
    <row r="388" spans="2:11">
      <c r="B388" s="86" t="s">
        <v>2723</v>
      </c>
      <c r="C388" s="88" t="s">
        <v>2724</v>
      </c>
      <c r="D388" s="89" t="s">
        <v>529</v>
      </c>
      <c r="E388" s="89" t="s">
        <v>128</v>
      </c>
      <c r="F388" s="102">
        <v>45085</v>
      </c>
      <c r="G388" s="91">
        <v>26390.309898</v>
      </c>
      <c r="H388" s="103">
        <v>3.5916980000000001</v>
      </c>
      <c r="I388" s="91">
        <v>0.9478601940000001</v>
      </c>
      <c r="J388" s="92">
        <f t="shared" si="5"/>
        <v>-2.2904426397762792E-4</v>
      </c>
      <c r="K388" s="92">
        <f>I388/'סכום נכסי הקרן'!$C$42</f>
        <v>1.1175166796563194E-6</v>
      </c>
    </row>
    <row r="389" spans="2:11">
      <c r="B389" s="86" t="s">
        <v>2725</v>
      </c>
      <c r="C389" s="88" t="s">
        <v>2726</v>
      </c>
      <c r="D389" s="89" t="s">
        <v>529</v>
      </c>
      <c r="E389" s="89" t="s">
        <v>128</v>
      </c>
      <c r="F389" s="102">
        <v>45077</v>
      </c>
      <c r="G389" s="91">
        <v>526593.02541700017</v>
      </c>
      <c r="H389" s="103">
        <v>3.3704480000000001</v>
      </c>
      <c r="I389" s="91">
        <v>17.748544726000002</v>
      </c>
      <c r="J389" s="92">
        <f t="shared" si="5"/>
        <v>-4.2888206395559217E-3</v>
      </c>
      <c r="K389" s="92">
        <f>I389/'סכום נכסי הקרן'!$C$42</f>
        <v>2.0925337825644781E-5</v>
      </c>
    </row>
    <row r="390" spans="2:11">
      <c r="B390" s="93"/>
      <c r="C390" s="88"/>
      <c r="D390" s="88"/>
      <c r="E390" s="88"/>
      <c r="F390" s="88"/>
      <c r="G390" s="91"/>
      <c r="H390" s="103"/>
      <c r="I390" s="88"/>
      <c r="J390" s="92"/>
      <c r="K390" s="88"/>
    </row>
    <row r="391" spans="2:11">
      <c r="B391" s="85" t="s">
        <v>188</v>
      </c>
      <c r="C391" s="80"/>
      <c r="D391" s="81"/>
      <c r="E391" s="81"/>
      <c r="F391" s="100"/>
      <c r="G391" s="83"/>
      <c r="H391" s="101"/>
      <c r="I391" s="83">
        <v>2.04201838</v>
      </c>
      <c r="J391" s="84">
        <f t="shared" si="5"/>
        <v>-4.9344048820335637E-4</v>
      </c>
      <c r="K391" s="84">
        <f>I391/'סכום נכסי הקרן'!$C$42</f>
        <v>2.407517072939531E-6</v>
      </c>
    </row>
    <row r="392" spans="2:11">
      <c r="B392" s="86" t="s">
        <v>2727</v>
      </c>
      <c r="C392" s="88" t="s">
        <v>2728</v>
      </c>
      <c r="D392" s="89" t="s">
        <v>529</v>
      </c>
      <c r="E392" s="89" t="s">
        <v>129</v>
      </c>
      <c r="F392" s="102">
        <v>45097</v>
      </c>
      <c r="G392" s="91">
        <v>354417.40000000008</v>
      </c>
      <c r="H392" s="103">
        <v>0.57616199999999995</v>
      </c>
      <c r="I392" s="91">
        <v>2.04201838</v>
      </c>
      <c r="J392" s="92">
        <f t="shared" si="5"/>
        <v>-4.9344048820335637E-4</v>
      </c>
      <c r="K392" s="92">
        <f>I392/'סכום נכסי הקרן'!$C$42</f>
        <v>2.407517072939531E-6</v>
      </c>
    </row>
    <row r="393" spans="2:11">
      <c r="B393" s="93"/>
      <c r="C393" s="88"/>
      <c r="D393" s="88"/>
      <c r="E393" s="88"/>
      <c r="F393" s="88"/>
      <c r="G393" s="91"/>
      <c r="H393" s="103"/>
      <c r="I393" s="88"/>
      <c r="J393" s="92"/>
      <c r="K393" s="88"/>
    </row>
    <row r="394" spans="2:11">
      <c r="B394" s="79" t="s">
        <v>198</v>
      </c>
      <c r="C394" s="80"/>
      <c r="D394" s="81"/>
      <c r="E394" s="81"/>
      <c r="F394" s="100"/>
      <c r="G394" s="83"/>
      <c r="H394" s="101"/>
      <c r="I394" s="83">
        <v>2021.5586224220003</v>
      </c>
      <c r="J394" s="84">
        <f t="shared" si="5"/>
        <v>-0.4884965205747151</v>
      </c>
      <c r="K394" s="84">
        <f>I394/'סכום נכסי הקרן'!$C$42</f>
        <v>2.3833952451637998E-3</v>
      </c>
    </row>
    <row r="395" spans="2:11">
      <c r="B395" s="85" t="s">
        <v>187</v>
      </c>
      <c r="C395" s="80"/>
      <c r="D395" s="81"/>
      <c r="E395" s="81"/>
      <c r="F395" s="100"/>
      <c r="G395" s="83"/>
      <c r="H395" s="101"/>
      <c r="I395" s="83">
        <v>2021.5586224220003</v>
      </c>
      <c r="J395" s="84">
        <f t="shared" si="5"/>
        <v>-0.4884965205747151</v>
      </c>
      <c r="K395" s="84">
        <f>I395/'סכום נכסי הקרן'!$C$42</f>
        <v>2.3833952451637998E-3</v>
      </c>
    </row>
    <row r="396" spans="2:11">
      <c r="B396" s="86" t="s">
        <v>2729</v>
      </c>
      <c r="C396" s="88" t="s">
        <v>2730</v>
      </c>
      <c r="D396" s="89" t="s">
        <v>529</v>
      </c>
      <c r="E396" s="89" t="s">
        <v>128</v>
      </c>
      <c r="F396" s="102">
        <v>44788</v>
      </c>
      <c r="G396" s="91">
        <v>6170635.021319001</v>
      </c>
      <c r="H396" s="103">
        <v>1.405079</v>
      </c>
      <c r="I396" s="91">
        <v>86.702276710000021</v>
      </c>
      <c r="J396" s="92">
        <f t="shared" ref="J396:J404" si="6">IFERROR(I396/$I$11,0)</f>
        <v>-2.0951042442685999E-2</v>
      </c>
      <c r="K396" s="92">
        <f>I396/'סכום נכסי הקרן'!$C$42</f>
        <v>1.0222102478923453E-4</v>
      </c>
    </row>
    <row r="397" spans="2:11">
      <c r="B397" s="86" t="s">
        <v>2731</v>
      </c>
      <c r="C397" s="88" t="s">
        <v>2732</v>
      </c>
      <c r="D397" s="89" t="s">
        <v>529</v>
      </c>
      <c r="E397" s="89" t="s">
        <v>137</v>
      </c>
      <c r="F397" s="102">
        <v>44909</v>
      </c>
      <c r="G397" s="91">
        <v>2192964.9275699998</v>
      </c>
      <c r="H397" s="103">
        <v>19.873031999999998</v>
      </c>
      <c r="I397" s="91">
        <v>435.8086122200001</v>
      </c>
      <c r="J397" s="92">
        <f t="shared" si="6"/>
        <v>-0.10531032261181902</v>
      </c>
      <c r="K397" s="92">
        <f>I397/'סכום נכסי הקרן'!$C$42</f>
        <v>5.1381353112685193E-4</v>
      </c>
    </row>
    <row r="398" spans="2:11">
      <c r="B398" s="86" t="s">
        <v>2733</v>
      </c>
      <c r="C398" s="88" t="s">
        <v>2734</v>
      </c>
      <c r="D398" s="89" t="s">
        <v>529</v>
      </c>
      <c r="E398" s="89" t="s">
        <v>128</v>
      </c>
      <c r="F398" s="102">
        <v>44868</v>
      </c>
      <c r="G398" s="91">
        <v>1375471.7598090002</v>
      </c>
      <c r="H398" s="103">
        <v>22.552578</v>
      </c>
      <c r="I398" s="91">
        <v>310.20433833800001</v>
      </c>
      <c r="J398" s="92">
        <f t="shared" si="6"/>
        <v>-7.4958865038375344E-2</v>
      </c>
      <c r="K398" s="92">
        <f>I398/'סכום נכסי הקרן'!$C$42</f>
        <v>3.6572748216333182E-4</v>
      </c>
    </row>
    <row r="399" spans="2:11">
      <c r="B399" s="86" t="s">
        <v>2729</v>
      </c>
      <c r="C399" s="88" t="s">
        <v>2735</v>
      </c>
      <c r="D399" s="89" t="s">
        <v>529</v>
      </c>
      <c r="E399" s="89" t="s">
        <v>128</v>
      </c>
      <c r="F399" s="102">
        <v>44972</v>
      </c>
      <c r="G399" s="91">
        <v>6090113.278535001</v>
      </c>
      <c r="H399" s="103">
        <v>6.1653229999999999</v>
      </c>
      <c r="I399" s="91">
        <v>375.47514602000007</v>
      </c>
      <c r="J399" s="92">
        <f t="shared" si="6"/>
        <v>-9.0731132087231922E-2</v>
      </c>
      <c r="K399" s="92">
        <f>I399/'סכום נכסי הקרן'!$C$42</f>
        <v>4.4268104213029345E-4</v>
      </c>
    </row>
    <row r="400" spans="2:11">
      <c r="B400" s="86" t="s">
        <v>2736</v>
      </c>
      <c r="C400" s="88" t="s">
        <v>2737</v>
      </c>
      <c r="D400" s="89" t="s">
        <v>529</v>
      </c>
      <c r="E400" s="89" t="s">
        <v>128</v>
      </c>
      <c r="F400" s="102">
        <v>44946</v>
      </c>
      <c r="G400" s="91">
        <v>917653.04701700015</v>
      </c>
      <c r="H400" s="103">
        <v>-9.3647760000000009</v>
      </c>
      <c r="I400" s="91">
        <v>-85.936151783000014</v>
      </c>
      <c r="J400" s="92">
        <f t="shared" si="6"/>
        <v>2.0765913326461469E-2</v>
      </c>
      <c r="K400" s="92">
        <f>I400/'סכום נכסי הקרן'!$C$42</f>
        <v>-1.0131777197827938E-4</v>
      </c>
    </row>
    <row r="401" spans="2:11">
      <c r="B401" s="86" t="s">
        <v>2738</v>
      </c>
      <c r="C401" s="88" t="s">
        <v>2739</v>
      </c>
      <c r="D401" s="89" t="s">
        <v>529</v>
      </c>
      <c r="E401" s="89" t="s">
        <v>137</v>
      </c>
      <c r="F401" s="102">
        <v>44972</v>
      </c>
      <c r="G401" s="91">
        <v>2966908.9597080005</v>
      </c>
      <c r="H401" s="103">
        <v>15.918257000000001</v>
      </c>
      <c r="I401" s="91">
        <v>472.28018816100007</v>
      </c>
      <c r="J401" s="92">
        <f t="shared" si="6"/>
        <v>-0.11412344222628244</v>
      </c>
      <c r="K401" s="92">
        <f>I401/'סכום נכסי הקרן'!$C$42</f>
        <v>5.5681311556495482E-4</v>
      </c>
    </row>
    <row r="402" spans="2:11">
      <c r="B402" s="86" t="s">
        <v>2740</v>
      </c>
      <c r="C402" s="88" t="s">
        <v>2741</v>
      </c>
      <c r="D402" s="89" t="s">
        <v>529</v>
      </c>
      <c r="E402" s="89" t="s">
        <v>128</v>
      </c>
      <c r="F402" s="102">
        <v>45068</v>
      </c>
      <c r="G402" s="91">
        <v>612934.43989400007</v>
      </c>
      <c r="H402" s="103">
        <v>5.4498439999999997</v>
      </c>
      <c r="I402" s="91">
        <v>33.403970828000006</v>
      </c>
      <c r="J402" s="92">
        <f t="shared" si="6"/>
        <v>-8.0718527486020944E-3</v>
      </c>
      <c r="K402" s="92">
        <f>I402/'סכום נכסי הקרן'!$C$42</f>
        <v>3.9382911956151962E-5</v>
      </c>
    </row>
    <row r="403" spans="2:11">
      <c r="B403" s="86" t="s">
        <v>2729</v>
      </c>
      <c r="C403" s="88" t="s">
        <v>2742</v>
      </c>
      <c r="D403" s="89" t="s">
        <v>529</v>
      </c>
      <c r="E403" s="89" t="s">
        <v>128</v>
      </c>
      <c r="F403" s="102">
        <v>45069</v>
      </c>
      <c r="G403" s="91">
        <v>4833871.1514080008</v>
      </c>
      <c r="H403" s="103">
        <v>7.1095499999999996</v>
      </c>
      <c r="I403" s="91">
        <v>343.666470473</v>
      </c>
      <c r="J403" s="92">
        <f t="shared" si="6"/>
        <v>-8.3044772089329325E-2</v>
      </c>
      <c r="K403" s="92">
        <f>I403/'סכום נכסי הקרן'!$C$42</f>
        <v>4.0517896565682074E-4</v>
      </c>
    </row>
    <row r="404" spans="2:11">
      <c r="B404" s="86" t="s">
        <v>2738</v>
      </c>
      <c r="C404" s="88" t="s">
        <v>2743</v>
      </c>
      <c r="D404" s="89" t="s">
        <v>529</v>
      </c>
      <c r="E404" s="89" t="s">
        <v>137</v>
      </c>
      <c r="F404" s="102">
        <v>45082</v>
      </c>
      <c r="G404" s="91">
        <v>1548284.4568110001</v>
      </c>
      <c r="H404" s="103">
        <v>3.2263950000000001</v>
      </c>
      <c r="I404" s="91">
        <v>49.953771455000009</v>
      </c>
      <c r="J404" s="92">
        <f t="shared" si="6"/>
        <v>-1.2071004656850392E-2</v>
      </c>
      <c r="K404" s="92">
        <f>I404/'סכום נכסי הקרן'!$C$42</f>
        <v>5.8894943754439624E-5</v>
      </c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110" t="s">
        <v>216</v>
      </c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110" t="s">
        <v>108</v>
      </c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110" t="s">
        <v>199</v>
      </c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110" t="s">
        <v>207</v>
      </c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142</v>
      </c>
      <c r="C1" s="46" t="s" vm="1">
        <v>225</v>
      </c>
    </row>
    <row r="2" spans="2:17">
      <c r="B2" s="46" t="s">
        <v>141</v>
      </c>
      <c r="C2" s="46" t="s">
        <v>226</v>
      </c>
    </row>
    <row r="3" spans="2:17">
      <c r="B3" s="46" t="s">
        <v>143</v>
      </c>
      <c r="C3" s="46" t="s">
        <v>227</v>
      </c>
    </row>
    <row r="4" spans="2:17">
      <c r="B4" s="46" t="s">
        <v>144</v>
      </c>
      <c r="C4" s="46">
        <v>2145</v>
      </c>
    </row>
    <row r="6" spans="2:17" ht="26.25" customHeight="1">
      <c r="B6" s="136" t="s">
        <v>170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26.25" customHeight="1">
      <c r="B7" s="136" t="s">
        <v>98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17" s="3" customFormat="1" ht="63">
      <c r="B8" s="21" t="s">
        <v>112</v>
      </c>
      <c r="C8" s="29" t="s">
        <v>45</v>
      </c>
      <c r="D8" s="29" t="s">
        <v>51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107</v>
      </c>
      <c r="O8" s="29" t="s">
        <v>58</v>
      </c>
      <c r="P8" s="29" t="s">
        <v>145</v>
      </c>
      <c r="Q8" s="30" t="s">
        <v>147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208</v>
      </c>
      <c r="M9" s="15"/>
      <c r="N9" s="15" t="s">
        <v>204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109</v>
      </c>
    </row>
    <row r="11" spans="2:17" s="4" customFormat="1" ht="18" customHeight="1">
      <c r="B11" s="107" t="s">
        <v>2947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108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199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207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0.42578125" style="2" bestFit="1" customWidth="1"/>
    <col min="4" max="4" width="10.140625" style="2" bestFit="1" customWidth="1"/>
    <col min="5" max="5" width="15.42578125" style="2" bestFit="1" customWidth="1"/>
    <col min="6" max="6" width="6.140625" style="1" bestFit="1" customWidth="1"/>
    <col min="7" max="7" width="14.7109375" style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12.85546875" style="1" customWidth="1"/>
    <col min="14" max="14" width="16.140625" style="1" customWidth="1"/>
    <col min="15" max="15" width="9.5703125" style="1" bestFit="1" customWidth="1"/>
    <col min="16" max="16" width="18.42578125" style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142</v>
      </c>
      <c r="C1" s="46" t="s" vm="1">
        <v>225</v>
      </c>
    </row>
    <row r="2" spans="2:18">
      <c r="B2" s="46" t="s">
        <v>141</v>
      </c>
      <c r="C2" s="46" t="s">
        <v>226</v>
      </c>
    </row>
    <row r="3" spans="2:18">
      <c r="B3" s="46" t="s">
        <v>143</v>
      </c>
      <c r="C3" s="46" t="s">
        <v>227</v>
      </c>
    </row>
    <row r="4" spans="2:18">
      <c r="B4" s="46" t="s">
        <v>144</v>
      </c>
      <c r="C4" s="46">
        <v>2145</v>
      </c>
    </row>
    <row r="6" spans="2:18" ht="26.25" customHeight="1">
      <c r="B6" s="136" t="s">
        <v>171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.75">
      <c r="B7" s="47" t="s">
        <v>112</v>
      </c>
      <c r="C7" s="48" t="s">
        <v>183</v>
      </c>
      <c r="D7" s="48" t="s">
        <v>45</v>
      </c>
      <c r="E7" s="48" t="s">
        <v>113</v>
      </c>
      <c r="F7" s="48" t="s">
        <v>14</v>
      </c>
      <c r="G7" s="48" t="s">
        <v>100</v>
      </c>
      <c r="H7" s="48" t="s">
        <v>66</v>
      </c>
      <c r="I7" s="48" t="s">
        <v>17</v>
      </c>
      <c r="J7" s="48" t="s">
        <v>224</v>
      </c>
      <c r="K7" s="48" t="s">
        <v>99</v>
      </c>
      <c r="L7" s="48" t="s">
        <v>35</v>
      </c>
      <c r="M7" s="48" t="s">
        <v>18</v>
      </c>
      <c r="N7" s="48" t="s">
        <v>201</v>
      </c>
      <c r="O7" s="48" t="s">
        <v>200</v>
      </c>
      <c r="P7" s="48" t="s">
        <v>107</v>
      </c>
      <c r="Q7" s="48" t="s">
        <v>145</v>
      </c>
      <c r="R7" s="50" t="s">
        <v>147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208</v>
      </c>
      <c r="O8" s="15"/>
      <c r="P8" s="15" t="s">
        <v>204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109</v>
      </c>
      <c r="R9" s="19" t="s">
        <v>110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8"/>
      <c r="H10" s="74"/>
      <c r="I10" s="77">
        <v>4.107392993800576</v>
      </c>
      <c r="J10" s="75"/>
      <c r="K10" s="75"/>
      <c r="L10" s="76"/>
      <c r="M10" s="76">
        <v>5.7724849734327559E-2</v>
      </c>
      <c r="N10" s="77"/>
      <c r="O10" s="99"/>
      <c r="P10" s="77">
        <f>P11+P254</f>
        <v>87127.758611566023</v>
      </c>
      <c r="Q10" s="78">
        <f>IFERROR(P10/$P$10,0)</f>
        <v>1</v>
      </c>
      <c r="R10" s="78">
        <f>P10/'סכום נכסי הקרן'!$C$42</f>
        <v>0.10272266324277622</v>
      </c>
    </row>
    <row r="11" spans="2:18" ht="21.75" customHeight="1">
      <c r="B11" s="79" t="s">
        <v>38</v>
      </c>
      <c r="C11" s="81"/>
      <c r="D11" s="80"/>
      <c r="E11" s="80"/>
      <c r="F11" s="80"/>
      <c r="G11" s="100"/>
      <c r="H11" s="80"/>
      <c r="I11" s="83">
        <v>5.3716890079613195</v>
      </c>
      <c r="J11" s="81"/>
      <c r="K11" s="81"/>
      <c r="L11" s="82"/>
      <c r="M11" s="82">
        <v>4.8387142327009906E-2</v>
      </c>
      <c r="N11" s="83"/>
      <c r="O11" s="101"/>
      <c r="P11" s="83">
        <f>P12+P33</f>
        <v>50698.137104385023</v>
      </c>
      <c r="Q11" s="84">
        <f t="shared" ref="Q11:Q74" si="0">IFERROR(P11/$P$10,0)</f>
        <v>0.58188271926525781</v>
      </c>
      <c r="R11" s="84">
        <f>P11/'סכום נכסי הקרן'!$C$42</f>
        <v>5.9772542617875977E-2</v>
      </c>
    </row>
    <row r="12" spans="2:18">
      <c r="B12" s="85" t="s">
        <v>36</v>
      </c>
      <c r="C12" s="81"/>
      <c r="D12" s="80"/>
      <c r="E12" s="80"/>
      <c r="F12" s="80"/>
      <c r="G12" s="100"/>
      <c r="H12" s="80"/>
      <c r="I12" s="83">
        <v>6.5519700917019481</v>
      </c>
      <c r="J12" s="81"/>
      <c r="K12" s="81"/>
      <c r="L12" s="82"/>
      <c r="M12" s="82">
        <v>4.1560632862038933E-2</v>
      </c>
      <c r="N12" s="83"/>
      <c r="O12" s="101"/>
      <c r="P12" s="83">
        <f>SUM(P13:P31)</f>
        <v>7680.2840792620009</v>
      </c>
      <c r="Q12" s="84">
        <f t="shared" si="0"/>
        <v>8.8149680442283981E-2</v>
      </c>
      <c r="R12" s="84">
        <f>P12/'סכום נכסי הקרן'!$C$42</f>
        <v>9.0549699390310746E-3</v>
      </c>
    </row>
    <row r="13" spans="2:18">
      <c r="B13" s="86" t="s">
        <v>3097</v>
      </c>
      <c r="C13" s="89" t="s">
        <v>2757</v>
      </c>
      <c r="D13" s="88">
        <v>6028</v>
      </c>
      <c r="E13" s="88"/>
      <c r="F13" s="88" t="s">
        <v>530</v>
      </c>
      <c r="G13" s="102">
        <v>43100</v>
      </c>
      <c r="H13" s="88"/>
      <c r="I13" s="91">
        <v>7.5900000000047934</v>
      </c>
      <c r="J13" s="89" t="s">
        <v>28</v>
      </c>
      <c r="K13" s="89" t="s">
        <v>129</v>
      </c>
      <c r="L13" s="90">
        <v>0</v>
      </c>
      <c r="M13" s="90">
        <v>5.8900000000032954E-2</v>
      </c>
      <c r="N13" s="91">
        <v>244738.85934200004</v>
      </c>
      <c r="O13" s="103">
        <v>109.12</v>
      </c>
      <c r="P13" s="91">
        <v>267.05904330800001</v>
      </c>
      <c r="Q13" s="92">
        <f t="shared" si="0"/>
        <v>3.065143044693778E-3</v>
      </c>
      <c r="R13" s="92">
        <f>P13/'סכום נכסי הקרן'!$C$42</f>
        <v>3.1485965677101676E-4</v>
      </c>
    </row>
    <row r="14" spans="2:18">
      <c r="B14" s="86" t="s">
        <v>3097</v>
      </c>
      <c r="C14" s="89" t="s">
        <v>2757</v>
      </c>
      <c r="D14" s="88">
        <v>6869</v>
      </c>
      <c r="E14" s="88"/>
      <c r="F14" s="88" t="s">
        <v>530</v>
      </c>
      <c r="G14" s="102">
        <v>43555</v>
      </c>
      <c r="H14" s="88"/>
      <c r="I14" s="91">
        <v>3.48999999998777</v>
      </c>
      <c r="J14" s="89" t="s">
        <v>28</v>
      </c>
      <c r="K14" s="89" t="s">
        <v>129</v>
      </c>
      <c r="L14" s="90">
        <v>0</v>
      </c>
      <c r="M14" s="90">
        <v>5.7599999999782589E-2</v>
      </c>
      <c r="N14" s="91">
        <v>51292.790798000016</v>
      </c>
      <c r="O14" s="103">
        <v>100.43</v>
      </c>
      <c r="P14" s="91">
        <v>51.51334978700001</v>
      </c>
      <c r="Q14" s="92">
        <f t="shared" si="0"/>
        <v>5.9123924002977537E-4</v>
      </c>
      <c r="R14" s="92">
        <f>P14/'סכום נכסי הקרן'!$C$42</f>
        <v>6.0733669349493552E-5</v>
      </c>
    </row>
    <row r="15" spans="2:18">
      <c r="B15" s="86" t="s">
        <v>3097</v>
      </c>
      <c r="C15" s="89" t="s">
        <v>2757</v>
      </c>
      <c r="D15" s="88">
        <v>6870</v>
      </c>
      <c r="E15" s="88"/>
      <c r="F15" s="88" t="s">
        <v>530</v>
      </c>
      <c r="G15" s="102">
        <v>43555</v>
      </c>
      <c r="H15" s="88"/>
      <c r="I15" s="91">
        <v>5.1400000000035648</v>
      </c>
      <c r="J15" s="89" t="s">
        <v>28</v>
      </c>
      <c r="K15" s="89" t="s">
        <v>129</v>
      </c>
      <c r="L15" s="90">
        <v>0</v>
      </c>
      <c r="M15" s="90">
        <v>4.4600000000029165E-2</v>
      </c>
      <c r="N15" s="91">
        <v>610685.02973100008</v>
      </c>
      <c r="O15" s="103">
        <v>101.04</v>
      </c>
      <c r="P15" s="91">
        <v>617.03615402000014</v>
      </c>
      <c r="Q15" s="92">
        <f t="shared" si="0"/>
        <v>7.0819697861261169E-3</v>
      </c>
      <c r="R15" s="92">
        <f>P15/'סכום נכסי הקרן'!$C$42</f>
        <v>7.2747879743574899E-4</v>
      </c>
    </row>
    <row r="16" spans="2:18">
      <c r="B16" s="86" t="s">
        <v>3097</v>
      </c>
      <c r="C16" s="89" t="s">
        <v>2757</v>
      </c>
      <c r="D16" s="88">
        <v>6868</v>
      </c>
      <c r="E16" s="88"/>
      <c r="F16" s="88" t="s">
        <v>530</v>
      </c>
      <c r="G16" s="102">
        <v>43555</v>
      </c>
      <c r="H16" s="88"/>
      <c r="I16" s="91">
        <v>5.0500000000091596</v>
      </c>
      <c r="J16" s="89" t="s">
        <v>28</v>
      </c>
      <c r="K16" s="89" t="s">
        <v>129</v>
      </c>
      <c r="L16" s="90">
        <v>0</v>
      </c>
      <c r="M16" s="90">
        <v>5.0200000000016287E-2</v>
      </c>
      <c r="N16" s="91">
        <v>76707.199420000019</v>
      </c>
      <c r="O16" s="103">
        <v>128.1</v>
      </c>
      <c r="P16" s="91">
        <v>98.261911042000023</v>
      </c>
      <c r="Q16" s="92">
        <f t="shared" si="0"/>
        <v>1.1277911036375033E-3</v>
      </c>
      <c r="R16" s="92">
        <f>P16/'סכום נכסי הקרן'!$C$42</f>
        <v>1.1584970574715418E-4</v>
      </c>
    </row>
    <row r="17" spans="2:18">
      <c r="B17" s="86" t="s">
        <v>3097</v>
      </c>
      <c r="C17" s="89" t="s">
        <v>2757</v>
      </c>
      <c r="D17" s="88">
        <v>6867</v>
      </c>
      <c r="E17" s="88"/>
      <c r="F17" s="88" t="s">
        <v>530</v>
      </c>
      <c r="G17" s="102">
        <v>43555</v>
      </c>
      <c r="H17" s="88"/>
      <c r="I17" s="91">
        <v>5.0899999999924157</v>
      </c>
      <c r="J17" s="89" t="s">
        <v>28</v>
      </c>
      <c r="K17" s="89" t="s">
        <v>129</v>
      </c>
      <c r="L17" s="90">
        <v>0</v>
      </c>
      <c r="M17" s="90">
        <v>4.9399999999944606E-2</v>
      </c>
      <c r="N17" s="91">
        <v>187040.03488500003</v>
      </c>
      <c r="O17" s="103">
        <v>117.74</v>
      </c>
      <c r="P17" s="91">
        <v>220.22091106300005</v>
      </c>
      <c r="Q17" s="92">
        <f t="shared" si="0"/>
        <v>2.5275631391459461E-3</v>
      </c>
      <c r="R17" s="92">
        <f>P17/'סכום נכסי הקרן'!$C$42</f>
        <v>2.5963801716734336E-4</v>
      </c>
    </row>
    <row r="18" spans="2:18">
      <c r="B18" s="86" t="s">
        <v>3097</v>
      </c>
      <c r="C18" s="89" t="s">
        <v>2757</v>
      </c>
      <c r="D18" s="88">
        <v>6866</v>
      </c>
      <c r="E18" s="88"/>
      <c r="F18" s="88" t="s">
        <v>530</v>
      </c>
      <c r="G18" s="102">
        <v>43555</v>
      </c>
      <c r="H18" s="88"/>
      <c r="I18" s="91">
        <v>5.7999999999931164</v>
      </c>
      <c r="J18" s="89" t="s">
        <v>28</v>
      </c>
      <c r="K18" s="89" t="s">
        <v>129</v>
      </c>
      <c r="L18" s="90">
        <v>0</v>
      </c>
      <c r="M18" s="90">
        <v>2.9999999999968708E-2</v>
      </c>
      <c r="N18" s="91">
        <v>281336.17884000001</v>
      </c>
      <c r="O18" s="103">
        <v>113.61</v>
      </c>
      <c r="P18" s="91">
        <v>319.62599441900005</v>
      </c>
      <c r="Q18" s="92">
        <f t="shared" si="0"/>
        <v>3.6684748869067131E-3</v>
      </c>
      <c r="R18" s="92">
        <f>P18/'סכום נכסי הקרן'!$C$42</f>
        <v>3.7683551042229986E-4</v>
      </c>
    </row>
    <row r="19" spans="2:18">
      <c r="B19" s="86" t="s">
        <v>3097</v>
      </c>
      <c r="C19" s="89" t="s">
        <v>2757</v>
      </c>
      <c r="D19" s="88">
        <v>6865</v>
      </c>
      <c r="E19" s="88"/>
      <c r="F19" s="88" t="s">
        <v>530</v>
      </c>
      <c r="G19" s="102">
        <v>43555</v>
      </c>
      <c r="H19" s="88"/>
      <c r="I19" s="91">
        <v>4.0700000000052396</v>
      </c>
      <c r="J19" s="89" t="s">
        <v>28</v>
      </c>
      <c r="K19" s="89" t="s">
        <v>129</v>
      </c>
      <c r="L19" s="90">
        <v>0</v>
      </c>
      <c r="M19" s="90">
        <v>2.5600000000020509E-2</v>
      </c>
      <c r="N19" s="91">
        <v>143125.62663399999</v>
      </c>
      <c r="O19" s="103">
        <v>122.68</v>
      </c>
      <c r="P19" s="91">
        <v>175.58653494400002</v>
      </c>
      <c r="Q19" s="92">
        <f t="shared" si="0"/>
        <v>2.0152766207013535E-3</v>
      </c>
      <c r="R19" s="92">
        <f>P19/'סכום נכסי הקרן'!$C$42</f>
        <v>2.0701458164934519E-4</v>
      </c>
    </row>
    <row r="20" spans="2:18">
      <c r="B20" s="86" t="s">
        <v>3097</v>
      </c>
      <c r="C20" s="89" t="s">
        <v>2757</v>
      </c>
      <c r="D20" s="88">
        <v>5212</v>
      </c>
      <c r="E20" s="88"/>
      <c r="F20" s="88" t="s">
        <v>530</v>
      </c>
      <c r="G20" s="102">
        <v>42643</v>
      </c>
      <c r="H20" s="88"/>
      <c r="I20" s="91">
        <v>6.7599999999995717</v>
      </c>
      <c r="J20" s="89" t="s">
        <v>28</v>
      </c>
      <c r="K20" s="89" t="s">
        <v>129</v>
      </c>
      <c r="L20" s="90">
        <v>0</v>
      </c>
      <c r="M20" s="90">
        <v>4.7599999999995715E-2</v>
      </c>
      <c r="N20" s="91">
        <v>563800.62890400016</v>
      </c>
      <c r="O20" s="103">
        <v>99.57</v>
      </c>
      <c r="P20" s="91">
        <v>561.37628622400018</v>
      </c>
      <c r="Q20" s="92">
        <f t="shared" si="0"/>
        <v>6.4431393068050151E-3</v>
      </c>
      <c r="R20" s="92">
        <f>P20/'סכום נכסי הקרן'!$C$42</f>
        <v>6.6185642923922625E-4</v>
      </c>
    </row>
    <row r="21" spans="2:18">
      <c r="B21" s="86" t="s">
        <v>3097</v>
      </c>
      <c r="C21" s="89" t="s">
        <v>2757</v>
      </c>
      <c r="D21" s="88">
        <v>5211</v>
      </c>
      <c r="E21" s="88"/>
      <c r="F21" s="88" t="s">
        <v>530</v>
      </c>
      <c r="G21" s="102">
        <v>42643</v>
      </c>
      <c r="H21" s="88"/>
      <c r="I21" s="91">
        <v>4.599999999996732</v>
      </c>
      <c r="J21" s="89" t="s">
        <v>28</v>
      </c>
      <c r="K21" s="89" t="s">
        <v>129</v>
      </c>
      <c r="L21" s="90">
        <v>0</v>
      </c>
      <c r="M21" s="90">
        <v>4.7699999999961946E-2</v>
      </c>
      <c r="N21" s="91">
        <v>444003.8162280001</v>
      </c>
      <c r="O21" s="103">
        <v>96.47</v>
      </c>
      <c r="P21" s="91">
        <v>428.3304815190001</v>
      </c>
      <c r="Q21" s="92">
        <f t="shared" si="0"/>
        <v>4.9161195966097096E-3</v>
      </c>
      <c r="R21" s="92">
        <f>P21/'סכום נכסי הקרן'!$C$42</f>
        <v>5.0499689778375214E-4</v>
      </c>
    </row>
    <row r="22" spans="2:18">
      <c r="B22" s="86" t="s">
        <v>3097</v>
      </c>
      <c r="C22" s="89" t="s">
        <v>2757</v>
      </c>
      <c r="D22" s="88">
        <v>6027</v>
      </c>
      <c r="E22" s="88"/>
      <c r="F22" s="88" t="s">
        <v>530</v>
      </c>
      <c r="G22" s="102">
        <v>43100</v>
      </c>
      <c r="H22" s="88"/>
      <c r="I22" s="91">
        <v>7.9399999999986131</v>
      </c>
      <c r="J22" s="89" t="s">
        <v>28</v>
      </c>
      <c r="K22" s="89" t="s">
        <v>129</v>
      </c>
      <c r="L22" s="90">
        <v>0</v>
      </c>
      <c r="M22" s="90">
        <v>4.6099999999988643E-2</v>
      </c>
      <c r="N22" s="91">
        <v>943001.71570800012</v>
      </c>
      <c r="O22" s="103">
        <v>100.83</v>
      </c>
      <c r="P22" s="91">
        <v>950.82862992800017</v>
      </c>
      <c r="Q22" s="92">
        <f t="shared" si="0"/>
        <v>1.0913039025449918E-2</v>
      </c>
      <c r="R22" s="92">
        <f>P22/'סכום נכסי הקרן'!$C$42</f>
        <v>1.1210164327665668E-3</v>
      </c>
    </row>
    <row r="23" spans="2:18">
      <c r="B23" s="86" t="s">
        <v>3097</v>
      </c>
      <c r="C23" s="89" t="s">
        <v>2757</v>
      </c>
      <c r="D23" s="88">
        <v>5025</v>
      </c>
      <c r="E23" s="88"/>
      <c r="F23" s="88" t="s">
        <v>530</v>
      </c>
      <c r="G23" s="102">
        <v>42551</v>
      </c>
      <c r="H23" s="88"/>
      <c r="I23" s="91">
        <v>7.3999999999955701</v>
      </c>
      <c r="J23" s="89" t="s">
        <v>28</v>
      </c>
      <c r="K23" s="89" t="s">
        <v>129</v>
      </c>
      <c r="L23" s="90">
        <v>0</v>
      </c>
      <c r="M23" s="90">
        <v>4.9599999999972055E-2</v>
      </c>
      <c r="N23" s="91">
        <v>593994.02348000009</v>
      </c>
      <c r="O23" s="103">
        <v>98.81</v>
      </c>
      <c r="P23" s="91">
        <v>586.92549460900011</v>
      </c>
      <c r="Q23" s="92">
        <f t="shared" si="0"/>
        <v>6.7363777510407227E-3</v>
      </c>
      <c r="R23" s="92">
        <f>P23/'סכום נכסי הקרן'!$C$42</f>
        <v>6.919786631962864E-4</v>
      </c>
    </row>
    <row r="24" spans="2:18">
      <c r="B24" s="86" t="s">
        <v>3097</v>
      </c>
      <c r="C24" s="89" t="s">
        <v>2757</v>
      </c>
      <c r="D24" s="88">
        <v>5024</v>
      </c>
      <c r="E24" s="88"/>
      <c r="F24" s="88" t="s">
        <v>530</v>
      </c>
      <c r="G24" s="102">
        <v>42551</v>
      </c>
      <c r="H24" s="88"/>
      <c r="I24" s="91">
        <v>5.4899999999978872</v>
      </c>
      <c r="J24" s="89" t="s">
        <v>28</v>
      </c>
      <c r="K24" s="89" t="s">
        <v>129</v>
      </c>
      <c r="L24" s="90">
        <v>0</v>
      </c>
      <c r="M24" s="90">
        <v>4.7099999999974183E-2</v>
      </c>
      <c r="N24" s="91">
        <v>388271.15729900007</v>
      </c>
      <c r="O24" s="103">
        <v>98.77</v>
      </c>
      <c r="P24" s="91">
        <v>383.49542206900009</v>
      </c>
      <c r="Q24" s="92">
        <f t="shared" si="0"/>
        <v>4.4015297556167354E-3</v>
      </c>
      <c r="R24" s="92">
        <f>P24/'סכום נכסי הקרן'!$C$42</f>
        <v>4.5213685883927699E-4</v>
      </c>
    </row>
    <row r="25" spans="2:18">
      <c r="B25" s="86" t="s">
        <v>3097</v>
      </c>
      <c r="C25" s="89" t="s">
        <v>2757</v>
      </c>
      <c r="D25" s="88">
        <v>6026</v>
      </c>
      <c r="E25" s="88"/>
      <c r="F25" s="88" t="s">
        <v>530</v>
      </c>
      <c r="G25" s="102">
        <v>43100</v>
      </c>
      <c r="H25" s="88"/>
      <c r="I25" s="91">
        <v>6.2200000000018294</v>
      </c>
      <c r="J25" s="89" t="s">
        <v>28</v>
      </c>
      <c r="K25" s="89" t="s">
        <v>129</v>
      </c>
      <c r="L25" s="90">
        <v>0</v>
      </c>
      <c r="M25" s="90">
        <v>4.5600000000018293E-2</v>
      </c>
      <c r="N25" s="91">
        <v>1140662.1394760003</v>
      </c>
      <c r="O25" s="103">
        <v>95.83</v>
      </c>
      <c r="P25" s="91">
        <v>1093.0965282500001</v>
      </c>
      <c r="Q25" s="92">
        <f t="shared" si="0"/>
        <v>1.2545904378457108E-2</v>
      </c>
      <c r="R25" s="92">
        <f>P25/'סכום נכסי הקרן'!$C$42</f>
        <v>1.2887487105443212E-3</v>
      </c>
    </row>
    <row r="26" spans="2:18">
      <c r="B26" s="86" t="s">
        <v>3097</v>
      </c>
      <c r="C26" s="89" t="s">
        <v>2757</v>
      </c>
      <c r="D26" s="88">
        <v>5023</v>
      </c>
      <c r="E26" s="88"/>
      <c r="F26" s="88" t="s">
        <v>530</v>
      </c>
      <c r="G26" s="102">
        <v>42551</v>
      </c>
      <c r="H26" s="88"/>
      <c r="I26" s="91">
        <v>7.5800000000065433</v>
      </c>
      <c r="J26" s="89" t="s">
        <v>28</v>
      </c>
      <c r="K26" s="89" t="s">
        <v>129</v>
      </c>
      <c r="L26" s="90">
        <v>0</v>
      </c>
      <c r="M26" s="90">
        <v>4.0200000000019484E-2</v>
      </c>
      <c r="N26" s="91">
        <v>371048.96283700014</v>
      </c>
      <c r="O26" s="103">
        <v>107.91</v>
      </c>
      <c r="P26" s="91">
        <v>400.39875646100006</v>
      </c>
      <c r="Q26" s="92">
        <f t="shared" si="0"/>
        <v>4.5955360592490665E-3</v>
      </c>
      <c r="R26" s="92">
        <f>P26/'סכום נכסי הקרן'!$C$42</f>
        <v>4.7206570303427682E-4</v>
      </c>
    </row>
    <row r="27" spans="2:18">
      <c r="B27" s="86" t="s">
        <v>3097</v>
      </c>
      <c r="C27" s="89" t="s">
        <v>2757</v>
      </c>
      <c r="D27" s="88">
        <v>5210</v>
      </c>
      <c r="E27" s="88"/>
      <c r="F27" s="88" t="s">
        <v>530</v>
      </c>
      <c r="G27" s="102">
        <v>42643</v>
      </c>
      <c r="H27" s="88"/>
      <c r="I27" s="91">
        <v>7.009999999998108</v>
      </c>
      <c r="J27" s="89" t="s">
        <v>28</v>
      </c>
      <c r="K27" s="89" t="s">
        <v>129</v>
      </c>
      <c r="L27" s="90">
        <v>0</v>
      </c>
      <c r="M27" s="90">
        <v>3.15E-2</v>
      </c>
      <c r="N27" s="91">
        <v>280739.82810100005</v>
      </c>
      <c r="O27" s="103">
        <v>112.94</v>
      </c>
      <c r="P27" s="91">
        <v>317.06742736000001</v>
      </c>
      <c r="Q27" s="92">
        <f t="shared" si="0"/>
        <v>3.6391091933576951E-3</v>
      </c>
      <c r="R27" s="92">
        <f>P27/'סכום נכסי הקרן'!$C$42</f>
        <v>3.7381898817297356E-4</v>
      </c>
    </row>
    <row r="28" spans="2:18">
      <c r="B28" s="86" t="s">
        <v>3097</v>
      </c>
      <c r="C28" s="89" t="s">
        <v>2757</v>
      </c>
      <c r="D28" s="88">
        <v>6025</v>
      </c>
      <c r="E28" s="88"/>
      <c r="F28" s="88" t="s">
        <v>530</v>
      </c>
      <c r="G28" s="102">
        <v>43100</v>
      </c>
      <c r="H28" s="88"/>
      <c r="I28" s="91">
        <v>8.3300000000059367</v>
      </c>
      <c r="J28" s="89" t="s">
        <v>28</v>
      </c>
      <c r="K28" s="89" t="s">
        <v>129</v>
      </c>
      <c r="L28" s="90">
        <v>0</v>
      </c>
      <c r="M28" s="90">
        <v>3.2500000000012269E-2</v>
      </c>
      <c r="N28" s="91">
        <v>357731.07930600009</v>
      </c>
      <c r="O28" s="103">
        <v>113.97</v>
      </c>
      <c r="P28" s="91">
        <v>391.08787694200004</v>
      </c>
      <c r="Q28" s="92">
        <f t="shared" si="0"/>
        <v>4.4886713852648561E-3</v>
      </c>
      <c r="R28" s="92">
        <f>P28/'סכום נכסי הקרן'!$C$42</f>
        <v>4.6108827911604767E-4</v>
      </c>
    </row>
    <row r="29" spans="2:18">
      <c r="B29" s="86" t="s">
        <v>3097</v>
      </c>
      <c r="C29" s="89" t="s">
        <v>2757</v>
      </c>
      <c r="D29" s="88">
        <v>5022</v>
      </c>
      <c r="E29" s="88"/>
      <c r="F29" s="88" t="s">
        <v>530</v>
      </c>
      <c r="G29" s="102">
        <v>42551</v>
      </c>
      <c r="H29" s="88"/>
      <c r="I29" s="91">
        <v>6.989999999993695</v>
      </c>
      <c r="J29" s="89" t="s">
        <v>28</v>
      </c>
      <c r="K29" s="89" t="s">
        <v>129</v>
      </c>
      <c r="L29" s="90">
        <v>0</v>
      </c>
      <c r="M29" s="90">
        <v>2.2999999999975616E-2</v>
      </c>
      <c r="N29" s="91">
        <v>249960.82724900002</v>
      </c>
      <c r="O29" s="103">
        <v>114.85</v>
      </c>
      <c r="P29" s="91">
        <v>287.07993411900003</v>
      </c>
      <c r="Q29" s="92">
        <f t="shared" si="0"/>
        <v>3.2949307854786337E-3</v>
      </c>
      <c r="R29" s="92">
        <f>P29/'סכום נכסי הקרן'!$C$42</f>
        <v>3.3846406548497786E-4</v>
      </c>
    </row>
    <row r="30" spans="2:18">
      <c r="B30" s="86" t="s">
        <v>3097</v>
      </c>
      <c r="C30" s="89" t="s">
        <v>2757</v>
      </c>
      <c r="D30" s="88">
        <v>6024</v>
      </c>
      <c r="E30" s="88"/>
      <c r="F30" s="88" t="s">
        <v>530</v>
      </c>
      <c r="G30" s="102">
        <v>43100</v>
      </c>
      <c r="H30" s="88"/>
      <c r="I30" s="91">
        <v>7.4299999999961246</v>
      </c>
      <c r="J30" s="89" t="s">
        <v>28</v>
      </c>
      <c r="K30" s="89" t="s">
        <v>129</v>
      </c>
      <c r="L30" s="90">
        <v>0</v>
      </c>
      <c r="M30" s="90">
        <v>1.6899999999986225E-2</v>
      </c>
      <c r="N30" s="91">
        <v>259856.05813500003</v>
      </c>
      <c r="O30" s="103">
        <v>120.12</v>
      </c>
      <c r="P30" s="91">
        <v>312.13912824700003</v>
      </c>
      <c r="Q30" s="92">
        <f t="shared" si="0"/>
        <v>3.5825451408497983E-3</v>
      </c>
      <c r="R30" s="92">
        <f>P30/'סכום נכסי הקרן'!$C$42</f>
        <v>3.6800857805555814E-4</v>
      </c>
    </row>
    <row r="31" spans="2:18">
      <c r="B31" s="86" t="s">
        <v>3097</v>
      </c>
      <c r="C31" s="89" t="s">
        <v>2757</v>
      </c>
      <c r="D31" s="88">
        <v>5209</v>
      </c>
      <c r="E31" s="88"/>
      <c r="F31" s="88" t="s">
        <v>530</v>
      </c>
      <c r="G31" s="102">
        <v>42643</v>
      </c>
      <c r="H31" s="88"/>
      <c r="I31" s="91">
        <v>6.0400000000043814</v>
      </c>
      <c r="J31" s="89" t="s">
        <v>28</v>
      </c>
      <c r="K31" s="89" t="s">
        <v>129</v>
      </c>
      <c r="L31" s="90">
        <v>0</v>
      </c>
      <c r="M31" s="90">
        <v>2.0799999999996349E-2</v>
      </c>
      <c r="N31" s="91">
        <v>190171.94659700003</v>
      </c>
      <c r="O31" s="103">
        <v>115.24</v>
      </c>
      <c r="P31" s="91">
        <v>219.15421495100003</v>
      </c>
      <c r="Q31" s="92">
        <f t="shared" si="0"/>
        <v>2.5153202428635389E-3</v>
      </c>
      <c r="R31" s="92">
        <f>P31/'סכום נכסי הקרן'!$C$42</f>
        <v>2.5838039425540941E-4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103"/>
      <c r="P32" s="88"/>
      <c r="Q32" s="92"/>
      <c r="R32" s="88"/>
    </row>
    <row r="33" spans="2:18">
      <c r="B33" s="85" t="s">
        <v>37</v>
      </c>
      <c r="C33" s="81"/>
      <c r="D33" s="80"/>
      <c r="E33" s="80"/>
      <c r="F33" s="80"/>
      <c r="G33" s="100"/>
      <c r="H33" s="80"/>
      <c r="I33" s="83">
        <v>5.1604274435177473</v>
      </c>
      <c r="J33" s="81"/>
      <c r="K33" s="81"/>
      <c r="L33" s="82"/>
      <c r="M33" s="82">
        <v>4.9609036915617598E-2</v>
      </c>
      <c r="N33" s="83"/>
      <c r="O33" s="101"/>
      <c r="P33" s="83">
        <f>SUM(P34:P252)</f>
        <v>43017.853025123019</v>
      </c>
      <c r="Q33" s="84">
        <f t="shared" si="0"/>
        <v>0.49373303882297381</v>
      </c>
      <c r="R33" s="84">
        <f>P33/'סכום נכסי הקרן'!$C$42</f>
        <v>5.0717572678844899E-2</v>
      </c>
    </row>
    <row r="34" spans="2:18">
      <c r="B34" s="86" t="s">
        <v>3098</v>
      </c>
      <c r="C34" s="89" t="s">
        <v>2758</v>
      </c>
      <c r="D34" s="88" t="s">
        <v>2759</v>
      </c>
      <c r="E34" s="88"/>
      <c r="F34" s="88" t="s">
        <v>347</v>
      </c>
      <c r="G34" s="102">
        <v>42368</v>
      </c>
      <c r="H34" s="88" t="s">
        <v>323</v>
      </c>
      <c r="I34" s="91">
        <v>7.1300000000020729</v>
      </c>
      <c r="J34" s="89" t="s">
        <v>125</v>
      </c>
      <c r="K34" s="89" t="s">
        <v>129</v>
      </c>
      <c r="L34" s="90">
        <v>3.1699999999999999E-2</v>
      </c>
      <c r="M34" s="90">
        <v>2.2099999999937826E-2</v>
      </c>
      <c r="N34" s="91">
        <v>60591.565125000008</v>
      </c>
      <c r="O34" s="103">
        <v>119.45</v>
      </c>
      <c r="P34" s="91">
        <v>72.376621244999995</v>
      </c>
      <c r="Q34" s="92">
        <f t="shared" si="0"/>
        <v>8.3069531913095896E-4</v>
      </c>
      <c r="R34" s="92">
        <f>P34/'סכום נכסי הקרן'!$C$42</f>
        <v>8.5331235524440025E-5</v>
      </c>
    </row>
    <row r="35" spans="2:18">
      <c r="B35" s="86" t="s">
        <v>3098</v>
      </c>
      <c r="C35" s="89" t="s">
        <v>2758</v>
      </c>
      <c r="D35" s="88" t="s">
        <v>2760</v>
      </c>
      <c r="E35" s="88"/>
      <c r="F35" s="88" t="s">
        <v>347</v>
      </c>
      <c r="G35" s="102">
        <v>42388</v>
      </c>
      <c r="H35" s="88" t="s">
        <v>323</v>
      </c>
      <c r="I35" s="91">
        <v>7.1199999999712187</v>
      </c>
      <c r="J35" s="89" t="s">
        <v>125</v>
      </c>
      <c r="K35" s="89" t="s">
        <v>129</v>
      </c>
      <c r="L35" s="90">
        <v>3.1899999999999998E-2</v>
      </c>
      <c r="M35" s="90">
        <v>2.2199999999899463E-2</v>
      </c>
      <c r="N35" s="91">
        <v>84828.191798999993</v>
      </c>
      <c r="O35" s="103">
        <v>119.6</v>
      </c>
      <c r="P35" s="91">
        <v>101.45451734100001</v>
      </c>
      <c r="Q35" s="92">
        <f t="shared" si="0"/>
        <v>1.1644339181649985E-3</v>
      </c>
      <c r="R35" s="92">
        <f>P35/'סכום נכסי הקרן'!$C$42</f>
        <v>1.1961375324412959E-4</v>
      </c>
    </row>
    <row r="36" spans="2:18">
      <c r="B36" s="86" t="s">
        <v>3098</v>
      </c>
      <c r="C36" s="89" t="s">
        <v>2758</v>
      </c>
      <c r="D36" s="88" t="s">
        <v>2761</v>
      </c>
      <c r="E36" s="88"/>
      <c r="F36" s="88" t="s">
        <v>347</v>
      </c>
      <c r="G36" s="102">
        <v>42509</v>
      </c>
      <c r="H36" s="88" t="s">
        <v>323</v>
      </c>
      <c r="I36" s="91">
        <v>7.1799999999781186</v>
      </c>
      <c r="J36" s="89" t="s">
        <v>125</v>
      </c>
      <c r="K36" s="89" t="s">
        <v>129</v>
      </c>
      <c r="L36" s="90">
        <v>2.7400000000000001E-2</v>
      </c>
      <c r="M36" s="90">
        <v>2.3899999999900823E-2</v>
      </c>
      <c r="N36" s="91">
        <v>84828.191798999993</v>
      </c>
      <c r="O36" s="103">
        <v>115.29</v>
      </c>
      <c r="P36" s="91">
        <v>97.798426023000005</v>
      </c>
      <c r="Q36" s="92">
        <f t="shared" si="0"/>
        <v>1.1224715014075603E-3</v>
      </c>
      <c r="R36" s="92">
        <f>P36/'סכום נכסי הקרן'!$C$42</f>
        <v>1.1530326203870224E-4</v>
      </c>
    </row>
    <row r="37" spans="2:18">
      <c r="B37" s="86" t="s">
        <v>3098</v>
      </c>
      <c r="C37" s="89" t="s">
        <v>2758</v>
      </c>
      <c r="D37" s="88" t="s">
        <v>2762</v>
      </c>
      <c r="E37" s="88"/>
      <c r="F37" s="88" t="s">
        <v>347</v>
      </c>
      <c r="G37" s="102">
        <v>42723</v>
      </c>
      <c r="H37" s="88" t="s">
        <v>323</v>
      </c>
      <c r="I37" s="91">
        <v>7.0800000001582566</v>
      </c>
      <c r="J37" s="89" t="s">
        <v>125</v>
      </c>
      <c r="K37" s="89" t="s">
        <v>129</v>
      </c>
      <c r="L37" s="90">
        <v>3.15E-2</v>
      </c>
      <c r="M37" s="90">
        <v>2.5500000000812487E-2</v>
      </c>
      <c r="N37" s="91">
        <v>12118.31286</v>
      </c>
      <c r="O37" s="103">
        <v>116.8</v>
      </c>
      <c r="P37" s="91">
        <v>14.154189847000001</v>
      </c>
      <c r="Q37" s="92">
        <f t="shared" si="0"/>
        <v>1.6245327634448135E-4</v>
      </c>
      <c r="R37" s="92">
        <f>P37/'סכום נכסי הקרן'!$C$42</f>
        <v>1.6687633198619824E-5</v>
      </c>
    </row>
    <row r="38" spans="2:18">
      <c r="B38" s="86" t="s">
        <v>3098</v>
      </c>
      <c r="C38" s="89" t="s">
        <v>2758</v>
      </c>
      <c r="D38" s="88" t="s">
        <v>2763</v>
      </c>
      <c r="E38" s="88"/>
      <c r="F38" s="88" t="s">
        <v>347</v>
      </c>
      <c r="G38" s="102">
        <v>42918</v>
      </c>
      <c r="H38" s="88" t="s">
        <v>323</v>
      </c>
      <c r="I38" s="91">
        <v>7.0500000000130134</v>
      </c>
      <c r="J38" s="89" t="s">
        <v>125</v>
      </c>
      <c r="K38" s="89" t="s">
        <v>129</v>
      </c>
      <c r="L38" s="90">
        <v>3.1899999999999998E-2</v>
      </c>
      <c r="M38" s="90">
        <v>2.8300000000049161E-2</v>
      </c>
      <c r="N38" s="91">
        <v>60591.565125000008</v>
      </c>
      <c r="O38" s="103">
        <v>114.14</v>
      </c>
      <c r="P38" s="91">
        <v>69.159213402000006</v>
      </c>
      <c r="Q38" s="92">
        <f t="shared" si="0"/>
        <v>7.9376784740126745E-4</v>
      </c>
      <c r="R38" s="92">
        <f>P38/'סכום נכסי הקרן'!$C$42</f>
        <v>8.153794728154379E-5</v>
      </c>
    </row>
    <row r="39" spans="2:18">
      <c r="B39" s="86" t="s">
        <v>3098</v>
      </c>
      <c r="C39" s="89" t="s">
        <v>2758</v>
      </c>
      <c r="D39" s="88" t="s">
        <v>2764</v>
      </c>
      <c r="E39" s="88"/>
      <c r="F39" s="88" t="s">
        <v>347</v>
      </c>
      <c r="G39" s="102">
        <v>43915</v>
      </c>
      <c r="H39" s="88" t="s">
        <v>323</v>
      </c>
      <c r="I39" s="91">
        <v>7.0700000000297569</v>
      </c>
      <c r="J39" s="89" t="s">
        <v>125</v>
      </c>
      <c r="K39" s="89" t="s">
        <v>129</v>
      </c>
      <c r="L39" s="90">
        <v>2.6600000000000002E-2</v>
      </c>
      <c r="M39" s="90">
        <v>3.470000000010269E-2</v>
      </c>
      <c r="N39" s="91">
        <v>127561.19035000002</v>
      </c>
      <c r="O39" s="103">
        <v>104.59</v>
      </c>
      <c r="P39" s="91">
        <v>133.41623772900002</v>
      </c>
      <c r="Q39" s="92">
        <f t="shared" si="0"/>
        <v>1.531271317603817E-3</v>
      </c>
      <c r="R39" s="92">
        <f>P39/'סכום נכסי הקרן'!$C$42</f>
        <v>1.5729626789153913E-4</v>
      </c>
    </row>
    <row r="40" spans="2:18">
      <c r="B40" s="86" t="s">
        <v>3098</v>
      </c>
      <c r="C40" s="89" t="s">
        <v>2758</v>
      </c>
      <c r="D40" s="88" t="s">
        <v>2765</v>
      </c>
      <c r="E40" s="88"/>
      <c r="F40" s="88" t="s">
        <v>347</v>
      </c>
      <c r="G40" s="102">
        <v>44168</v>
      </c>
      <c r="H40" s="88" t="s">
        <v>323</v>
      </c>
      <c r="I40" s="91">
        <v>7.2000000000127775</v>
      </c>
      <c r="J40" s="89" t="s">
        <v>125</v>
      </c>
      <c r="K40" s="89" t="s">
        <v>129</v>
      </c>
      <c r="L40" s="90">
        <v>1.89E-2</v>
      </c>
      <c r="M40" s="90">
        <v>3.7200000000060698E-2</v>
      </c>
      <c r="N40" s="91">
        <v>129193.10304300001</v>
      </c>
      <c r="O40" s="103">
        <v>96.92</v>
      </c>
      <c r="P40" s="91">
        <v>125.21395484200002</v>
      </c>
      <c r="Q40" s="92">
        <f t="shared" si="0"/>
        <v>1.4371304488645267E-3</v>
      </c>
      <c r="R40" s="92">
        <f>P40/'סכום נכסי הקרן'!$C$42</f>
        <v>1.4762586713465062E-4</v>
      </c>
    </row>
    <row r="41" spans="2:18">
      <c r="B41" s="86" t="s">
        <v>3098</v>
      </c>
      <c r="C41" s="89" t="s">
        <v>2758</v>
      </c>
      <c r="D41" s="88" t="s">
        <v>2766</v>
      </c>
      <c r="E41" s="88"/>
      <c r="F41" s="88" t="s">
        <v>347</v>
      </c>
      <c r="G41" s="102">
        <v>44277</v>
      </c>
      <c r="H41" s="88" t="s">
        <v>323</v>
      </c>
      <c r="I41" s="91">
        <v>7.1100000000073749</v>
      </c>
      <c r="J41" s="89" t="s">
        <v>125</v>
      </c>
      <c r="K41" s="89" t="s">
        <v>129</v>
      </c>
      <c r="L41" s="90">
        <v>1.9E-2</v>
      </c>
      <c r="M41" s="90">
        <v>4.5400000000034392E-2</v>
      </c>
      <c r="N41" s="91">
        <v>196460.08802300002</v>
      </c>
      <c r="O41" s="103">
        <v>91.77</v>
      </c>
      <c r="P41" s="91">
        <v>180.29143209700004</v>
      </c>
      <c r="Q41" s="92">
        <f t="shared" si="0"/>
        <v>2.0692765999040259E-3</v>
      </c>
      <c r="R41" s="92">
        <f>P41/'סכום נכסי הקרן'!$C$42</f>
        <v>2.1256160332809823E-4</v>
      </c>
    </row>
    <row r="42" spans="2:18">
      <c r="B42" s="86" t="s">
        <v>3099</v>
      </c>
      <c r="C42" s="89" t="s">
        <v>2758</v>
      </c>
      <c r="D42" s="88" t="s">
        <v>2767</v>
      </c>
      <c r="E42" s="88"/>
      <c r="F42" s="88" t="s">
        <v>337</v>
      </c>
      <c r="G42" s="102">
        <v>42186</v>
      </c>
      <c r="H42" s="88" t="s">
        <v>127</v>
      </c>
      <c r="I42" s="91">
        <v>2.1800000000000006</v>
      </c>
      <c r="J42" s="89" t="s">
        <v>125</v>
      </c>
      <c r="K42" s="89" t="s">
        <v>128</v>
      </c>
      <c r="L42" s="90">
        <v>9.8519999999999996E-2</v>
      </c>
      <c r="M42" s="90">
        <v>5.7900000000000021E-2</v>
      </c>
      <c r="N42" s="91">
        <v>66371.560000000012</v>
      </c>
      <c r="O42" s="103">
        <v>108.93</v>
      </c>
      <c r="P42" s="91">
        <v>267.50459999999998</v>
      </c>
      <c r="Q42" s="92">
        <f t="shared" si="0"/>
        <v>3.0702568763715369E-3</v>
      </c>
      <c r="R42" s="92">
        <f>P42/'סכום נכסי הקרן'!$C$42</f>
        <v>3.1538496318033143E-4</v>
      </c>
    </row>
    <row r="43" spans="2:18">
      <c r="B43" s="86" t="s">
        <v>3099</v>
      </c>
      <c r="C43" s="89" t="s">
        <v>2758</v>
      </c>
      <c r="D43" s="88" t="s">
        <v>2768</v>
      </c>
      <c r="E43" s="88"/>
      <c r="F43" s="88" t="s">
        <v>337</v>
      </c>
      <c r="G43" s="102">
        <v>38533</v>
      </c>
      <c r="H43" s="88" t="s">
        <v>127</v>
      </c>
      <c r="I43" s="91">
        <v>2.1800000000000002</v>
      </c>
      <c r="J43" s="89" t="s">
        <v>125</v>
      </c>
      <c r="K43" s="89" t="s">
        <v>129</v>
      </c>
      <c r="L43" s="90">
        <v>3.8450999999999999E-2</v>
      </c>
      <c r="M43" s="90">
        <v>2.0600000000000004E-2</v>
      </c>
      <c r="N43" s="91">
        <v>200417.41000000003</v>
      </c>
      <c r="O43" s="103">
        <v>147.02000000000001</v>
      </c>
      <c r="P43" s="91">
        <v>294.65379000000001</v>
      </c>
      <c r="Q43" s="92">
        <f t="shared" si="0"/>
        <v>3.3818589470851527E-3</v>
      </c>
      <c r="R43" s="92">
        <f>P43/'סכום נכסי הקרן'!$C$42</f>
        <v>3.4739355775599789E-4</v>
      </c>
    </row>
    <row r="44" spans="2:18">
      <c r="B44" s="86" t="s">
        <v>3100</v>
      </c>
      <c r="C44" s="89" t="s">
        <v>2758</v>
      </c>
      <c r="D44" s="88" t="s">
        <v>2769</v>
      </c>
      <c r="E44" s="88"/>
      <c r="F44" s="88" t="s">
        <v>355</v>
      </c>
      <c r="G44" s="102">
        <v>42122</v>
      </c>
      <c r="H44" s="88" t="s">
        <v>127</v>
      </c>
      <c r="I44" s="91">
        <v>4.3200000000003165</v>
      </c>
      <c r="J44" s="89" t="s">
        <v>336</v>
      </c>
      <c r="K44" s="89" t="s">
        <v>129</v>
      </c>
      <c r="L44" s="90">
        <v>2.98E-2</v>
      </c>
      <c r="M44" s="90">
        <v>2.4700000000001731E-2</v>
      </c>
      <c r="N44" s="91">
        <v>1213144.4504230001</v>
      </c>
      <c r="O44" s="103">
        <v>114.49</v>
      </c>
      <c r="P44" s="91">
        <v>1388.9290274080004</v>
      </c>
      <c r="Q44" s="92">
        <f t="shared" si="0"/>
        <v>1.59412918401831E-2</v>
      </c>
      <c r="R44" s="92">
        <f>P44/'סכום נכסי הקרן'!$C$42</f>
        <v>1.6375319533539453E-3</v>
      </c>
    </row>
    <row r="45" spans="2:18">
      <c r="B45" s="86" t="s">
        <v>3101</v>
      </c>
      <c r="C45" s="89" t="s">
        <v>2758</v>
      </c>
      <c r="D45" s="88" t="s">
        <v>2770</v>
      </c>
      <c r="E45" s="88"/>
      <c r="F45" s="88" t="s">
        <v>2771</v>
      </c>
      <c r="G45" s="102">
        <v>40742</v>
      </c>
      <c r="H45" s="88" t="s">
        <v>2756</v>
      </c>
      <c r="I45" s="91">
        <v>3.1899999999986903</v>
      </c>
      <c r="J45" s="89" t="s">
        <v>328</v>
      </c>
      <c r="K45" s="89" t="s">
        <v>129</v>
      </c>
      <c r="L45" s="90">
        <v>4.4999999999999998E-2</v>
      </c>
      <c r="M45" s="90">
        <v>1.6999999999996459E-2</v>
      </c>
      <c r="N45" s="91">
        <v>450011.18410300004</v>
      </c>
      <c r="O45" s="103">
        <v>125.59</v>
      </c>
      <c r="P45" s="91">
        <v>565.1690588460001</v>
      </c>
      <c r="Q45" s="92">
        <f t="shared" si="0"/>
        <v>6.486670469346552E-3</v>
      </c>
      <c r="R45" s="92">
        <f>P45/'סכום נכסי הקרן'!$C$42</f>
        <v>6.6632806618954711E-4</v>
      </c>
    </row>
    <row r="46" spans="2:18">
      <c r="B46" s="86" t="s">
        <v>3102</v>
      </c>
      <c r="C46" s="89" t="s">
        <v>2758</v>
      </c>
      <c r="D46" s="88" t="s">
        <v>2772</v>
      </c>
      <c r="E46" s="88"/>
      <c r="F46" s="88" t="s">
        <v>414</v>
      </c>
      <c r="G46" s="102">
        <v>43431</v>
      </c>
      <c r="H46" s="88" t="s">
        <v>323</v>
      </c>
      <c r="I46" s="91">
        <v>7.9300000000715647</v>
      </c>
      <c r="J46" s="89" t="s">
        <v>336</v>
      </c>
      <c r="K46" s="89" t="s">
        <v>129</v>
      </c>
      <c r="L46" s="90">
        <v>3.6600000000000001E-2</v>
      </c>
      <c r="M46" s="90">
        <v>3.2700000000403288E-2</v>
      </c>
      <c r="N46" s="91">
        <v>37771.709548000006</v>
      </c>
      <c r="O46" s="103">
        <v>113.57</v>
      </c>
      <c r="P46" s="91">
        <v>42.897331001000005</v>
      </c>
      <c r="Q46" s="92">
        <f t="shared" si="0"/>
        <v>4.9234975953238252E-4</v>
      </c>
      <c r="R46" s="92">
        <f>P46/'סכום נכסי הקרן'!$C$42</f>
        <v>5.057547854610679E-5</v>
      </c>
    </row>
    <row r="47" spans="2:18">
      <c r="B47" s="86" t="s">
        <v>3102</v>
      </c>
      <c r="C47" s="89" t="s">
        <v>2758</v>
      </c>
      <c r="D47" s="88" t="s">
        <v>2773</v>
      </c>
      <c r="E47" s="88"/>
      <c r="F47" s="88" t="s">
        <v>414</v>
      </c>
      <c r="G47" s="102">
        <v>43276</v>
      </c>
      <c r="H47" s="88" t="s">
        <v>323</v>
      </c>
      <c r="I47" s="91">
        <v>7.9899999999161082</v>
      </c>
      <c r="J47" s="89" t="s">
        <v>336</v>
      </c>
      <c r="K47" s="89" t="s">
        <v>129</v>
      </c>
      <c r="L47" s="90">
        <v>3.2599999999999997E-2</v>
      </c>
      <c r="M47" s="90">
        <v>3.3599999999738901E-2</v>
      </c>
      <c r="N47" s="91">
        <v>37633.04957000001</v>
      </c>
      <c r="O47" s="103">
        <v>109.91</v>
      </c>
      <c r="P47" s="91">
        <v>41.362487053000002</v>
      </c>
      <c r="Q47" s="92">
        <f t="shared" si="0"/>
        <v>4.7473374401151209E-4</v>
      </c>
      <c r="R47" s="92">
        <f>P47/'סכום נכסי הקרן'!$C$42</f>
        <v>4.8765914516076892E-5</v>
      </c>
    </row>
    <row r="48" spans="2:18">
      <c r="B48" s="86" t="s">
        <v>3102</v>
      </c>
      <c r="C48" s="89" t="s">
        <v>2758</v>
      </c>
      <c r="D48" s="88" t="s">
        <v>2774</v>
      </c>
      <c r="E48" s="88"/>
      <c r="F48" s="88" t="s">
        <v>414</v>
      </c>
      <c r="G48" s="102">
        <v>43222</v>
      </c>
      <c r="H48" s="88" t="s">
        <v>323</v>
      </c>
      <c r="I48" s="91">
        <v>8.0000000000100666</v>
      </c>
      <c r="J48" s="89" t="s">
        <v>336</v>
      </c>
      <c r="K48" s="89" t="s">
        <v>129</v>
      </c>
      <c r="L48" s="90">
        <v>3.2199999999999999E-2</v>
      </c>
      <c r="M48" s="90">
        <v>3.3700000000039768E-2</v>
      </c>
      <c r="N48" s="91">
        <v>179835.87677599999</v>
      </c>
      <c r="O48" s="103">
        <v>110.48</v>
      </c>
      <c r="P48" s="91">
        <v>198.68268043300003</v>
      </c>
      <c r="Q48" s="92">
        <f t="shared" si="0"/>
        <v>2.2803602847029435E-3</v>
      </c>
      <c r="R48" s="92">
        <f>P48/'סכום נכסי הקרן'!$C$42</f>
        <v>2.3424468159774178E-4</v>
      </c>
    </row>
    <row r="49" spans="2:18">
      <c r="B49" s="86" t="s">
        <v>3102</v>
      </c>
      <c r="C49" s="89" t="s">
        <v>2758</v>
      </c>
      <c r="D49" s="88" t="s">
        <v>2775</v>
      </c>
      <c r="E49" s="88"/>
      <c r="F49" s="88" t="s">
        <v>414</v>
      </c>
      <c r="G49" s="102">
        <v>43922</v>
      </c>
      <c r="H49" s="88" t="s">
        <v>323</v>
      </c>
      <c r="I49" s="91">
        <v>8.1599999999837607</v>
      </c>
      <c r="J49" s="89" t="s">
        <v>336</v>
      </c>
      <c r="K49" s="89" t="s">
        <v>129</v>
      </c>
      <c r="L49" s="90">
        <v>2.7699999999999999E-2</v>
      </c>
      <c r="M49" s="90">
        <v>3.0499999999989324E-2</v>
      </c>
      <c r="N49" s="91">
        <v>43268.457499999997</v>
      </c>
      <c r="O49" s="103">
        <v>108.16</v>
      </c>
      <c r="P49" s="91">
        <v>46.799161061000007</v>
      </c>
      <c r="Q49" s="92">
        <f t="shared" si="0"/>
        <v>5.371326177417299E-4</v>
      </c>
      <c r="R49" s="92">
        <f>P49/'סכום נכסי הקרן'!$C$42</f>
        <v>5.517569300899457E-5</v>
      </c>
    </row>
    <row r="50" spans="2:18">
      <c r="B50" s="86" t="s">
        <v>3102</v>
      </c>
      <c r="C50" s="89" t="s">
        <v>2758</v>
      </c>
      <c r="D50" s="88" t="s">
        <v>2776</v>
      </c>
      <c r="E50" s="88"/>
      <c r="F50" s="88" t="s">
        <v>414</v>
      </c>
      <c r="G50" s="102">
        <v>43978</v>
      </c>
      <c r="H50" s="88" t="s">
        <v>323</v>
      </c>
      <c r="I50" s="91">
        <v>8.1700000000528927</v>
      </c>
      <c r="J50" s="89" t="s">
        <v>336</v>
      </c>
      <c r="K50" s="89" t="s">
        <v>129</v>
      </c>
      <c r="L50" s="90">
        <v>2.3E-2</v>
      </c>
      <c r="M50" s="90">
        <v>3.5300000000352633E-2</v>
      </c>
      <c r="N50" s="91">
        <v>18150.874216000004</v>
      </c>
      <c r="O50" s="103">
        <v>99.99</v>
      </c>
      <c r="P50" s="91">
        <v>18.149060212000006</v>
      </c>
      <c r="Q50" s="92">
        <f t="shared" si="0"/>
        <v>2.0830399520447158E-4</v>
      </c>
      <c r="R50" s="92">
        <f>P50/'סכום נכסי הקרן'!$C$42</f>
        <v>2.1397541151513806E-5</v>
      </c>
    </row>
    <row r="51" spans="2:18">
      <c r="B51" s="86" t="s">
        <v>3102</v>
      </c>
      <c r="C51" s="89" t="s">
        <v>2758</v>
      </c>
      <c r="D51" s="88" t="s">
        <v>2777</v>
      </c>
      <c r="E51" s="88"/>
      <c r="F51" s="88" t="s">
        <v>414</v>
      </c>
      <c r="G51" s="102">
        <v>44010</v>
      </c>
      <c r="H51" s="88" t="s">
        <v>323</v>
      </c>
      <c r="I51" s="91">
        <v>8.250000000043114</v>
      </c>
      <c r="J51" s="89" t="s">
        <v>336</v>
      </c>
      <c r="K51" s="89" t="s">
        <v>129</v>
      </c>
      <c r="L51" s="90">
        <v>2.2000000000000002E-2</v>
      </c>
      <c r="M51" s="90">
        <v>3.2200000000241438E-2</v>
      </c>
      <c r="N51" s="91">
        <v>28460.470531000003</v>
      </c>
      <c r="O51" s="103">
        <v>101.87</v>
      </c>
      <c r="P51" s="91">
        <v>28.992679715000005</v>
      </c>
      <c r="Q51" s="92">
        <f t="shared" si="0"/>
        <v>3.3276053667643976E-4</v>
      </c>
      <c r="R51" s="92">
        <f>P51/'סכום נכסי הקרן'!$C$42</f>
        <v>3.4182048549499408E-5</v>
      </c>
    </row>
    <row r="52" spans="2:18">
      <c r="B52" s="86" t="s">
        <v>3102</v>
      </c>
      <c r="C52" s="89" t="s">
        <v>2758</v>
      </c>
      <c r="D52" s="88" t="s">
        <v>2778</v>
      </c>
      <c r="E52" s="88"/>
      <c r="F52" s="88" t="s">
        <v>414</v>
      </c>
      <c r="G52" s="102">
        <v>44133</v>
      </c>
      <c r="H52" s="88" t="s">
        <v>323</v>
      </c>
      <c r="I52" s="91">
        <v>8.1499999999022084</v>
      </c>
      <c r="J52" s="89" t="s">
        <v>336</v>
      </c>
      <c r="K52" s="89" t="s">
        <v>129</v>
      </c>
      <c r="L52" s="90">
        <v>2.3799999999999998E-2</v>
      </c>
      <c r="M52" s="90">
        <v>3.549999999971868E-2</v>
      </c>
      <c r="N52" s="91">
        <v>37009.615948000006</v>
      </c>
      <c r="O52" s="103">
        <v>100.85</v>
      </c>
      <c r="P52" s="91">
        <v>37.324197411000007</v>
      </c>
      <c r="Q52" s="92">
        <f t="shared" si="0"/>
        <v>4.2838468480979955E-4</v>
      </c>
      <c r="R52" s="92">
        <f>P52/'סכום נכסי הקרן'!$C$42</f>
        <v>4.4004815716079875E-5</v>
      </c>
    </row>
    <row r="53" spans="2:18">
      <c r="B53" s="86" t="s">
        <v>3102</v>
      </c>
      <c r="C53" s="89" t="s">
        <v>2758</v>
      </c>
      <c r="D53" s="88" t="s">
        <v>2779</v>
      </c>
      <c r="E53" s="88"/>
      <c r="F53" s="88" t="s">
        <v>414</v>
      </c>
      <c r="G53" s="102">
        <v>44251</v>
      </c>
      <c r="H53" s="88" t="s">
        <v>323</v>
      </c>
      <c r="I53" s="91">
        <v>8.0400000000281597</v>
      </c>
      <c r="J53" s="89" t="s">
        <v>336</v>
      </c>
      <c r="K53" s="89" t="s">
        <v>129</v>
      </c>
      <c r="L53" s="90">
        <v>2.3599999999999999E-2</v>
      </c>
      <c r="M53" s="90">
        <v>4.0400000000093861E-2</v>
      </c>
      <c r="N53" s="91">
        <v>109886.00697500001</v>
      </c>
      <c r="O53" s="103">
        <v>96.95</v>
      </c>
      <c r="P53" s="91">
        <v>106.53447930000002</v>
      </c>
      <c r="Q53" s="92">
        <f t="shared" si="0"/>
        <v>1.2227386655836432E-3</v>
      </c>
      <c r="R53" s="92">
        <f>P53/'סכום נכסי הקרן'!$C$42</f>
        <v>1.2560297217867016E-4</v>
      </c>
    </row>
    <row r="54" spans="2:18">
      <c r="B54" s="86" t="s">
        <v>3102</v>
      </c>
      <c r="C54" s="89" t="s">
        <v>2758</v>
      </c>
      <c r="D54" s="88" t="s">
        <v>2780</v>
      </c>
      <c r="E54" s="88"/>
      <c r="F54" s="88" t="s">
        <v>414</v>
      </c>
      <c r="G54" s="102">
        <v>44294</v>
      </c>
      <c r="H54" s="88" t="s">
        <v>323</v>
      </c>
      <c r="I54" s="91">
        <v>8.010000000024446</v>
      </c>
      <c r="J54" s="89" t="s">
        <v>336</v>
      </c>
      <c r="K54" s="89" t="s">
        <v>129</v>
      </c>
      <c r="L54" s="90">
        <v>2.3199999999999998E-2</v>
      </c>
      <c r="M54" s="90">
        <v>4.2700000000188358E-2</v>
      </c>
      <c r="N54" s="91">
        <v>79061.651643000019</v>
      </c>
      <c r="O54" s="103">
        <v>94.68</v>
      </c>
      <c r="P54" s="91">
        <v>74.855567417000017</v>
      </c>
      <c r="Q54" s="92">
        <f t="shared" si="0"/>
        <v>8.5914717203643414E-4</v>
      </c>
      <c r="R54" s="92">
        <f>P54/'סכום נכסי הקרן'!$C$42</f>
        <v>8.8253885629082152E-5</v>
      </c>
    </row>
    <row r="55" spans="2:18">
      <c r="B55" s="86" t="s">
        <v>3102</v>
      </c>
      <c r="C55" s="89" t="s">
        <v>2758</v>
      </c>
      <c r="D55" s="88" t="s">
        <v>2781</v>
      </c>
      <c r="E55" s="88"/>
      <c r="F55" s="88" t="s">
        <v>414</v>
      </c>
      <c r="G55" s="102">
        <v>44602</v>
      </c>
      <c r="H55" s="88" t="s">
        <v>323</v>
      </c>
      <c r="I55" s="91">
        <v>7.9099999999733068</v>
      </c>
      <c r="J55" s="89" t="s">
        <v>336</v>
      </c>
      <c r="K55" s="89" t="s">
        <v>129</v>
      </c>
      <c r="L55" s="90">
        <v>2.0899999999999998E-2</v>
      </c>
      <c r="M55" s="90">
        <v>5.0199999999817904E-2</v>
      </c>
      <c r="N55" s="91">
        <v>113270.19162200001</v>
      </c>
      <c r="O55" s="103">
        <v>85.33</v>
      </c>
      <c r="P55" s="91">
        <v>96.653453138000017</v>
      </c>
      <c r="Q55" s="92">
        <f t="shared" si="0"/>
        <v>1.1093301914135258E-3</v>
      </c>
      <c r="R55" s="92">
        <f>P55/'סכום נכסי הקרן'!$C$42</f>
        <v>1.1395335167761612E-4</v>
      </c>
    </row>
    <row r="56" spans="2:18">
      <c r="B56" s="86" t="s">
        <v>3102</v>
      </c>
      <c r="C56" s="89" t="s">
        <v>2758</v>
      </c>
      <c r="D56" s="88" t="s">
        <v>2782</v>
      </c>
      <c r="E56" s="88"/>
      <c r="F56" s="88" t="s">
        <v>414</v>
      </c>
      <c r="G56" s="102">
        <v>43500</v>
      </c>
      <c r="H56" s="88" t="s">
        <v>323</v>
      </c>
      <c r="I56" s="91">
        <v>8.0100000000056966</v>
      </c>
      <c r="J56" s="89" t="s">
        <v>336</v>
      </c>
      <c r="K56" s="89" t="s">
        <v>129</v>
      </c>
      <c r="L56" s="90">
        <v>3.4500000000000003E-2</v>
      </c>
      <c r="M56" s="90">
        <v>3.090000000001733E-2</v>
      </c>
      <c r="N56" s="91">
        <v>70897.70593500002</v>
      </c>
      <c r="O56" s="103">
        <v>113.9</v>
      </c>
      <c r="P56" s="91">
        <v>80.752487254000016</v>
      </c>
      <c r="Q56" s="92">
        <f t="shared" si="0"/>
        <v>9.2682847052237029E-4</v>
      </c>
      <c r="R56" s="92">
        <f>P56/'סכום נכסי הקרן'!$C$42</f>
        <v>9.5206288861286801E-5</v>
      </c>
    </row>
    <row r="57" spans="2:18">
      <c r="B57" s="86" t="s">
        <v>3102</v>
      </c>
      <c r="C57" s="89" t="s">
        <v>2758</v>
      </c>
      <c r="D57" s="88" t="s">
        <v>2783</v>
      </c>
      <c r="E57" s="88"/>
      <c r="F57" s="88" t="s">
        <v>414</v>
      </c>
      <c r="G57" s="102">
        <v>43556</v>
      </c>
      <c r="H57" s="88" t="s">
        <v>323</v>
      </c>
      <c r="I57" s="91">
        <v>8.0899999999989856</v>
      </c>
      <c r="J57" s="89" t="s">
        <v>336</v>
      </c>
      <c r="K57" s="89" t="s">
        <v>129</v>
      </c>
      <c r="L57" s="90">
        <v>3.0499999999999999E-2</v>
      </c>
      <c r="M57" s="90">
        <v>3.0899999999989866E-2</v>
      </c>
      <c r="N57" s="91">
        <v>71495.079654000016</v>
      </c>
      <c r="O57" s="103">
        <v>110.41</v>
      </c>
      <c r="P57" s="91">
        <v>78.937717412000012</v>
      </c>
      <c r="Q57" s="92">
        <f t="shared" si="0"/>
        <v>9.0599963398485951E-4</v>
      </c>
      <c r="R57" s="92">
        <f>P57/'סכום נכסי הקרן'!$C$42</f>
        <v>9.306669529990525E-5</v>
      </c>
    </row>
    <row r="58" spans="2:18">
      <c r="B58" s="86" t="s">
        <v>3102</v>
      </c>
      <c r="C58" s="89" t="s">
        <v>2758</v>
      </c>
      <c r="D58" s="88" t="s">
        <v>2784</v>
      </c>
      <c r="E58" s="88"/>
      <c r="F58" s="88" t="s">
        <v>414</v>
      </c>
      <c r="G58" s="102">
        <v>43647</v>
      </c>
      <c r="H58" s="88" t="s">
        <v>323</v>
      </c>
      <c r="I58" s="91">
        <v>8.0699999999995704</v>
      </c>
      <c r="J58" s="89" t="s">
        <v>336</v>
      </c>
      <c r="K58" s="89" t="s">
        <v>129</v>
      </c>
      <c r="L58" s="90">
        <v>2.8999999999999998E-2</v>
      </c>
      <c r="M58" s="90">
        <v>3.3599999999936979E-2</v>
      </c>
      <c r="N58" s="91">
        <v>66369.131261000002</v>
      </c>
      <c r="O58" s="103">
        <v>105.2</v>
      </c>
      <c r="P58" s="91">
        <v>69.820324129000014</v>
      </c>
      <c r="Q58" s="92">
        <f t="shared" si="0"/>
        <v>8.0135567862216889E-4</v>
      </c>
      <c r="R58" s="92">
        <f>P58/'סכום נכסי הקרן'!$C$42</f>
        <v>8.2317389512791465E-5</v>
      </c>
    </row>
    <row r="59" spans="2:18">
      <c r="B59" s="86" t="s">
        <v>3102</v>
      </c>
      <c r="C59" s="89" t="s">
        <v>2758</v>
      </c>
      <c r="D59" s="88" t="s">
        <v>2785</v>
      </c>
      <c r="E59" s="88"/>
      <c r="F59" s="88" t="s">
        <v>414</v>
      </c>
      <c r="G59" s="102">
        <v>43703</v>
      </c>
      <c r="H59" s="88" t="s">
        <v>323</v>
      </c>
      <c r="I59" s="91">
        <v>8.2000000002901192</v>
      </c>
      <c r="J59" s="89" t="s">
        <v>336</v>
      </c>
      <c r="K59" s="89" t="s">
        <v>129</v>
      </c>
      <c r="L59" s="90">
        <v>2.3799999999999998E-2</v>
      </c>
      <c r="M59" s="90">
        <v>3.2700000001015417E-2</v>
      </c>
      <c r="N59" s="91">
        <v>4712.9480500000009</v>
      </c>
      <c r="O59" s="103">
        <v>102.39</v>
      </c>
      <c r="P59" s="91">
        <v>4.8255875130000012</v>
      </c>
      <c r="Q59" s="92">
        <f t="shared" si="0"/>
        <v>5.5385190551193808E-5</v>
      </c>
      <c r="R59" s="92">
        <f>P59/'סכום נכסי הקרן'!$C$42</f>
        <v>5.6893142776272727E-6</v>
      </c>
    </row>
    <row r="60" spans="2:18">
      <c r="B60" s="86" t="s">
        <v>3102</v>
      </c>
      <c r="C60" s="89" t="s">
        <v>2758</v>
      </c>
      <c r="D60" s="88" t="s">
        <v>2786</v>
      </c>
      <c r="E60" s="88"/>
      <c r="F60" s="88" t="s">
        <v>414</v>
      </c>
      <c r="G60" s="102">
        <v>43740</v>
      </c>
      <c r="H60" s="88" t="s">
        <v>323</v>
      </c>
      <c r="I60" s="91">
        <v>8.1099999999544909</v>
      </c>
      <c r="J60" s="89" t="s">
        <v>336</v>
      </c>
      <c r="K60" s="89" t="s">
        <v>129</v>
      </c>
      <c r="L60" s="90">
        <v>2.4300000000000002E-2</v>
      </c>
      <c r="M60" s="90">
        <v>3.6699999999776065E-2</v>
      </c>
      <c r="N60" s="91">
        <v>69648.18799000002</v>
      </c>
      <c r="O60" s="103">
        <v>99.38</v>
      </c>
      <c r="P60" s="91">
        <v>69.216365865000014</v>
      </c>
      <c r="Q60" s="92">
        <f t="shared" si="0"/>
        <v>7.9442380899044142E-4</v>
      </c>
      <c r="R60" s="92">
        <f>P60/'סכום נכסי הקרן'!$C$42</f>
        <v>8.1605329402968703E-5</v>
      </c>
    </row>
    <row r="61" spans="2:18">
      <c r="B61" s="86" t="s">
        <v>3102</v>
      </c>
      <c r="C61" s="89" t="s">
        <v>2758</v>
      </c>
      <c r="D61" s="88" t="s">
        <v>2787</v>
      </c>
      <c r="E61" s="88"/>
      <c r="F61" s="88" t="s">
        <v>414</v>
      </c>
      <c r="G61" s="102">
        <v>43831</v>
      </c>
      <c r="H61" s="88" t="s">
        <v>323</v>
      </c>
      <c r="I61" s="91">
        <v>8.0800000000434729</v>
      </c>
      <c r="J61" s="89" t="s">
        <v>336</v>
      </c>
      <c r="K61" s="89" t="s">
        <v>129</v>
      </c>
      <c r="L61" s="90">
        <v>2.3799999999999998E-2</v>
      </c>
      <c r="M61" s="90">
        <v>3.8200000000186321E-2</v>
      </c>
      <c r="N61" s="91">
        <v>72287.715021000011</v>
      </c>
      <c r="O61" s="103">
        <v>98.01</v>
      </c>
      <c r="P61" s="91">
        <v>70.849189523999996</v>
      </c>
      <c r="Q61" s="92">
        <f t="shared" si="0"/>
        <v>8.1316437669262979E-4</v>
      </c>
      <c r="R61" s="92">
        <f>P61/'סכום נכסי הקרן'!$C$42</f>
        <v>8.353041042801904E-5</v>
      </c>
    </row>
    <row r="62" spans="2:18">
      <c r="B62" s="86" t="s">
        <v>3103</v>
      </c>
      <c r="C62" s="89" t="s">
        <v>2758</v>
      </c>
      <c r="D62" s="88">
        <v>7936</v>
      </c>
      <c r="E62" s="88"/>
      <c r="F62" s="88" t="s">
        <v>2788</v>
      </c>
      <c r="G62" s="102">
        <v>44087</v>
      </c>
      <c r="H62" s="88" t="s">
        <v>2756</v>
      </c>
      <c r="I62" s="91">
        <v>5.390000000003357</v>
      </c>
      <c r="J62" s="89" t="s">
        <v>328</v>
      </c>
      <c r="K62" s="89" t="s">
        <v>129</v>
      </c>
      <c r="L62" s="90">
        <v>1.7947999999999999E-2</v>
      </c>
      <c r="M62" s="90">
        <v>2.8100000000016369E-2</v>
      </c>
      <c r="N62" s="91">
        <v>343893.64410400001</v>
      </c>
      <c r="O62" s="103">
        <v>104.82</v>
      </c>
      <c r="P62" s="91">
        <v>360.46931346100007</v>
      </c>
      <c r="Q62" s="92">
        <f t="shared" si="0"/>
        <v>4.1372499328032591E-3</v>
      </c>
      <c r="R62" s="92">
        <f>P62/'סכום נכסי הקרן'!$C$42</f>
        <v>4.2498933159854769E-4</v>
      </c>
    </row>
    <row r="63" spans="2:18">
      <c r="B63" s="86" t="s">
        <v>3103</v>
      </c>
      <c r="C63" s="89" t="s">
        <v>2758</v>
      </c>
      <c r="D63" s="88">
        <v>7937</v>
      </c>
      <c r="E63" s="88"/>
      <c r="F63" s="88" t="s">
        <v>2788</v>
      </c>
      <c r="G63" s="102">
        <v>44087</v>
      </c>
      <c r="H63" s="88" t="s">
        <v>2756</v>
      </c>
      <c r="I63" s="91">
        <v>6.7499999999481064</v>
      </c>
      <c r="J63" s="89" t="s">
        <v>328</v>
      </c>
      <c r="K63" s="89" t="s">
        <v>129</v>
      </c>
      <c r="L63" s="90">
        <v>7.5499999999999998E-2</v>
      </c>
      <c r="M63" s="90">
        <v>7.9499999999421755E-2</v>
      </c>
      <c r="N63" s="91">
        <v>67785.137684000016</v>
      </c>
      <c r="O63" s="103">
        <v>99.5</v>
      </c>
      <c r="P63" s="91">
        <v>67.446275102000016</v>
      </c>
      <c r="Q63" s="92">
        <f t="shared" si="0"/>
        <v>7.741077720441516E-4</v>
      </c>
      <c r="R63" s="92">
        <f>P63/'סכום נכסי הקרן'!$C$42</f>
        <v>7.9518411981307162E-5</v>
      </c>
    </row>
    <row r="64" spans="2:18">
      <c r="B64" s="86" t="s">
        <v>3104</v>
      </c>
      <c r="C64" s="89" t="s">
        <v>2757</v>
      </c>
      <c r="D64" s="88">
        <v>8063</v>
      </c>
      <c r="E64" s="88"/>
      <c r="F64" s="88" t="s">
        <v>417</v>
      </c>
      <c r="G64" s="102">
        <v>44147</v>
      </c>
      <c r="H64" s="88" t="s">
        <v>127</v>
      </c>
      <c r="I64" s="91">
        <v>7.8499999999979737</v>
      </c>
      <c r="J64" s="89" t="s">
        <v>500</v>
      </c>
      <c r="K64" s="89" t="s">
        <v>129</v>
      </c>
      <c r="L64" s="90">
        <v>1.6250000000000001E-2</v>
      </c>
      <c r="M64" s="90">
        <v>2.9099999999987837E-2</v>
      </c>
      <c r="N64" s="91">
        <v>271299.74179300008</v>
      </c>
      <c r="O64" s="103">
        <v>100.04</v>
      </c>
      <c r="P64" s="91">
        <v>271.40826836300005</v>
      </c>
      <c r="Q64" s="92">
        <f t="shared" si="0"/>
        <v>3.1150608335168534E-3</v>
      </c>
      <c r="R64" s="92">
        <f>P64/'סכום נכסי הקרן'!$C$42</f>
        <v>3.1998734498211355E-4</v>
      </c>
    </row>
    <row r="65" spans="2:18">
      <c r="B65" s="86" t="s">
        <v>3104</v>
      </c>
      <c r="C65" s="89" t="s">
        <v>2757</v>
      </c>
      <c r="D65" s="88">
        <v>8145</v>
      </c>
      <c r="E65" s="88"/>
      <c r="F65" s="88" t="s">
        <v>417</v>
      </c>
      <c r="G65" s="102">
        <v>44185</v>
      </c>
      <c r="H65" s="88" t="s">
        <v>127</v>
      </c>
      <c r="I65" s="91">
        <v>7.8600000000228594</v>
      </c>
      <c r="J65" s="89" t="s">
        <v>500</v>
      </c>
      <c r="K65" s="89" t="s">
        <v>129</v>
      </c>
      <c r="L65" s="90">
        <v>1.4990000000000002E-2</v>
      </c>
      <c r="M65" s="90">
        <v>3.0200000000081523E-2</v>
      </c>
      <c r="N65" s="91">
        <v>127532.61892900003</v>
      </c>
      <c r="O65" s="103">
        <v>98.1</v>
      </c>
      <c r="P65" s="91">
        <v>125.10949414900003</v>
      </c>
      <c r="Q65" s="92">
        <f t="shared" si="0"/>
        <v>1.4359315118705695E-3</v>
      </c>
      <c r="R65" s="92">
        <f>P65/'סכום נכסי הקרן'!$C$42</f>
        <v>1.4750270913357105E-4</v>
      </c>
    </row>
    <row r="66" spans="2:18">
      <c r="B66" s="86" t="s">
        <v>3105</v>
      </c>
      <c r="C66" s="89" t="s">
        <v>2757</v>
      </c>
      <c r="D66" s="88" t="s">
        <v>2789</v>
      </c>
      <c r="E66" s="88"/>
      <c r="F66" s="88" t="s">
        <v>414</v>
      </c>
      <c r="G66" s="102">
        <v>42901</v>
      </c>
      <c r="H66" s="88" t="s">
        <v>323</v>
      </c>
      <c r="I66" s="91">
        <v>0.94999999999974194</v>
      </c>
      <c r="J66" s="89" t="s">
        <v>152</v>
      </c>
      <c r="K66" s="89" t="s">
        <v>129</v>
      </c>
      <c r="L66" s="90">
        <v>0.04</v>
      </c>
      <c r="M66" s="90">
        <v>6.1099999999933409E-2</v>
      </c>
      <c r="N66" s="91">
        <v>197082.65615600004</v>
      </c>
      <c r="O66" s="103">
        <v>98.29</v>
      </c>
      <c r="P66" s="91">
        <v>193.71253833900002</v>
      </c>
      <c r="Q66" s="92">
        <f t="shared" si="0"/>
        <v>2.2233159836305611E-3</v>
      </c>
      <c r="R66" s="92">
        <f>P66/'סכום נכסי הקרן'!$C$42</f>
        <v>2.2838493906876393E-4</v>
      </c>
    </row>
    <row r="67" spans="2:18">
      <c r="B67" s="86" t="s">
        <v>3106</v>
      </c>
      <c r="C67" s="89" t="s">
        <v>2757</v>
      </c>
      <c r="D67" s="88">
        <v>4069</v>
      </c>
      <c r="E67" s="88"/>
      <c r="F67" s="88" t="s">
        <v>417</v>
      </c>
      <c r="G67" s="102">
        <v>42052</v>
      </c>
      <c r="H67" s="88" t="s">
        <v>127</v>
      </c>
      <c r="I67" s="91">
        <v>4.1300000000003587</v>
      </c>
      <c r="J67" s="89" t="s">
        <v>541</v>
      </c>
      <c r="K67" s="89" t="s">
        <v>129</v>
      </c>
      <c r="L67" s="90">
        <v>2.9779E-2</v>
      </c>
      <c r="M67" s="90">
        <v>2.0100000000007175E-2</v>
      </c>
      <c r="N67" s="91">
        <v>190962.68081900003</v>
      </c>
      <c r="O67" s="103">
        <v>116.82</v>
      </c>
      <c r="P67" s="91">
        <v>223.08261588400003</v>
      </c>
      <c r="Q67" s="92">
        <f t="shared" si="0"/>
        <v>2.5604080655689714E-3</v>
      </c>
      <c r="R67" s="92">
        <f>P67/'סכום נכסי הקרן'!$C$42</f>
        <v>2.6301193548352951E-4</v>
      </c>
    </row>
    <row r="68" spans="2:18">
      <c r="B68" s="86" t="s">
        <v>3107</v>
      </c>
      <c r="C68" s="89" t="s">
        <v>2757</v>
      </c>
      <c r="D68" s="88">
        <v>8224</v>
      </c>
      <c r="E68" s="88"/>
      <c r="F68" s="88" t="s">
        <v>417</v>
      </c>
      <c r="G68" s="102">
        <v>44223</v>
      </c>
      <c r="H68" s="88" t="s">
        <v>127</v>
      </c>
      <c r="I68" s="91">
        <v>12.680000000006409</v>
      </c>
      <c r="J68" s="89" t="s">
        <v>328</v>
      </c>
      <c r="K68" s="89" t="s">
        <v>129</v>
      </c>
      <c r="L68" s="90">
        <v>2.1537000000000001E-2</v>
      </c>
      <c r="M68" s="90">
        <v>3.7100000000019798E-2</v>
      </c>
      <c r="N68" s="91">
        <v>581788.94886100013</v>
      </c>
      <c r="O68" s="103">
        <v>91.16</v>
      </c>
      <c r="P68" s="91">
        <v>530.35883054500016</v>
      </c>
      <c r="Q68" s="92">
        <f t="shared" si="0"/>
        <v>6.0871396096558849E-3</v>
      </c>
      <c r="R68" s="92">
        <f>P68/'סכום נכסי הקרן'!$C$42</f>
        <v>6.2528719223444579E-4</v>
      </c>
    </row>
    <row r="69" spans="2:18">
      <c r="B69" s="86" t="s">
        <v>3107</v>
      </c>
      <c r="C69" s="89" t="s">
        <v>2757</v>
      </c>
      <c r="D69" s="88">
        <v>2963</v>
      </c>
      <c r="E69" s="88"/>
      <c r="F69" s="88" t="s">
        <v>417</v>
      </c>
      <c r="G69" s="102">
        <v>41423</v>
      </c>
      <c r="H69" s="88" t="s">
        <v>127</v>
      </c>
      <c r="I69" s="91">
        <v>3.060000000013896</v>
      </c>
      <c r="J69" s="89" t="s">
        <v>328</v>
      </c>
      <c r="K69" s="89" t="s">
        <v>129</v>
      </c>
      <c r="L69" s="90">
        <v>0.05</v>
      </c>
      <c r="M69" s="90">
        <v>2.2000000000044349E-2</v>
      </c>
      <c r="N69" s="91">
        <v>111373.80051900001</v>
      </c>
      <c r="O69" s="103">
        <v>121.47</v>
      </c>
      <c r="P69" s="91">
        <v>135.28575485200005</v>
      </c>
      <c r="Q69" s="92">
        <f t="shared" si="0"/>
        <v>1.5527285104983885E-3</v>
      </c>
      <c r="R69" s="92">
        <f>P69/'סכום נכסי הקרן'!$C$42</f>
        <v>1.5950040789138348E-4</v>
      </c>
    </row>
    <row r="70" spans="2:18">
      <c r="B70" s="86" t="s">
        <v>3107</v>
      </c>
      <c r="C70" s="89" t="s">
        <v>2757</v>
      </c>
      <c r="D70" s="88">
        <v>2968</v>
      </c>
      <c r="E70" s="88"/>
      <c r="F70" s="88" t="s">
        <v>417</v>
      </c>
      <c r="G70" s="102">
        <v>41423</v>
      </c>
      <c r="H70" s="88" t="s">
        <v>127</v>
      </c>
      <c r="I70" s="91">
        <v>3.0599999999871295</v>
      </c>
      <c r="J70" s="89" t="s">
        <v>328</v>
      </c>
      <c r="K70" s="89" t="s">
        <v>129</v>
      </c>
      <c r="L70" s="90">
        <v>0.05</v>
      </c>
      <c r="M70" s="90">
        <v>2.1999999999954029E-2</v>
      </c>
      <c r="N70" s="91">
        <v>35820.027998000005</v>
      </c>
      <c r="O70" s="103">
        <v>121.47</v>
      </c>
      <c r="P70" s="91">
        <v>43.510587776000008</v>
      </c>
      <c r="Q70" s="92">
        <f t="shared" si="0"/>
        <v>4.9938835187967375E-4</v>
      </c>
      <c r="R70" s="92">
        <f>P70/'סכום נכסי הקרן'!$C$42</f>
        <v>5.1298501497500763E-5</v>
      </c>
    </row>
    <row r="71" spans="2:18">
      <c r="B71" s="86" t="s">
        <v>3107</v>
      </c>
      <c r="C71" s="89" t="s">
        <v>2757</v>
      </c>
      <c r="D71" s="88">
        <v>4605</v>
      </c>
      <c r="E71" s="88"/>
      <c r="F71" s="88" t="s">
        <v>417</v>
      </c>
      <c r="G71" s="102">
        <v>42352</v>
      </c>
      <c r="H71" s="88" t="s">
        <v>127</v>
      </c>
      <c r="I71" s="91">
        <v>5.3199999999930512</v>
      </c>
      <c r="J71" s="89" t="s">
        <v>328</v>
      </c>
      <c r="K71" s="89" t="s">
        <v>129</v>
      </c>
      <c r="L71" s="90">
        <v>0.05</v>
      </c>
      <c r="M71" s="90">
        <v>2.5000000000000001E-2</v>
      </c>
      <c r="N71" s="91">
        <v>136890.46294300002</v>
      </c>
      <c r="O71" s="103">
        <v>126.15</v>
      </c>
      <c r="P71" s="91">
        <v>172.68731261000002</v>
      </c>
      <c r="Q71" s="92">
        <f t="shared" si="0"/>
        <v>1.9820010908334802E-3</v>
      </c>
      <c r="R71" s="92">
        <f>P71/'סכום נכסי הקרן'!$C$42</f>
        <v>2.0359643060050274E-4</v>
      </c>
    </row>
    <row r="72" spans="2:18">
      <c r="B72" s="86" t="s">
        <v>3107</v>
      </c>
      <c r="C72" s="89" t="s">
        <v>2757</v>
      </c>
      <c r="D72" s="88">
        <v>4606</v>
      </c>
      <c r="E72" s="88"/>
      <c r="F72" s="88" t="s">
        <v>417</v>
      </c>
      <c r="G72" s="102">
        <v>42352</v>
      </c>
      <c r="H72" s="88" t="s">
        <v>127</v>
      </c>
      <c r="I72" s="91">
        <v>7.0799999999982273</v>
      </c>
      <c r="J72" s="89" t="s">
        <v>328</v>
      </c>
      <c r="K72" s="89" t="s">
        <v>129</v>
      </c>
      <c r="L72" s="90">
        <v>4.0999999999999995E-2</v>
      </c>
      <c r="M72" s="90">
        <v>2.489999999999018E-2</v>
      </c>
      <c r="N72" s="91">
        <v>418583.05709400005</v>
      </c>
      <c r="O72" s="103">
        <v>124.01</v>
      </c>
      <c r="P72" s="91">
        <v>519.08485539900005</v>
      </c>
      <c r="Q72" s="92">
        <f t="shared" si="0"/>
        <v>5.9577437050021007E-3</v>
      </c>
      <c r="R72" s="92">
        <f>P72/'סכום נכסי הקרן'!$C$42</f>
        <v>6.1199530029570068E-4</v>
      </c>
    </row>
    <row r="73" spans="2:18">
      <c r="B73" s="86" t="s">
        <v>3107</v>
      </c>
      <c r="C73" s="89" t="s">
        <v>2757</v>
      </c>
      <c r="D73" s="88">
        <v>5150</v>
      </c>
      <c r="E73" s="88"/>
      <c r="F73" s="88" t="s">
        <v>417</v>
      </c>
      <c r="G73" s="102">
        <v>42631</v>
      </c>
      <c r="H73" s="88" t="s">
        <v>127</v>
      </c>
      <c r="I73" s="91">
        <v>7.0299999999799159</v>
      </c>
      <c r="J73" s="89" t="s">
        <v>328</v>
      </c>
      <c r="K73" s="89" t="s">
        <v>129</v>
      </c>
      <c r="L73" s="90">
        <v>4.0999999999999995E-2</v>
      </c>
      <c r="M73" s="90">
        <v>2.7499999999917684E-2</v>
      </c>
      <c r="N73" s="91">
        <v>124214.83490300001</v>
      </c>
      <c r="O73" s="103">
        <v>122.26</v>
      </c>
      <c r="P73" s="91">
        <v>151.86505763500003</v>
      </c>
      <c r="Q73" s="92">
        <f t="shared" si="0"/>
        <v>1.7430157742499331E-3</v>
      </c>
      <c r="R73" s="92">
        <f>P73/'סכום נכסי הקרן'!$C$42</f>
        <v>1.7904722240512274E-4</v>
      </c>
    </row>
    <row r="74" spans="2:18">
      <c r="B74" s="86" t="s">
        <v>3108</v>
      </c>
      <c r="C74" s="89" t="s">
        <v>2758</v>
      </c>
      <c r="D74" s="88" t="s">
        <v>2790</v>
      </c>
      <c r="E74" s="88"/>
      <c r="F74" s="88" t="s">
        <v>414</v>
      </c>
      <c r="G74" s="102">
        <v>42033</v>
      </c>
      <c r="H74" s="88" t="s">
        <v>323</v>
      </c>
      <c r="I74" s="91">
        <v>3.9400000000336868</v>
      </c>
      <c r="J74" s="89" t="s">
        <v>336</v>
      </c>
      <c r="K74" s="89" t="s">
        <v>129</v>
      </c>
      <c r="L74" s="90">
        <v>5.0999999999999997E-2</v>
      </c>
      <c r="M74" s="90">
        <v>2.5400000000276715E-2</v>
      </c>
      <c r="N74" s="91">
        <v>27169.373572000004</v>
      </c>
      <c r="O74" s="103">
        <v>122.37</v>
      </c>
      <c r="P74" s="91">
        <v>33.247164352000006</v>
      </c>
      <c r="Q74" s="92">
        <f t="shared" si="0"/>
        <v>3.8159095197459281E-4</v>
      </c>
      <c r="R74" s="92">
        <f>P74/'סכום נכסי הקרן'!$C$42</f>
        <v>3.9198038856176496E-5</v>
      </c>
    </row>
    <row r="75" spans="2:18">
      <c r="B75" s="86" t="s">
        <v>3108</v>
      </c>
      <c r="C75" s="89" t="s">
        <v>2758</v>
      </c>
      <c r="D75" s="88" t="s">
        <v>2791</v>
      </c>
      <c r="E75" s="88"/>
      <c r="F75" s="88" t="s">
        <v>414</v>
      </c>
      <c r="G75" s="102">
        <v>42054</v>
      </c>
      <c r="H75" s="88" t="s">
        <v>323</v>
      </c>
      <c r="I75" s="91">
        <v>3.930000000010379</v>
      </c>
      <c r="J75" s="89" t="s">
        <v>336</v>
      </c>
      <c r="K75" s="89" t="s">
        <v>129</v>
      </c>
      <c r="L75" s="90">
        <v>5.0999999999999997E-2</v>
      </c>
      <c r="M75" s="90">
        <v>2.5400000000006102E-2</v>
      </c>
      <c r="N75" s="91">
        <v>53072.94376200001</v>
      </c>
      <c r="O75" s="103">
        <v>123.45</v>
      </c>
      <c r="P75" s="91">
        <v>65.518552624000009</v>
      </c>
      <c r="Q75" s="92">
        <f t="shared" ref="Q75:Q138" si="1">IFERROR(P75/$P$10,0)</f>
        <v>7.5198253309941758E-4</v>
      </c>
      <c r="R75" s="92">
        <f>P75/'סכום נכסי הקרן'!$C$42</f>
        <v>7.7245648512021289E-5</v>
      </c>
    </row>
    <row r="76" spans="2:18">
      <c r="B76" s="86" t="s">
        <v>3108</v>
      </c>
      <c r="C76" s="89" t="s">
        <v>2758</v>
      </c>
      <c r="D76" s="88" t="s">
        <v>2792</v>
      </c>
      <c r="E76" s="88"/>
      <c r="F76" s="88" t="s">
        <v>414</v>
      </c>
      <c r="G76" s="102">
        <v>42565</v>
      </c>
      <c r="H76" s="88" t="s">
        <v>323</v>
      </c>
      <c r="I76" s="91">
        <v>3.929999999985553</v>
      </c>
      <c r="J76" s="89" t="s">
        <v>336</v>
      </c>
      <c r="K76" s="89" t="s">
        <v>129</v>
      </c>
      <c r="L76" s="90">
        <v>5.0999999999999997E-2</v>
      </c>
      <c r="M76" s="90">
        <v>2.5399999999940217E-2</v>
      </c>
      <c r="N76" s="91">
        <v>64780.247815000017</v>
      </c>
      <c r="O76" s="103">
        <v>123.95</v>
      </c>
      <c r="P76" s="91">
        <v>80.295121612000017</v>
      </c>
      <c r="Q76" s="92">
        <f t="shared" si="1"/>
        <v>9.2157910282040709E-4</v>
      </c>
      <c r="R76" s="92">
        <f>P76/'סכום נכסי הקרן'!$C$42</f>
        <v>9.4667059830600523E-5</v>
      </c>
    </row>
    <row r="77" spans="2:18">
      <c r="B77" s="86" t="s">
        <v>3108</v>
      </c>
      <c r="C77" s="89" t="s">
        <v>2758</v>
      </c>
      <c r="D77" s="88" t="s">
        <v>2793</v>
      </c>
      <c r="E77" s="88"/>
      <c r="F77" s="88" t="s">
        <v>414</v>
      </c>
      <c r="G77" s="102">
        <v>40570</v>
      </c>
      <c r="H77" s="88" t="s">
        <v>323</v>
      </c>
      <c r="I77" s="91">
        <v>3.9600000000015774</v>
      </c>
      <c r="J77" s="89" t="s">
        <v>336</v>
      </c>
      <c r="K77" s="89" t="s">
        <v>129</v>
      </c>
      <c r="L77" s="90">
        <v>5.0999999999999997E-2</v>
      </c>
      <c r="M77" s="90">
        <v>2.120000000002227E-2</v>
      </c>
      <c r="N77" s="91">
        <v>328464.59212200006</v>
      </c>
      <c r="O77" s="103">
        <v>131.22</v>
      </c>
      <c r="P77" s="91">
        <v>431.01124656700006</v>
      </c>
      <c r="Q77" s="92">
        <f t="shared" si="1"/>
        <v>4.9468878051659674E-3</v>
      </c>
      <c r="R77" s="92">
        <f>P77/'סכום נכסי הקרן'!$C$42</f>
        <v>5.0815749010986011E-4</v>
      </c>
    </row>
    <row r="78" spans="2:18">
      <c r="B78" s="86" t="s">
        <v>3108</v>
      </c>
      <c r="C78" s="89" t="s">
        <v>2758</v>
      </c>
      <c r="D78" s="88" t="s">
        <v>2794</v>
      </c>
      <c r="E78" s="88"/>
      <c r="F78" s="88" t="s">
        <v>414</v>
      </c>
      <c r="G78" s="102">
        <v>41207</v>
      </c>
      <c r="H78" s="88" t="s">
        <v>323</v>
      </c>
      <c r="I78" s="91">
        <v>3.9599999997616409</v>
      </c>
      <c r="J78" s="89" t="s">
        <v>336</v>
      </c>
      <c r="K78" s="89" t="s">
        <v>129</v>
      </c>
      <c r="L78" s="90">
        <v>5.0999999999999997E-2</v>
      </c>
      <c r="M78" s="90">
        <v>2.1099999998893334E-2</v>
      </c>
      <c r="N78" s="91">
        <v>4668.9020640000008</v>
      </c>
      <c r="O78" s="103">
        <v>125.8</v>
      </c>
      <c r="P78" s="91">
        <v>5.8734789150000006</v>
      </c>
      <c r="Q78" s="92">
        <f t="shared" si="1"/>
        <v>6.7412257684548176E-5</v>
      </c>
      <c r="R78" s="92">
        <f>P78/'סכום נכסי הקרן'!$C$42</f>
        <v>6.9247666445650962E-6</v>
      </c>
    </row>
    <row r="79" spans="2:18">
      <c r="B79" s="86" t="s">
        <v>3108</v>
      </c>
      <c r="C79" s="89" t="s">
        <v>2758</v>
      </c>
      <c r="D79" s="88" t="s">
        <v>2795</v>
      </c>
      <c r="E79" s="88"/>
      <c r="F79" s="88" t="s">
        <v>414</v>
      </c>
      <c r="G79" s="102">
        <v>41239</v>
      </c>
      <c r="H79" s="88" t="s">
        <v>323</v>
      </c>
      <c r="I79" s="91">
        <v>3.9399999999866786</v>
      </c>
      <c r="J79" s="89" t="s">
        <v>336</v>
      </c>
      <c r="K79" s="89" t="s">
        <v>129</v>
      </c>
      <c r="L79" s="90">
        <v>5.0999999999999997E-2</v>
      </c>
      <c r="M79" s="90">
        <v>2.5399999999827613E-2</v>
      </c>
      <c r="N79" s="91">
        <v>41173.980114000005</v>
      </c>
      <c r="O79" s="103">
        <v>123.98</v>
      </c>
      <c r="P79" s="91">
        <v>51.047501622000013</v>
      </c>
      <c r="Q79" s="92">
        <f t="shared" si="1"/>
        <v>5.8589251503163959E-4</v>
      </c>
      <c r="R79" s="92">
        <f>P79/'סכום נכסי הקרן'!$C$42</f>
        <v>6.018443951805832E-5</v>
      </c>
    </row>
    <row r="80" spans="2:18">
      <c r="B80" s="86" t="s">
        <v>3108</v>
      </c>
      <c r="C80" s="89" t="s">
        <v>2758</v>
      </c>
      <c r="D80" s="88" t="s">
        <v>2796</v>
      </c>
      <c r="E80" s="88"/>
      <c r="F80" s="88" t="s">
        <v>414</v>
      </c>
      <c r="G80" s="102">
        <v>41269</v>
      </c>
      <c r="H80" s="88" t="s">
        <v>323</v>
      </c>
      <c r="I80" s="91">
        <v>3.9600000000112727</v>
      </c>
      <c r="J80" s="89" t="s">
        <v>336</v>
      </c>
      <c r="K80" s="89" t="s">
        <v>129</v>
      </c>
      <c r="L80" s="90">
        <v>5.0999999999999997E-2</v>
      </c>
      <c r="M80" s="90">
        <v>2.1200000000366381E-2</v>
      </c>
      <c r="N80" s="91">
        <v>11209.830038</v>
      </c>
      <c r="O80" s="103">
        <v>126.61</v>
      </c>
      <c r="P80" s="91">
        <v>14.192765829000004</v>
      </c>
      <c r="Q80" s="92">
        <f t="shared" si="1"/>
        <v>1.6289602825976917E-4</v>
      </c>
      <c r="R80" s="92">
        <f>P80/'סכום נכסי הקרן'!$C$42</f>
        <v>1.6733113854514027E-5</v>
      </c>
    </row>
    <row r="81" spans="2:18">
      <c r="B81" s="86" t="s">
        <v>3108</v>
      </c>
      <c r="C81" s="89" t="s">
        <v>2758</v>
      </c>
      <c r="D81" s="88" t="s">
        <v>2797</v>
      </c>
      <c r="E81" s="88"/>
      <c r="F81" s="88" t="s">
        <v>414</v>
      </c>
      <c r="G81" s="102">
        <v>41298</v>
      </c>
      <c r="H81" s="88" t="s">
        <v>323</v>
      </c>
      <c r="I81" s="91">
        <v>3.9300000000638313</v>
      </c>
      <c r="J81" s="89" t="s">
        <v>336</v>
      </c>
      <c r="K81" s="89" t="s">
        <v>129</v>
      </c>
      <c r="L81" s="90">
        <v>5.0999999999999997E-2</v>
      </c>
      <c r="M81" s="90">
        <v>2.5400000000496466E-2</v>
      </c>
      <c r="N81" s="91">
        <v>22682.963845999999</v>
      </c>
      <c r="O81" s="103">
        <v>124.32</v>
      </c>
      <c r="P81" s="91">
        <v>28.199460840000004</v>
      </c>
      <c r="Q81" s="92">
        <f t="shared" si="1"/>
        <v>3.23656447604938E-4</v>
      </c>
      <c r="R81" s="92">
        <f>P81/'סכום נכסי הקרן'!$C$42</f>
        <v>3.3246852273675292E-5</v>
      </c>
    </row>
    <row r="82" spans="2:18">
      <c r="B82" s="86" t="s">
        <v>3108</v>
      </c>
      <c r="C82" s="89" t="s">
        <v>2758</v>
      </c>
      <c r="D82" s="88" t="s">
        <v>2798</v>
      </c>
      <c r="E82" s="88"/>
      <c r="F82" s="88" t="s">
        <v>414</v>
      </c>
      <c r="G82" s="102">
        <v>41330</v>
      </c>
      <c r="H82" s="88" t="s">
        <v>323</v>
      </c>
      <c r="I82" s="91">
        <v>3.9399999999652917</v>
      </c>
      <c r="J82" s="89" t="s">
        <v>336</v>
      </c>
      <c r="K82" s="89" t="s">
        <v>129</v>
      </c>
      <c r="L82" s="90">
        <v>5.0999999999999997E-2</v>
      </c>
      <c r="M82" s="90">
        <v>2.5399999999698594E-2</v>
      </c>
      <c r="N82" s="91">
        <v>35162.46099900001</v>
      </c>
      <c r="O82" s="103">
        <v>124.55</v>
      </c>
      <c r="P82" s="91">
        <v>43.794847858000011</v>
      </c>
      <c r="Q82" s="92">
        <f t="shared" si="1"/>
        <v>5.026509180988657E-4</v>
      </c>
      <c r="R82" s="92">
        <f>P82/'סכום נכסי הקרן'!$C$42</f>
        <v>5.1633640988542069E-5</v>
      </c>
    </row>
    <row r="83" spans="2:18">
      <c r="B83" s="86" t="s">
        <v>3108</v>
      </c>
      <c r="C83" s="89" t="s">
        <v>2758</v>
      </c>
      <c r="D83" s="88" t="s">
        <v>2799</v>
      </c>
      <c r="E83" s="88"/>
      <c r="F83" s="88" t="s">
        <v>414</v>
      </c>
      <c r="G83" s="102">
        <v>41389</v>
      </c>
      <c r="H83" s="88" t="s">
        <v>323</v>
      </c>
      <c r="I83" s="91">
        <v>3.9600000000226272</v>
      </c>
      <c r="J83" s="89" t="s">
        <v>336</v>
      </c>
      <c r="K83" s="89" t="s">
        <v>129</v>
      </c>
      <c r="L83" s="90">
        <v>5.0999999999999997E-2</v>
      </c>
      <c r="M83" s="90">
        <v>2.12000000003497E-2</v>
      </c>
      <c r="N83" s="91">
        <v>15391.137072000001</v>
      </c>
      <c r="O83" s="103">
        <v>126.34</v>
      </c>
      <c r="P83" s="91">
        <v>19.445162961000005</v>
      </c>
      <c r="Q83" s="92">
        <f t="shared" si="1"/>
        <v>2.2317988286248307E-4</v>
      </c>
      <c r="R83" s="92">
        <f>P83/'סכום נכסי הקרן'!$C$42</f>
        <v>2.2925631949845092E-5</v>
      </c>
    </row>
    <row r="84" spans="2:18">
      <c r="B84" s="86" t="s">
        <v>3108</v>
      </c>
      <c r="C84" s="89" t="s">
        <v>2758</v>
      </c>
      <c r="D84" s="88" t="s">
        <v>2800</v>
      </c>
      <c r="E84" s="88"/>
      <c r="F84" s="88" t="s">
        <v>414</v>
      </c>
      <c r="G84" s="102">
        <v>41422</v>
      </c>
      <c r="H84" s="88" t="s">
        <v>323</v>
      </c>
      <c r="I84" s="91">
        <v>3.9600000000225641</v>
      </c>
      <c r="J84" s="89" t="s">
        <v>336</v>
      </c>
      <c r="K84" s="89" t="s">
        <v>129</v>
      </c>
      <c r="L84" s="90">
        <v>5.0999999999999997E-2</v>
      </c>
      <c r="M84" s="90">
        <v>2.1299999999971796E-2</v>
      </c>
      <c r="N84" s="91">
        <v>5637.0747790000005</v>
      </c>
      <c r="O84" s="103">
        <v>125.79</v>
      </c>
      <c r="P84" s="91">
        <v>7.0908765540000012</v>
      </c>
      <c r="Q84" s="92">
        <f t="shared" si="1"/>
        <v>8.1384815436520396E-5</v>
      </c>
      <c r="R84" s="92">
        <f>P84/'סכום נכסי הקרן'!$C$42</f>
        <v>8.3600649891611808E-6</v>
      </c>
    </row>
    <row r="85" spans="2:18">
      <c r="B85" s="86" t="s">
        <v>3108</v>
      </c>
      <c r="C85" s="89" t="s">
        <v>2758</v>
      </c>
      <c r="D85" s="88" t="s">
        <v>2801</v>
      </c>
      <c r="E85" s="88"/>
      <c r="F85" s="88" t="s">
        <v>414</v>
      </c>
      <c r="G85" s="102">
        <v>41450</v>
      </c>
      <c r="H85" s="88" t="s">
        <v>323</v>
      </c>
      <c r="I85" s="91">
        <v>3.9599999999657154</v>
      </c>
      <c r="J85" s="89" t="s">
        <v>336</v>
      </c>
      <c r="K85" s="89" t="s">
        <v>129</v>
      </c>
      <c r="L85" s="90">
        <v>5.0999999999999997E-2</v>
      </c>
      <c r="M85" s="90">
        <v>2.1399999999485723E-2</v>
      </c>
      <c r="N85" s="91">
        <v>9286.6473290000013</v>
      </c>
      <c r="O85" s="103">
        <v>125.63</v>
      </c>
      <c r="P85" s="91">
        <v>11.666815790000001</v>
      </c>
      <c r="Q85" s="92">
        <f t="shared" si="1"/>
        <v>1.3390469324492935E-4</v>
      </c>
      <c r="R85" s="92">
        <f>P85/'סכום נכסי הקרן'!$C$42</f>
        <v>1.3755046710826131E-5</v>
      </c>
    </row>
    <row r="86" spans="2:18">
      <c r="B86" s="86" t="s">
        <v>3108</v>
      </c>
      <c r="C86" s="89" t="s">
        <v>2758</v>
      </c>
      <c r="D86" s="88" t="s">
        <v>2802</v>
      </c>
      <c r="E86" s="88"/>
      <c r="F86" s="88" t="s">
        <v>414</v>
      </c>
      <c r="G86" s="102">
        <v>41480</v>
      </c>
      <c r="H86" s="88" t="s">
        <v>323</v>
      </c>
      <c r="I86" s="91">
        <v>3.9500000001480404</v>
      </c>
      <c r="J86" s="89" t="s">
        <v>336</v>
      </c>
      <c r="K86" s="89" t="s">
        <v>129</v>
      </c>
      <c r="L86" s="90">
        <v>5.0999999999999997E-2</v>
      </c>
      <c r="M86" s="90">
        <v>2.2200000001184321E-2</v>
      </c>
      <c r="N86" s="91">
        <v>8155.5053000000016</v>
      </c>
      <c r="O86" s="103">
        <v>124.24</v>
      </c>
      <c r="P86" s="91">
        <v>10.132400090000001</v>
      </c>
      <c r="Q86" s="92">
        <f t="shared" si="1"/>
        <v>1.1629359289698228E-4</v>
      </c>
      <c r="R86" s="92">
        <f>P86/'סכום נכסי הקרן'!$C$42</f>
        <v>1.1945987580449224E-5</v>
      </c>
    </row>
    <row r="87" spans="2:18">
      <c r="B87" s="86" t="s">
        <v>3108</v>
      </c>
      <c r="C87" s="89" t="s">
        <v>2758</v>
      </c>
      <c r="D87" s="88" t="s">
        <v>2803</v>
      </c>
      <c r="E87" s="88"/>
      <c r="F87" s="88" t="s">
        <v>414</v>
      </c>
      <c r="G87" s="102">
        <v>41512</v>
      </c>
      <c r="H87" s="88" t="s">
        <v>323</v>
      </c>
      <c r="I87" s="91">
        <v>3.8900000000182566</v>
      </c>
      <c r="J87" s="89" t="s">
        <v>336</v>
      </c>
      <c r="K87" s="89" t="s">
        <v>129</v>
      </c>
      <c r="L87" s="90">
        <v>5.0999999999999997E-2</v>
      </c>
      <c r="M87" s="90">
        <v>3.3800000000365121E-2</v>
      </c>
      <c r="N87" s="91">
        <v>25426.265322000003</v>
      </c>
      <c r="O87" s="103">
        <v>118.49</v>
      </c>
      <c r="P87" s="91">
        <v>30.127583605000005</v>
      </c>
      <c r="Q87" s="92">
        <f t="shared" si="1"/>
        <v>3.4578628080305778E-4</v>
      </c>
      <c r="R87" s="92">
        <f>P87/'סכום נכסי הקרן'!$C$42</f>
        <v>3.552008767690456E-5</v>
      </c>
    </row>
    <row r="88" spans="2:18">
      <c r="B88" s="86" t="s">
        <v>3108</v>
      </c>
      <c r="C88" s="89" t="s">
        <v>2758</v>
      </c>
      <c r="D88" s="88" t="s">
        <v>2804</v>
      </c>
      <c r="E88" s="88"/>
      <c r="F88" s="88" t="s">
        <v>414</v>
      </c>
      <c r="G88" s="102">
        <v>40871</v>
      </c>
      <c r="H88" s="88" t="s">
        <v>323</v>
      </c>
      <c r="I88" s="91">
        <v>3.9300000000974786</v>
      </c>
      <c r="J88" s="89" t="s">
        <v>336</v>
      </c>
      <c r="K88" s="89" t="s">
        <v>129</v>
      </c>
      <c r="L88" s="90">
        <v>5.1879999999999996E-2</v>
      </c>
      <c r="M88" s="90">
        <v>2.5400000000765019E-2</v>
      </c>
      <c r="N88" s="91">
        <v>12796.052948000002</v>
      </c>
      <c r="O88" s="103">
        <v>126.67</v>
      </c>
      <c r="P88" s="91">
        <v>16.208760094000002</v>
      </c>
      <c r="Q88" s="92">
        <f t="shared" si="1"/>
        <v>1.8603439767413371E-4</v>
      </c>
      <c r="R88" s="92">
        <f>P88/'סכום נכסי הקרן'!$C$42</f>
        <v>1.9109948783852749E-5</v>
      </c>
    </row>
    <row r="89" spans="2:18">
      <c r="B89" s="86" t="s">
        <v>3108</v>
      </c>
      <c r="C89" s="89" t="s">
        <v>2758</v>
      </c>
      <c r="D89" s="88" t="s">
        <v>2805</v>
      </c>
      <c r="E89" s="88"/>
      <c r="F89" s="88" t="s">
        <v>414</v>
      </c>
      <c r="G89" s="102">
        <v>41547</v>
      </c>
      <c r="H89" s="88" t="s">
        <v>323</v>
      </c>
      <c r="I89" s="91">
        <v>3.8899999999754553</v>
      </c>
      <c r="J89" s="89" t="s">
        <v>336</v>
      </c>
      <c r="K89" s="89" t="s">
        <v>129</v>
      </c>
      <c r="L89" s="90">
        <v>5.0999999999999997E-2</v>
      </c>
      <c r="M89" s="90">
        <v>3.389999999975455E-2</v>
      </c>
      <c r="N89" s="91">
        <v>18604.621860000003</v>
      </c>
      <c r="O89" s="103">
        <v>118.25</v>
      </c>
      <c r="P89" s="91">
        <v>21.999965386</v>
      </c>
      <c r="Q89" s="92">
        <f t="shared" si="1"/>
        <v>2.5250236820713475E-4</v>
      </c>
      <c r="R89" s="92">
        <f>P89/'סכום נכסי הקרן'!$C$42</f>
        <v>2.5937715737344988E-5</v>
      </c>
    </row>
    <row r="90" spans="2:18">
      <c r="B90" s="86" t="s">
        <v>3108</v>
      </c>
      <c r="C90" s="89" t="s">
        <v>2758</v>
      </c>
      <c r="D90" s="88" t="s">
        <v>2806</v>
      </c>
      <c r="E90" s="88"/>
      <c r="F90" s="88" t="s">
        <v>414</v>
      </c>
      <c r="G90" s="102">
        <v>41571</v>
      </c>
      <c r="H90" s="88" t="s">
        <v>323</v>
      </c>
      <c r="I90" s="91">
        <v>3.9500000001610061</v>
      </c>
      <c r="J90" s="89" t="s">
        <v>336</v>
      </c>
      <c r="K90" s="89" t="s">
        <v>129</v>
      </c>
      <c r="L90" s="90">
        <v>5.0999999999999997E-2</v>
      </c>
      <c r="M90" s="90">
        <v>2.300000000107337E-2</v>
      </c>
      <c r="N90" s="91">
        <v>9071.5249290000011</v>
      </c>
      <c r="O90" s="103">
        <v>123.24</v>
      </c>
      <c r="P90" s="91">
        <v>11.179747416</v>
      </c>
      <c r="Q90" s="92">
        <f t="shared" si="1"/>
        <v>1.283144154533078E-4</v>
      </c>
      <c r="R90" s="92">
        <f>P90/'סכום נכסי הקרן'!$C$42</f>
        <v>1.318079848780382E-5</v>
      </c>
    </row>
    <row r="91" spans="2:18">
      <c r="B91" s="86" t="s">
        <v>3108</v>
      </c>
      <c r="C91" s="89" t="s">
        <v>2758</v>
      </c>
      <c r="D91" s="88" t="s">
        <v>2807</v>
      </c>
      <c r="E91" s="88"/>
      <c r="F91" s="88" t="s">
        <v>414</v>
      </c>
      <c r="G91" s="102">
        <v>41597</v>
      </c>
      <c r="H91" s="88" t="s">
        <v>323</v>
      </c>
      <c r="I91" s="91">
        <v>3.9500000006432479</v>
      </c>
      <c r="J91" s="89" t="s">
        <v>336</v>
      </c>
      <c r="K91" s="89" t="s">
        <v>129</v>
      </c>
      <c r="L91" s="90">
        <v>5.0999999999999997E-2</v>
      </c>
      <c r="M91" s="90">
        <v>2.3300000004137646E-2</v>
      </c>
      <c r="N91" s="91">
        <v>2342.8076360000005</v>
      </c>
      <c r="O91" s="103">
        <v>122.76</v>
      </c>
      <c r="P91" s="91">
        <v>2.8760306570000003</v>
      </c>
      <c r="Q91" s="92">
        <f t="shared" si="1"/>
        <v>3.3009349750657E-5</v>
      </c>
      <c r="R91" s="92">
        <f>P91/'סכום נכסי הקרן'!$C$42</f>
        <v>3.3908083182997583E-6</v>
      </c>
    </row>
    <row r="92" spans="2:18">
      <c r="B92" s="86" t="s">
        <v>3108</v>
      </c>
      <c r="C92" s="89" t="s">
        <v>2758</v>
      </c>
      <c r="D92" s="88" t="s">
        <v>2808</v>
      </c>
      <c r="E92" s="88"/>
      <c r="F92" s="88" t="s">
        <v>414</v>
      </c>
      <c r="G92" s="102">
        <v>41630</v>
      </c>
      <c r="H92" s="88" t="s">
        <v>323</v>
      </c>
      <c r="I92" s="91">
        <v>3.9300000000623156</v>
      </c>
      <c r="J92" s="89" t="s">
        <v>336</v>
      </c>
      <c r="K92" s="89" t="s">
        <v>129</v>
      </c>
      <c r="L92" s="90">
        <v>5.0999999999999997E-2</v>
      </c>
      <c r="M92" s="90">
        <v>2.540000000041135E-2</v>
      </c>
      <c r="N92" s="91">
        <v>26653.587661000005</v>
      </c>
      <c r="O92" s="103">
        <v>122.22</v>
      </c>
      <c r="P92" s="91">
        <v>32.576015829000006</v>
      </c>
      <c r="Q92" s="92">
        <f t="shared" si="1"/>
        <v>3.738879129696286E-4</v>
      </c>
      <c r="R92" s="92">
        <f>P92/'סכום נכסי הקרן'!$C$42</f>
        <v>3.8406762174523586E-5</v>
      </c>
    </row>
    <row r="93" spans="2:18">
      <c r="B93" s="86" t="s">
        <v>3108</v>
      </c>
      <c r="C93" s="89" t="s">
        <v>2758</v>
      </c>
      <c r="D93" s="88" t="s">
        <v>2809</v>
      </c>
      <c r="E93" s="88"/>
      <c r="F93" s="88" t="s">
        <v>414</v>
      </c>
      <c r="G93" s="102">
        <v>41666</v>
      </c>
      <c r="H93" s="88" t="s">
        <v>323</v>
      </c>
      <c r="I93" s="91">
        <v>3.9399999999396411</v>
      </c>
      <c r="J93" s="89" t="s">
        <v>336</v>
      </c>
      <c r="K93" s="89" t="s">
        <v>129</v>
      </c>
      <c r="L93" s="90">
        <v>5.0999999999999997E-2</v>
      </c>
      <c r="M93" s="90">
        <v>2.5399999999078732E-2</v>
      </c>
      <c r="N93" s="91">
        <v>5155.3313350000008</v>
      </c>
      <c r="O93" s="103">
        <v>122.12</v>
      </c>
      <c r="P93" s="91">
        <v>6.2956906270000008</v>
      </c>
      <c r="Q93" s="92">
        <f t="shared" si="1"/>
        <v>7.2258149725479815E-5</v>
      </c>
      <c r="R93" s="92">
        <f>P93/'סכום נכסי הקרן'!$C$42</f>
        <v>7.4225495807965662E-6</v>
      </c>
    </row>
    <row r="94" spans="2:18">
      <c r="B94" s="86" t="s">
        <v>3108</v>
      </c>
      <c r="C94" s="89" t="s">
        <v>2758</v>
      </c>
      <c r="D94" s="88" t="s">
        <v>2810</v>
      </c>
      <c r="E94" s="88"/>
      <c r="F94" s="88" t="s">
        <v>414</v>
      </c>
      <c r="G94" s="102">
        <v>41696</v>
      </c>
      <c r="H94" s="88" t="s">
        <v>323</v>
      </c>
      <c r="I94" s="91">
        <v>3.9399999999934381</v>
      </c>
      <c r="J94" s="89" t="s">
        <v>336</v>
      </c>
      <c r="K94" s="89" t="s">
        <v>129</v>
      </c>
      <c r="L94" s="90">
        <v>5.0999999999999997E-2</v>
      </c>
      <c r="M94" s="90">
        <v>2.5399999998950099E-2</v>
      </c>
      <c r="N94" s="91">
        <v>4962.0045000000009</v>
      </c>
      <c r="O94" s="103">
        <v>122.85</v>
      </c>
      <c r="P94" s="91">
        <v>6.095822666000001</v>
      </c>
      <c r="Q94" s="92">
        <f t="shared" si="1"/>
        <v>6.9964185503456681E-5</v>
      </c>
      <c r="R94" s="92">
        <f>P94/'סכום נכסי הקרן'!$C$42</f>
        <v>7.1869074665267075E-6</v>
      </c>
    </row>
    <row r="95" spans="2:18">
      <c r="B95" s="86" t="s">
        <v>3108</v>
      </c>
      <c r="C95" s="89" t="s">
        <v>2758</v>
      </c>
      <c r="D95" s="88" t="s">
        <v>2811</v>
      </c>
      <c r="E95" s="88"/>
      <c r="F95" s="88" t="s">
        <v>414</v>
      </c>
      <c r="G95" s="102">
        <v>41725</v>
      </c>
      <c r="H95" s="88" t="s">
        <v>323</v>
      </c>
      <c r="I95" s="91">
        <v>3.9400000000542637</v>
      </c>
      <c r="J95" s="89" t="s">
        <v>336</v>
      </c>
      <c r="K95" s="89" t="s">
        <v>129</v>
      </c>
      <c r="L95" s="90">
        <v>5.0999999999999997E-2</v>
      </c>
      <c r="M95" s="90">
        <v>2.5400000000049331E-2</v>
      </c>
      <c r="N95" s="91">
        <v>9881.9834950000004</v>
      </c>
      <c r="O95" s="103">
        <v>123.08</v>
      </c>
      <c r="P95" s="91">
        <v>12.162745411000003</v>
      </c>
      <c r="Q95" s="92">
        <f t="shared" si="1"/>
        <v>1.3959667509896696E-4</v>
      </c>
      <c r="R95" s="92">
        <f>P95/'סכום נכסי הקרן'!$C$42</f>
        <v>1.433974224600243E-5</v>
      </c>
    </row>
    <row r="96" spans="2:18">
      <c r="B96" s="86" t="s">
        <v>3108</v>
      </c>
      <c r="C96" s="89" t="s">
        <v>2758</v>
      </c>
      <c r="D96" s="88" t="s">
        <v>2812</v>
      </c>
      <c r="E96" s="88"/>
      <c r="F96" s="88" t="s">
        <v>414</v>
      </c>
      <c r="G96" s="102">
        <v>41787</v>
      </c>
      <c r="H96" s="88" t="s">
        <v>323</v>
      </c>
      <c r="I96" s="91">
        <v>3.9399999998557829</v>
      </c>
      <c r="J96" s="89" t="s">
        <v>336</v>
      </c>
      <c r="K96" s="89" t="s">
        <v>129</v>
      </c>
      <c r="L96" s="90">
        <v>5.0999999999999997E-2</v>
      </c>
      <c r="M96" s="90">
        <v>2.539999999855783E-2</v>
      </c>
      <c r="N96" s="91">
        <v>6221.3708810000007</v>
      </c>
      <c r="O96" s="103">
        <v>122.6</v>
      </c>
      <c r="P96" s="91">
        <v>7.6274011650000011</v>
      </c>
      <c r="Q96" s="92">
        <f t="shared" si="1"/>
        <v>8.7542722165097453E-5</v>
      </c>
      <c r="R96" s="92">
        <f>P96/'סכום נכסי הקרן'!$C$42</f>
        <v>8.9926215683212266E-6</v>
      </c>
    </row>
    <row r="97" spans="2:18">
      <c r="B97" s="86" t="s">
        <v>3108</v>
      </c>
      <c r="C97" s="89" t="s">
        <v>2758</v>
      </c>
      <c r="D97" s="88" t="s">
        <v>2813</v>
      </c>
      <c r="E97" s="88"/>
      <c r="F97" s="88" t="s">
        <v>414</v>
      </c>
      <c r="G97" s="102">
        <v>41815</v>
      </c>
      <c r="H97" s="88" t="s">
        <v>323</v>
      </c>
      <c r="I97" s="91">
        <v>3.9399999996592521</v>
      </c>
      <c r="J97" s="89" t="s">
        <v>336</v>
      </c>
      <c r="K97" s="89" t="s">
        <v>129</v>
      </c>
      <c r="L97" s="90">
        <v>5.0999999999999997E-2</v>
      </c>
      <c r="M97" s="90">
        <v>2.5399999997992855E-2</v>
      </c>
      <c r="N97" s="91">
        <v>3497.9898250000006</v>
      </c>
      <c r="O97" s="103">
        <v>122.49</v>
      </c>
      <c r="P97" s="91">
        <v>4.2846878090000011</v>
      </c>
      <c r="Q97" s="92">
        <f t="shared" si="1"/>
        <v>4.917706913708231E-5</v>
      </c>
      <c r="R97" s="92">
        <f>P97/'סכום נכסי הקרן'!$C$42</f>
        <v>5.0515995122352303E-6</v>
      </c>
    </row>
    <row r="98" spans="2:18">
      <c r="B98" s="86" t="s">
        <v>3108</v>
      </c>
      <c r="C98" s="89" t="s">
        <v>2758</v>
      </c>
      <c r="D98" s="88" t="s">
        <v>2814</v>
      </c>
      <c r="E98" s="88"/>
      <c r="F98" s="88" t="s">
        <v>414</v>
      </c>
      <c r="G98" s="102">
        <v>41836</v>
      </c>
      <c r="H98" s="88" t="s">
        <v>323</v>
      </c>
      <c r="I98" s="91">
        <v>3.939999999829928</v>
      </c>
      <c r="J98" s="89" t="s">
        <v>336</v>
      </c>
      <c r="K98" s="89" t="s">
        <v>129</v>
      </c>
      <c r="L98" s="90">
        <v>5.0999999999999997E-2</v>
      </c>
      <c r="M98" s="90">
        <v>2.5399999998771693E-2</v>
      </c>
      <c r="N98" s="91">
        <v>10399.113605000002</v>
      </c>
      <c r="O98" s="103">
        <v>122.13</v>
      </c>
      <c r="P98" s="91">
        <v>12.700437514000001</v>
      </c>
      <c r="Q98" s="92">
        <f t="shared" si="1"/>
        <v>1.4576798159839319E-4</v>
      </c>
      <c r="R98" s="92">
        <f>P98/'סכום נכסי הקרן'!$C$42</f>
        <v>1.4973675285310946E-5</v>
      </c>
    </row>
    <row r="99" spans="2:18">
      <c r="B99" s="86" t="s">
        <v>3108</v>
      </c>
      <c r="C99" s="89" t="s">
        <v>2758</v>
      </c>
      <c r="D99" s="88" t="s">
        <v>2815</v>
      </c>
      <c r="E99" s="88"/>
      <c r="F99" s="88" t="s">
        <v>414</v>
      </c>
      <c r="G99" s="102">
        <v>40903</v>
      </c>
      <c r="H99" s="88" t="s">
        <v>323</v>
      </c>
      <c r="I99" s="91">
        <v>3.8900000000618293</v>
      </c>
      <c r="J99" s="89" t="s">
        <v>336</v>
      </c>
      <c r="K99" s="89" t="s">
        <v>129</v>
      </c>
      <c r="L99" s="90">
        <v>5.2619999999999993E-2</v>
      </c>
      <c r="M99" s="90">
        <v>3.3699999999999994E-2</v>
      </c>
      <c r="N99" s="91">
        <v>13128.932528000001</v>
      </c>
      <c r="O99" s="103">
        <v>123.19</v>
      </c>
      <c r="P99" s="91">
        <v>16.173532500000004</v>
      </c>
      <c r="Q99" s="92">
        <f t="shared" si="1"/>
        <v>1.8563007654202415E-4</v>
      </c>
      <c r="R99" s="92">
        <f>P99/'סכום נכסי הקרן'!$C$42</f>
        <v>1.9068415840357121E-5</v>
      </c>
    </row>
    <row r="100" spans="2:18">
      <c r="B100" s="86" t="s">
        <v>3108</v>
      </c>
      <c r="C100" s="89" t="s">
        <v>2758</v>
      </c>
      <c r="D100" s="88" t="s">
        <v>2816</v>
      </c>
      <c r="E100" s="88"/>
      <c r="F100" s="88" t="s">
        <v>414</v>
      </c>
      <c r="G100" s="102">
        <v>41911</v>
      </c>
      <c r="H100" s="88" t="s">
        <v>323</v>
      </c>
      <c r="I100" s="91">
        <v>3.9400000003169571</v>
      </c>
      <c r="J100" s="89" t="s">
        <v>336</v>
      </c>
      <c r="K100" s="89" t="s">
        <v>129</v>
      </c>
      <c r="L100" s="90">
        <v>5.0999999999999997E-2</v>
      </c>
      <c r="M100" s="90">
        <v>2.5400000001564726E-2</v>
      </c>
      <c r="N100" s="91">
        <v>4081.6378550000004</v>
      </c>
      <c r="O100" s="103">
        <v>122.13</v>
      </c>
      <c r="P100" s="91">
        <v>4.9849042930000005</v>
      </c>
      <c r="Q100" s="92">
        <f t="shared" si="1"/>
        <v>5.721373271202532E-5</v>
      </c>
      <c r="R100" s="92">
        <f>P100/'סכום נכסי הקרן'!$C$42</f>
        <v>5.8771469982395871E-6</v>
      </c>
    </row>
    <row r="101" spans="2:18">
      <c r="B101" s="86" t="s">
        <v>3108</v>
      </c>
      <c r="C101" s="89" t="s">
        <v>2758</v>
      </c>
      <c r="D101" s="88" t="s">
        <v>2817</v>
      </c>
      <c r="E101" s="88"/>
      <c r="F101" s="88" t="s">
        <v>414</v>
      </c>
      <c r="G101" s="102">
        <v>40933</v>
      </c>
      <c r="H101" s="88" t="s">
        <v>323</v>
      </c>
      <c r="I101" s="91">
        <v>3.9299999999844917</v>
      </c>
      <c r="J101" s="89" t="s">
        <v>336</v>
      </c>
      <c r="K101" s="89" t="s">
        <v>129</v>
      </c>
      <c r="L101" s="90">
        <v>5.1330999999999995E-2</v>
      </c>
      <c r="M101" s="90">
        <v>2.5399999999983679E-2</v>
      </c>
      <c r="N101" s="91">
        <v>48413.656185000007</v>
      </c>
      <c r="O101" s="103">
        <v>126.53</v>
      </c>
      <c r="P101" s="91">
        <v>61.257800415000006</v>
      </c>
      <c r="Q101" s="92">
        <f t="shared" si="1"/>
        <v>7.0308018238022434E-4</v>
      </c>
      <c r="R101" s="92">
        <f>P101/'סכום נכסי הקרן'!$C$42</f>
        <v>7.2222268807313486E-5</v>
      </c>
    </row>
    <row r="102" spans="2:18">
      <c r="B102" s="86" t="s">
        <v>3108</v>
      </c>
      <c r="C102" s="89" t="s">
        <v>2758</v>
      </c>
      <c r="D102" s="88" t="s">
        <v>2818</v>
      </c>
      <c r="E102" s="88"/>
      <c r="F102" s="88" t="s">
        <v>414</v>
      </c>
      <c r="G102" s="102">
        <v>40993</v>
      </c>
      <c r="H102" s="88" t="s">
        <v>323</v>
      </c>
      <c r="I102" s="91">
        <v>3.9299999999669191</v>
      </c>
      <c r="J102" s="89" t="s">
        <v>336</v>
      </c>
      <c r="K102" s="89" t="s">
        <v>129</v>
      </c>
      <c r="L102" s="90">
        <v>5.1451999999999998E-2</v>
      </c>
      <c r="M102" s="90">
        <v>2.5399999999708434E-2</v>
      </c>
      <c r="N102" s="91">
        <v>28175.489666000005</v>
      </c>
      <c r="O102" s="103">
        <v>126.6</v>
      </c>
      <c r="P102" s="91">
        <v>35.670171226000008</v>
      </c>
      <c r="Q102" s="92">
        <f t="shared" si="1"/>
        <v>4.0940076726896161E-4</v>
      </c>
      <c r="R102" s="92">
        <f>P102/'סכום נכסי הקרן'!$C$42</f>
        <v>4.2054737147503744E-5</v>
      </c>
    </row>
    <row r="103" spans="2:18">
      <c r="B103" s="86" t="s">
        <v>3108</v>
      </c>
      <c r="C103" s="89" t="s">
        <v>2758</v>
      </c>
      <c r="D103" s="88" t="s">
        <v>2819</v>
      </c>
      <c r="E103" s="88"/>
      <c r="F103" s="88" t="s">
        <v>414</v>
      </c>
      <c r="G103" s="102">
        <v>41053</v>
      </c>
      <c r="H103" s="88" t="s">
        <v>323</v>
      </c>
      <c r="I103" s="91">
        <v>3.9299999999563955</v>
      </c>
      <c r="J103" s="89" t="s">
        <v>336</v>
      </c>
      <c r="K103" s="89" t="s">
        <v>129</v>
      </c>
      <c r="L103" s="90">
        <v>5.0999999999999997E-2</v>
      </c>
      <c r="M103" s="90">
        <v>2.5399999999903101E-2</v>
      </c>
      <c r="N103" s="91">
        <v>19846.152996000004</v>
      </c>
      <c r="O103" s="103">
        <v>124.8</v>
      </c>
      <c r="P103" s="91">
        <v>24.767999856000003</v>
      </c>
      <c r="Q103" s="92">
        <f t="shared" si="1"/>
        <v>2.8427220269054536E-4</v>
      </c>
      <c r="R103" s="92">
        <f>P103/'סכום נכסי הקרן'!$C$42</f>
        <v>2.9201197746263114E-5</v>
      </c>
    </row>
    <row r="104" spans="2:18">
      <c r="B104" s="86" t="s">
        <v>3108</v>
      </c>
      <c r="C104" s="89" t="s">
        <v>2758</v>
      </c>
      <c r="D104" s="88" t="s">
        <v>2820</v>
      </c>
      <c r="E104" s="88"/>
      <c r="F104" s="88" t="s">
        <v>414</v>
      </c>
      <c r="G104" s="102">
        <v>41085</v>
      </c>
      <c r="H104" s="88" t="s">
        <v>323</v>
      </c>
      <c r="I104" s="91">
        <v>3.9299999999817881</v>
      </c>
      <c r="J104" s="89" t="s">
        <v>336</v>
      </c>
      <c r="K104" s="89" t="s">
        <v>129</v>
      </c>
      <c r="L104" s="90">
        <v>5.0999999999999997E-2</v>
      </c>
      <c r="M104" s="90">
        <v>2.5399999999837629E-2</v>
      </c>
      <c r="N104" s="91">
        <v>36518.295413000007</v>
      </c>
      <c r="O104" s="103">
        <v>124.8</v>
      </c>
      <c r="P104" s="91">
        <v>45.574834431000014</v>
      </c>
      <c r="Q104" s="92">
        <f t="shared" si="1"/>
        <v>5.2308053319932474E-4</v>
      </c>
      <c r="R104" s="92">
        <f>P104/'סכום נכסי הקרן'!$C$42</f>
        <v>5.3732225460686064E-5</v>
      </c>
    </row>
    <row r="105" spans="2:18">
      <c r="B105" s="86" t="s">
        <v>3108</v>
      </c>
      <c r="C105" s="89" t="s">
        <v>2758</v>
      </c>
      <c r="D105" s="88" t="s">
        <v>2821</v>
      </c>
      <c r="E105" s="88"/>
      <c r="F105" s="88" t="s">
        <v>414</v>
      </c>
      <c r="G105" s="102">
        <v>41115</v>
      </c>
      <c r="H105" s="88" t="s">
        <v>323</v>
      </c>
      <c r="I105" s="91">
        <v>3.9300000000444313</v>
      </c>
      <c r="J105" s="89" t="s">
        <v>336</v>
      </c>
      <c r="K105" s="89" t="s">
        <v>129</v>
      </c>
      <c r="L105" s="90">
        <v>5.0999999999999997E-2</v>
      </c>
      <c r="M105" s="90">
        <v>2.5600000000394956E-2</v>
      </c>
      <c r="N105" s="91">
        <v>16194.050164000004</v>
      </c>
      <c r="O105" s="103">
        <v>125.08</v>
      </c>
      <c r="P105" s="91">
        <v>20.255518570000003</v>
      </c>
      <c r="Q105" s="92">
        <f t="shared" si="1"/>
        <v>2.3248065705791182E-4</v>
      </c>
      <c r="R105" s="92">
        <f>P105/'סכום נכסי הקרן'!$C$42</f>
        <v>2.3881032245419223E-5</v>
      </c>
    </row>
    <row r="106" spans="2:18">
      <c r="B106" s="86" t="s">
        <v>3108</v>
      </c>
      <c r="C106" s="89" t="s">
        <v>2758</v>
      </c>
      <c r="D106" s="88" t="s">
        <v>2822</v>
      </c>
      <c r="E106" s="88"/>
      <c r="F106" s="88" t="s">
        <v>414</v>
      </c>
      <c r="G106" s="102">
        <v>41179</v>
      </c>
      <c r="H106" s="88" t="s">
        <v>323</v>
      </c>
      <c r="I106" s="91">
        <v>3.9299999999972295</v>
      </c>
      <c r="J106" s="89" t="s">
        <v>336</v>
      </c>
      <c r="K106" s="89" t="s">
        <v>129</v>
      </c>
      <c r="L106" s="90">
        <v>5.0999999999999997E-2</v>
      </c>
      <c r="M106" s="90">
        <v>2.539999999981795E-2</v>
      </c>
      <c r="N106" s="91">
        <v>20420.698636000001</v>
      </c>
      <c r="O106" s="103">
        <v>123.74</v>
      </c>
      <c r="P106" s="91">
        <v>25.268573099000008</v>
      </c>
      <c r="Q106" s="92">
        <f t="shared" si="1"/>
        <v>2.9001748124444073E-4</v>
      </c>
      <c r="R106" s="92">
        <f>P106/'סכום נכסי הקרן'!$C$42</f>
        <v>2.9791368060390854E-5</v>
      </c>
    </row>
    <row r="107" spans="2:18">
      <c r="B107" s="86" t="s">
        <v>3109</v>
      </c>
      <c r="C107" s="89" t="s">
        <v>2757</v>
      </c>
      <c r="D107" s="88">
        <v>4099</v>
      </c>
      <c r="E107" s="88"/>
      <c r="F107" s="88" t="s">
        <v>417</v>
      </c>
      <c r="G107" s="102">
        <v>42052</v>
      </c>
      <c r="H107" s="88" t="s">
        <v>127</v>
      </c>
      <c r="I107" s="91">
        <v>4.1299999999952961</v>
      </c>
      <c r="J107" s="89" t="s">
        <v>541</v>
      </c>
      <c r="K107" s="89" t="s">
        <v>129</v>
      </c>
      <c r="L107" s="90">
        <v>2.9779E-2</v>
      </c>
      <c r="M107" s="90">
        <v>3.069999999996972E-2</v>
      </c>
      <c r="N107" s="91">
        <v>138668.32659800004</v>
      </c>
      <c r="O107" s="103">
        <v>111.94</v>
      </c>
      <c r="P107" s="91">
        <v>155.22533372100003</v>
      </c>
      <c r="Q107" s="92">
        <f t="shared" si="1"/>
        <v>1.7815830017276974E-3</v>
      </c>
      <c r="R107" s="92">
        <f>P107/'סכום נכסי הקרן'!$C$42</f>
        <v>1.8300895072552868E-4</v>
      </c>
    </row>
    <row r="108" spans="2:18">
      <c r="B108" s="86" t="s">
        <v>3109</v>
      </c>
      <c r="C108" s="89" t="s">
        <v>2757</v>
      </c>
      <c r="D108" s="88" t="s">
        <v>2823</v>
      </c>
      <c r="E108" s="88"/>
      <c r="F108" s="88" t="s">
        <v>417</v>
      </c>
      <c r="G108" s="102">
        <v>42054</v>
      </c>
      <c r="H108" s="88" t="s">
        <v>127</v>
      </c>
      <c r="I108" s="91">
        <v>4.1300000004009236</v>
      </c>
      <c r="J108" s="89" t="s">
        <v>541</v>
      </c>
      <c r="K108" s="89" t="s">
        <v>129</v>
      </c>
      <c r="L108" s="90">
        <v>2.9779E-2</v>
      </c>
      <c r="M108" s="90">
        <v>3.0700000003735881E-2</v>
      </c>
      <c r="N108" s="91">
        <v>3921.6156740000006</v>
      </c>
      <c r="O108" s="103">
        <v>111.94</v>
      </c>
      <c r="P108" s="91">
        <v>4.3898568480000009</v>
      </c>
      <c r="Q108" s="92">
        <f t="shared" si="1"/>
        <v>5.038413610030887E-5</v>
      </c>
      <c r="R108" s="92">
        <f>P108/'סכום נכסי הקרן'!$C$42</f>
        <v>5.1755926454102328E-6</v>
      </c>
    </row>
    <row r="109" spans="2:18">
      <c r="B109" s="86" t="s">
        <v>3110</v>
      </c>
      <c r="C109" s="89" t="s">
        <v>2757</v>
      </c>
      <c r="D109" s="88">
        <v>9079</v>
      </c>
      <c r="E109" s="88"/>
      <c r="F109" s="88" t="s">
        <v>2788</v>
      </c>
      <c r="G109" s="102">
        <v>44705</v>
      </c>
      <c r="H109" s="88" t="s">
        <v>2756</v>
      </c>
      <c r="I109" s="91">
        <v>7.7899999999958984</v>
      </c>
      <c r="J109" s="89" t="s">
        <v>328</v>
      </c>
      <c r="K109" s="89" t="s">
        <v>129</v>
      </c>
      <c r="L109" s="90">
        <v>2.3671999999999999E-2</v>
      </c>
      <c r="M109" s="90">
        <v>2.3799999999990738E-2</v>
      </c>
      <c r="N109" s="91">
        <v>574755.85745900008</v>
      </c>
      <c r="O109" s="103">
        <v>105.23</v>
      </c>
      <c r="P109" s="91">
        <v>604.81554211200012</v>
      </c>
      <c r="Q109" s="92">
        <f t="shared" si="1"/>
        <v>6.9417089541852642E-3</v>
      </c>
      <c r="R109" s="92">
        <f>P109/'סכום נכסי הקרן'!$C$42</f>
        <v>7.1307083123013724E-4</v>
      </c>
    </row>
    <row r="110" spans="2:18">
      <c r="B110" s="86" t="s">
        <v>3110</v>
      </c>
      <c r="C110" s="89" t="s">
        <v>2757</v>
      </c>
      <c r="D110" s="88">
        <v>9017</v>
      </c>
      <c r="E110" s="88"/>
      <c r="F110" s="88" t="s">
        <v>2788</v>
      </c>
      <c r="G110" s="102">
        <v>44651</v>
      </c>
      <c r="H110" s="88" t="s">
        <v>2756</v>
      </c>
      <c r="I110" s="91">
        <v>7.8800000000015977</v>
      </c>
      <c r="J110" s="89" t="s">
        <v>328</v>
      </c>
      <c r="K110" s="89" t="s">
        <v>129</v>
      </c>
      <c r="L110" s="90">
        <v>1.797E-2</v>
      </c>
      <c r="M110" s="90">
        <v>3.6600000000004303E-2</v>
      </c>
      <c r="N110" s="91">
        <v>1408216.0589770002</v>
      </c>
      <c r="O110" s="103">
        <v>92.42</v>
      </c>
      <c r="P110" s="91">
        <v>1301.4732691840004</v>
      </c>
      <c r="Q110" s="92">
        <f t="shared" si="1"/>
        <v>1.4937527257945926E-2</v>
      </c>
      <c r="R110" s="92">
        <f>P110/'סכום נכסי הקרן'!$C$42</f>
        <v>1.5344225821977699E-3</v>
      </c>
    </row>
    <row r="111" spans="2:18">
      <c r="B111" s="86" t="s">
        <v>3110</v>
      </c>
      <c r="C111" s="89" t="s">
        <v>2757</v>
      </c>
      <c r="D111" s="88">
        <v>9080</v>
      </c>
      <c r="E111" s="88"/>
      <c r="F111" s="88" t="s">
        <v>2788</v>
      </c>
      <c r="G111" s="102">
        <v>44705</v>
      </c>
      <c r="H111" s="88" t="s">
        <v>2756</v>
      </c>
      <c r="I111" s="91">
        <v>7.4199999999975885</v>
      </c>
      <c r="J111" s="89" t="s">
        <v>328</v>
      </c>
      <c r="K111" s="89" t="s">
        <v>129</v>
      </c>
      <c r="L111" s="90">
        <v>2.3184999999999997E-2</v>
      </c>
      <c r="M111" s="90">
        <v>2.5499999999986998E-2</v>
      </c>
      <c r="N111" s="91">
        <v>408466.46297100006</v>
      </c>
      <c r="O111" s="103">
        <v>103.58</v>
      </c>
      <c r="P111" s="91">
        <v>423.0895708810001</v>
      </c>
      <c r="Q111" s="92">
        <f t="shared" si="1"/>
        <v>4.8559675770752106E-3</v>
      </c>
      <c r="R111" s="92">
        <f>P111/'סכום נכסי הקרן'!$C$42</f>
        <v>4.9881792213773686E-4</v>
      </c>
    </row>
    <row r="112" spans="2:18">
      <c r="B112" s="86" t="s">
        <v>3110</v>
      </c>
      <c r="C112" s="89" t="s">
        <v>2757</v>
      </c>
      <c r="D112" s="88">
        <v>9019</v>
      </c>
      <c r="E112" s="88"/>
      <c r="F112" s="88" t="s">
        <v>2788</v>
      </c>
      <c r="G112" s="102">
        <v>44651</v>
      </c>
      <c r="H112" s="88" t="s">
        <v>2756</v>
      </c>
      <c r="I112" s="91">
        <v>7.4699999999968343</v>
      </c>
      <c r="J112" s="89" t="s">
        <v>328</v>
      </c>
      <c r="K112" s="89" t="s">
        <v>129</v>
      </c>
      <c r="L112" s="90">
        <v>1.8769999999999998E-2</v>
      </c>
      <c r="M112" s="90">
        <v>3.8699999999983303E-2</v>
      </c>
      <c r="N112" s="91">
        <v>869895.11964400008</v>
      </c>
      <c r="O112" s="103">
        <v>92.26</v>
      </c>
      <c r="P112" s="91">
        <v>802.56525918200009</v>
      </c>
      <c r="Q112" s="92">
        <f t="shared" si="1"/>
        <v>9.2113612466493688E-3</v>
      </c>
      <c r="R112" s="92">
        <f>P112/'סכום נכסי הקרן'!$C$42</f>
        <v>9.4621555934712247E-4</v>
      </c>
    </row>
    <row r="113" spans="2:18">
      <c r="B113" s="86" t="s">
        <v>3111</v>
      </c>
      <c r="C113" s="89" t="s">
        <v>2757</v>
      </c>
      <c r="D113" s="88">
        <v>4100</v>
      </c>
      <c r="E113" s="88"/>
      <c r="F113" s="88" t="s">
        <v>417</v>
      </c>
      <c r="G113" s="102">
        <v>42052</v>
      </c>
      <c r="H113" s="88" t="s">
        <v>127</v>
      </c>
      <c r="I113" s="91">
        <v>4.1799999999993478</v>
      </c>
      <c r="J113" s="89" t="s">
        <v>541</v>
      </c>
      <c r="K113" s="89" t="s">
        <v>129</v>
      </c>
      <c r="L113" s="90">
        <v>2.9779E-2</v>
      </c>
      <c r="M113" s="90">
        <v>1.9799999999982613E-2</v>
      </c>
      <c r="N113" s="91">
        <v>157277.17258400004</v>
      </c>
      <c r="O113" s="103">
        <v>117.01</v>
      </c>
      <c r="P113" s="91">
        <v>184.03003003400002</v>
      </c>
      <c r="Q113" s="92">
        <f t="shared" si="1"/>
        <v>2.1121859780009358E-3</v>
      </c>
      <c r="R113" s="92">
        <f>P113/'סכום נכסי הקרן'!$C$42</f>
        <v>2.1696936892430407E-4</v>
      </c>
    </row>
    <row r="114" spans="2:18">
      <c r="B114" s="86" t="s">
        <v>3112</v>
      </c>
      <c r="C114" s="89" t="s">
        <v>2758</v>
      </c>
      <c r="D114" s="88" t="s">
        <v>2824</v>
      </c>
      <c r="E114" s="88"/>
      <c r="F114" s="88" t="s">
        <v>417</v>
      </c>
      <c r="G114" s="102">
        <v>41767</v>
      </c>
      <c r="H114" s="88" t="s">
        <v>127</v>
      </c>
      <c r="I114" s="91">
        <v>4.4899999998406797</v>
      </c>
      <c r="J114" s="89" t="s">
        <v>541</v>
      </c>
      <c r="K114" s="89" t="s">
        <v>129</v>
      </c>
      <c r="L114" s="90">
        <v>5.3499999999999999E-2</v>
      </c>
      <c r="M114" s="90">
        <v>2.4699999999347862E-2</v>
      </c>
      <c r="N114" s="91">
        <v>9520.5363510000025</v>
      </c>
      <c r="O114" s="103">
        <v>127.24</v>
      </c>
      <c r="P114" s="91">
        <v>12.113930357000001</v>
      </c>
      <c r="Q114" s="92">
        <f t="shared" si="1"/>
        <v>1.3903640527476971E-4</v>
      </c>
      <c r="R114" s="92">
        <f>P114/'סכום נכסי הקרן'!$C$42</f>
        <v>1.4282189837526326E-5</v>
      </c>
    </row>
    <row r="115" spans="2:18">
      <c r="B115" s="86" t="s">
        <v>3112</v>
      </c>
      <c r="C115" s="89" t="s">
        <v>2758</v>
      </c>
      <c r="D115" s="88" t="s">
        <v>2825</v>
      </c>
      <c r="E115" s="88"/>
      <c r="F115" s="88" t="s">
        <v>417</v>
      </c>
      <c r="G115" s="102">
        <v>41269</v>
      </c>
      <c r="H115" s="88" t="s">
        <v>127</v>
      </c>
      <c r="I115" s="91">
        <v>4.5299999999614409</v>
      </c>
      <c r="J115" s="89" t="s">
        <v>541</v>
      </c>
      <c r="K115" s="89" t="s">
        <v>129</v>
      </c>
      <c r="L115" s="90">
        <v>5.3499999999999999E-2</v>
      </c>
      <c r="M115" s="90">
        <v>1.8499999999856596E-2</v>
      </c>
      <c r="N115" s="91">
        <v>47284.301727000013</v>
      </c>
      <c r="O115" s="103">
        <v>132.72999999999999</v>
      </c>
      <c r="P115" s="91">
        <v>62.760453514000005</v>
      </c>
      <c r="Q115" s="92">
        <f t="shared" si="1"/>
        <v>7.2032673070128407E-4</v>
      </c>
      <c r="R115" s="92">
        <f>P115/'סכום נכסי הקרן'!$C$42</f>
        <v>7.3993880182597971E-5</v>
      </c>
    </row>
    <row r="116" spans="2:18">
      <c r="B116" s="86" t="s">
        <v>3112</v>
      </c>
      <c r="C116" s="89" t="s">
        <v>2758</v>
      </c>
      <c r="D116" s="88" t="s">
        <v>2826</v>
      </c>
      <c r="E116" s="88"/>
      <c r="F116" s="88" t="s">
        <v>417</v>
      </c>
      <c r="G116" s="102">
        <v>41767</v>
      </c>
      <c r="H116" s="88" t="s">
        <v>127</v>
      </c>
      <c r="I116" s="91">
        <v>5.1600000001012596</v>
      </c>
      <c r="J116" s="89" t="s">
        <v>541</v>
      </c>
      <c r="K116" s="89" t="s">
        <v>129</v>
      </c>
      <c r="L116" s="90">
        <v>5.3499999999999999E-2</v>
      </c>
      <c r="M116" s="90">
        <v>2.8700000000759455E-2</v>
      </c>
      <c r="N116" s="91">
        <v>7450.8550060000007</v>
      </c>
      <c r="O116" s="103">
        <v>127.24</v>
      </c>
      <c r="P116" s="91">
        <v>9.4804678440000032</v>
      </c>
      <c r="Q116" s="92">
        <f t="shared" si="1"/>
        <v>1.0881110675951087E-4</v>
      </c>
      <c r="R116" s="92">
        <f>P116/'סכום נכסי הקרן'!$C$42</f>
        <v>1.1177366676731008E-5</v>
      </c>
    </row>
    <row r="117" spans="2:18">
      <c r="B117" s="86" t="s">
        <v>3112</v>
      </c>
      <c r="C117" s="89" t="s">
        <v>2758</v>
      </c>
      <c r="D117" s="88" t="s">
        <v>2827</v>
      </c>
      <c r="E117" s="88"/>
      <c r="F117" s="88" t="s">
        <v>417</v>
      </c>
      <c r="G117" s="102">
        <v>41767</v>
      </c>
      <c r="H117" s="88" t="s">
        <v>127</v>
      </c>
      <c r="I117" s="91">
        <v>4.4900000001180471</v>
      </c>
      <c r="J117" s="89" t="s">
        <v>541</v>
      </c>
      <c r="K117" s="89" t="s">
        <v>129</v>
      </c>
      <c r="L117" s="90">
        <v>5.3499999999999999E-2</v>
      </c>
      <c r="M117" s="90">
        <v>2.4700000000239399E-2</v>
      </c>
      <c r="N117" s="91">
        <v>9520.5359170000011</v>
      </c>
      <c r="O117" s="103">
        <v>127.24</v>
      </c>
      <c r="P117" s="91">
        <v>12.113929792999999</v>
      </c>
      <c r="Q117" s="92">
        <f t="shared" si="1"/>
        <v>1.3903639880151697E-4</v>
      </c>
      <c r="R117" s="92">
        <f>P117/'סכום נכסי הקרן'!$C$42</f>
        <v>1.4282189172576565E-5</v>
      </c>
    </row>
    <row r="118" spans="2:18">
      <c r="B118" s="86" t="s">
        <v>3112</v>
      </c>
      <c r="C118" s="89" t="s">
        <v>2758</v>
      </c>
      <c r="D118" s="88" t="s">
        <v>2828</v>
      </c>
      <c r="E118" s="88"/>
      <c r="F118" s="88" t="s">
        <v>417</v>
      </c>
      <c r="G118" s="102">
        <v>41269</v>
      </c>
      <c r="H118" s="88" t="s">
        <v>127</v>
      </c>
      <c r="I118" s="91">
        <v>4.5300000000250442</v>
      </c>
      <c r="J118" s="89" t="s">
        <v>541</v>
      </c>
      <c r="K118" s="89" t="s">
        <v>129</v>
      </c>
      <c r="L118" s="90">
        <v>5.3499999999999999E-2</v>
      </c>
      <c r="M118" s="90">
        <v>1.8500000000172458E-2</v>
      </c>
      <c r="N118" s="91">
        <v>50239.567790000008</v>
      </c>
      <c r="O118" s="103">
        <v>132.72999999999999</v>
      </c>
      <c r="P118" s="91">
        <v>66.682978161000008</v>
      </c>
      <c r="Q118" s="92">
        <f t="shared" si="1"/>
        <v>7.6534710893099898E-4</v>
      </c>
      <c r="R118" s="92">
        <f>P118/'סכום נכסי הקרן'!$C$42</f>
        <v>7.8618493334551377E-5</v>
      </c>
    </row>
    <row r="119" spans="2:18">
      <c r="B119" s="86" t="s">
        <v>3112</v>
      </c>
      <c r="C119" s="89" t="s">
        <v>2758</v>
      </c>
      <c r="D119" s="88" t="s">
        <v>2829</v>
      </c>
      <c r="E119" s="88"/>
      <c r="F119" s="88" t="s">
        <v>417</v>
      </c>
      <c r="G119" s="102">
        <v>41281</v>
      </c>
      <c r="H119" s="88" t="s">
        <v>127</v>
      </c>
      <c r="I119" s="91">
        <v>4.5300000000177425</v>
      </c>
      <c r="J119" s="89" t="s">
        <v>541</v>
      </c>
      <c r="K119" s="89" t="s">
        <v>129</v>
      </c>
      <c r="L119" s="90">
        <v>5.3499999999999999E-2</v>
      </c>
      <c r="M119" s="90">
        <v>1.860000000004525E-2</v>
      </c>
      <c r="N119" s="91">
        <v>63294.607825000006</v>
      </c>
      <c r="O119" s="103">
        <v>132.68</v>
      </c>
      <c r="P119" s="91">
        <v>83.979285167000015</v>
      </c>
      <c r="Q119" s="92">
        <f t="shared" si="1"/>
        <v>9.6386371582674849E-4</v>
      </c>
      <c r="R119" s="92">
        <f>P119/'סכום נכסי הקרן'!$C$42</f>
        <v>9.9010647892802046E-5</v>
      </c>
    </row>
    <row r="120" spans="2:18">
      <c r="B120" s="86" t="s">
        <v>3112</v>
      </c>
      <c r="C120" s="89" t="s">
        <v>2758</v>
      </c>
      <c r="D120" s="88" t="s">
        <v>2830</v>
      </c>
      <c r="E120" s="88"/>
      <c r="F120" s="88" t="s">
        <v>417</v>
      </c>
      <c r="G120" s="102">
        <v>41767</v>
      </c>
      <c r="H120" s="88" t="s">
        <v>127</v>
      </c>
      <c r="I120" s="91">
        <v>4.4899999999050682</v>
      </c>
      <c r="J120" s="89" t="s">
        <v>541</v>
      </c>
      <c r="K120" s="89" t="s">
        <v>129</v>
      </c>
      <c r="L120" s="90">
        <v>5.3499999999999999E-2</v>
      </c>
      <c r="M120" s="90">
        <v>2.4699999999261642E-2</v>
      </c>
      <c r="N120" s="91">
        <v>11176.281383000001</v>
      </c>
      <c r="O120" s="103">
        <v>127.24</v>
      </c>
      <c r="P120" s="91">
        <v>14.220700315000002</v>
      </c>
      <c r="Q120" s="92">
        <f t="shared" si="1"/>
        <v>1.6321664348556116E-4</v>
      </c>
      <c r="R120" s="92">
        <f>P120/'סכום נכסי הקרן'!$C$42</f>
        <v>1.6766048304383563E-5</v>
      </c>
    </row>
    <row r="121" spans="2:18">
      <c r="B121" s="86" t="s">
        <v>3112</v>
      </c>
      <c r="C121" s="89" t="s">
        <v>2758</v>
      </c>
      <c r="D121" s="88" t="s">
        <v>2831</v>
      </c>
      <c r="E121" s="88"/>
      <c r="F121" s="88" t="s">
        <v>417</v>
      </c>
      <c r="G121" s="102">
        <v>41281</v>
      </c>
      <c r="H121" s="88" t="s">
        <v>127</v>
      </c>
      <c r="I121" s="91">
        <v>4.5300000000190099</v>
      </c>
      <c r="J121" s="89" t="s">
        <v>541</v>
      </c>
      <c r="K121" s="89" t="s">
        <v>129</v>
      </c>
      <c r="L121" s="90">
        <v>5.3499999999999999E-2</v>
      </c>
      <c r="M121" s="90">
        <v>1.8600000000049591E-2</v>
      </c>
      <c r="N121" s="91">
        <v>45593.573536000011</v>
      </c>
      <c r="O121" s="103">
        <v>132.68</v>
      </c>
      <c r="P121" s="91">
        <v>60.493553045000006</v>
      </c>
      <c r="Q121" s="92">
        <f t="shared" si="1"/>
        <v>6.943086108147584E-4</v>
      </c>
      <c r="R121" s="92">
        <f>P121/'סכום נכסי הקרן'!$C$42</f>
        <v>7.1321229615284201E-5</v>
      </c>
    </row>
    <row r="122" spans="2:18">
      <c r="B122" s="86" t="s">
        <v>3112</v>
      </c>
      <c r="C122" s="89" t="s">
        <v>2758</v>
      </c>
      <c r="D122" s="88" t="s">
        <v>2832</v>
      </c>
      <c r="E122" s="88"/>
      <c r="F122" s="88" t="s">
        <v>417</v>
      </c>
      <c r="G122" s="102">
        <v>41767</v>
      </c>
      <c r="H122" s="88" t="s">
        <v>127</v>
      </c>
      <c r="I122" s="91">
        <v>4.489999999921447</v>
      </c>
      <c r="J122" s="89" t="s">
        <v>541</v>
      </c>
      <c r="K122" s="89" t="s">
        <v>129</v>
      </c>
      <c r="L122" s="90">
        <v>5.3499999999999999E-2</v>
      </c>
      <c r="M122" s="90">
        <v>2.4699999999369851E-2</v>
      </c>
      <c r="N122" s="91">
        <v>9104.5126960000016</v>
      </c>
      <c r="O122" s="103">
        <v>127.24</v>
      </c>
      <c r="P122" s="91">
        <v>11.584581859000002</v>
      </c>
      <c r="Q122" s="92">
        <f t="shared" si="1"/>
        <v>1.3296086165428078E-4</v>
      </c>
      <c r="R122" s="92">
        <f>P122/'סכום נכסי הקרן'!$C$42</f>
        <v>1.3658093816182044E-5</v>
      </c>
    </row>
    <row r="123" spans="2:18">
      <c r="B123" s="86" t="s">
        <v>3112</v>
      </c>
      <c r="C123" s="89" t="s">
        <v>2758</v>
      </c>
      <c r="D123" s="88" t="s">
        <v>2833</v>
      </c>
      <c r="E123" s="88"/>
      <c r="F123" s="88" t="s">
        <v>417</v>
      </c>
      <c r="G123" s="102">
        <v>41281</v>
      </c>
      <c r="H123" s="88" t="s">
        <v>127</v>
      </c>
      <c r="I123" s="91">
        <v>4.5300000000233993</v>
      </c>
      <c r="J123" s="89" t="s">
        <v>541</v>
      </c>
      <c r="K123" s="89" t="s">
        <v>129</v>
      </c>
      <c r="L123" s="90">
        <v>5.3499999999999999E-2</v>
      </c>
      <c r="M123" s="90">
        <v>1.8600000000055055E-2</v>
      </c>
      <c r="N123" s="91">
        <v>54756.98939100001</v>
      </c>
      <c r="O123" s="103">
        <v>132.68</v>
      </c>
      <c r="P123" s="91">
        <v>72.651573110000015</v>
      </c>
      <c r="Q123" s="92">
        <f t="shared" si="1"/>
        <v>8.3385105123495826E-4</v>
      </c>
      <c r="R123" s="92">
        <f>P123/'סכום נכסי הקרן'!$C$42</f>
        <v>8.5655400730643566E-5</v>
      </c>
    </row>
    <row r="124" spans="2:18">
      <c r="B124" s="86" t="s">
        <v>3113</v>
      </c>
      <c r="C124" s="89" t="s">
        <v>2757</v>
      </c>
      <c r="D124" s="88">
        <v>9533</v>
      </c>
      <c r="E124" s="88"/>
      <c r="F124" s="88" t="s">
        <v>2788</v>
      </c>
      <c r="G124" s="102">
        <v>45015</v>
      </c>
      <c r="H124" s="88" t="s">
        <v>2756</v>
      </c>
      <c r="I124" s="91">
        <v>4.1299999999983248</v>
      </c>
      <c r="J124" s="89" t="s">
        <v>500</v>
      </c>
      <c r="K124" s="89" t="s">
        <v>129</v>
      </c>
      <c r="L124" s="90">
        <v>3.3593000000000005E-2</v>
      </c>
      <c r="M124" s="90">
        <v>3.1699999999983242E-2</v>
      </c>
      <c r="N124" s="91">
        <v>437820.05138800008</v>
      </c>
      <c r="O124" s="103">
        <v>102.23</v>
      </c>
      <c r="P124" s="91">
        <v>447.58343277500006</v>
      </c>
      <c r="Q124" s="92">
        <f t="shared" si="1"/>
        <v>5.1370933891507721E-3</v>
      </c>
      <c r="R124" s="92">
        <f>P124/'סכום נכסי הקרן'!$C$42</f>
        <v>5.2769591426042671E-4</v>
      </c>
    </row>
    <row r="125" spans="2:18">
      <c r="B125" s="86" t="s">
        <v>3114</v>
      </c>
      <c r="C125" s="89" t="s">
        <v>2758</v>
      </c>
      <c r="D125" s="88" t="s">
        <v>2834</v>
      </c>
      <c r="E125" s="88"/>
      <c r="F125" s="88" t="s">
        <v>2788</v>
      </c>
      <c r="G125" s="102">
        <v>44748</v>
      </c>
      <c r="H125" s="88" t="s">
        <v>2756</v>
      </c>
      <c r="I125" s="91">
        <v>1.8600000000004027</v>
      </c>
      <c r="J125" s="89" t="s">
        <v>328</v>
      </c>
      <c r="K125" s="89" t="s">
        <v>129</v>
      </c>
      <c r="L125" s="90">
        <v>7.5660000000000005E-2</v>
      </c>
      <c r="M125" s="90">
        <v>8.4800000000015543E-2</v>
      </c>
      <c r="N125" s="91">
        <v>2276594.9600089998</v>
      </c>
      <c r="O125" s="103">
        <v>100.5</v>
      </c>
      <c r="P125" s="91">
        <v>2287.980833778</v>
      </c>
      <c r="Q125" s="92">
        <f t="shared" si="1"/>
        <v>2.6260067632157307E-2</v>
      </c>
      <c r="R125" s="92">
        <f>P125/'סכום נכסי הקרן'!$C$42</f>
        <v>2.6975040841106233E-3</v>
      </c>
    </row>
    <row r="126" spans="2:18">
      <c r="B126" s="86" t="s">
        <v>3115</v>
      </c>
      <c r="C126" s="89" t="s">
        <v>2758</v>
      </c>
      <c r="D126" s="88">
        <v>7127</v>
      </c>
      <c r="E126" s="88"/>
      <c r="F126" s="88" t="s">
        <v>2788</v>
      </c>
      <c r="G126" s="102">
        <v>43631</v>
      </c>
      <c r="H126" s="88" t="s">
        <v>2756</v>
      </c>
      <c r="I126" s="91">
        <v>5.0000000000030953</v>
      </c>
      <c r="J126" s="89" t="s">
        <v>328</v>
      </c>
      <c r="K126" s="89" t="s">
        <v>129</v>
      </c>
      <c r="L126" s="90">
        <v>3.1E-2</v>
      </c>
      <c r="M126" s="90">
        <v>2.7400000000000618E-2</v>
      </c>
      <c r="N126" s="91">
        <v>287053.69053100003</v>
      </c>
      <c r="O126" s="103">
        <v>112.48</v>
      </c>
      <c r="P126" s="91">
        <v>322.87797532700006</v>
      </c>
      <c r="Q126" s="92">
        <f t="shared" si="1"/>
        <v>3.7057991674783967E-3</v>
      </c>
      <c r="R126" s="92">
        <f>P126/'סכום נכסי הקרן'!$C$42</f>
        <v>3.8066955992624381E-4</v>
      </c>
    </row>
    <row r="127" spans="2:18">
      <c r="B127" s="86" t="s">
        <v>3115</v>
      </c>
      <c r="C127" s="89" t="s">
        <v>2758</v>
      </c>
      <c r="D127" s="88">
        <v>7128</v>
      </c>
      <c r="E127" s="88"/>
      <c r="F127" s="88" t="s">
        <v>2788</v>
      </c>
      <c r="G127" s="102">
        <v>43634</v>
      </c>
      <c r="H127" s="88" t="s">
        <v>2756</v>
      </c>
      <c r="I127" s="91">
        <v>5.0199999999917946</v>
      </c>
      <c r="J127" s="89" t="s">
        <v>328</v>
      </c>
      <c r="K127" s="89" t="s">
        <v>129</v>
      </c>
      <c r="L127" s="90">
        <v>2.4900000000000002E-2</v>
      </c>
      <c r="M127" s="90">
        <v>2.7499999999981359E-2</v>
      </c>
      <c r="N127" s="91">
        <v>120750.47160200002</v>
      </c>
      <c r="O127" s="103">
        <v>111.02</v>
      </c>
      <c r="P127" s="91">
        <v>134.057163755</v>
      </c>
      <c r="Q127" s="92">
        <f t="shared" si="1"/>
        <v>1.538627480969127E-3</v>
      </c>
      <c r="R127" s="92">
        <f>P127/'סכום נכסי הקרן'!$C$42</f>
        <v>1.5805191258367273E-4</v>
      </c>
    </row>
    <row r="128" spans="2:18">
      <c r="B128" s="86" t="s">
        <v>3115</v>
      </c>
      <c r="C128" s="89" t="s">
        <v>2758</v>
      </c>
      <c r="D128" s="88">
        <v>7130</v>
      </c>
      <c r="E128" s="88"/>
      <c r="F128" s="88" t="s">
        <v>2788</v>
      </c>
      <c r="G128" s="102">
        <v>43634</v>
      </c>
      <c r="H128" s="88" t="s">
        <v>2756</v>
      </c>
      <c r="I128" s="91">
        <v>5.290000000021414</v>
      </c>
      <c r="J128" s="89" t="s">
        <v>328</v>
      </c>
      <c r="K128" s="89" t="s">
        <v>129</v>
      </c>
      <c r="L128" s="90">
        <v>3.6000000000000004E-2</v>
      </c>
      <c r="M128" s="90">
        <v>2.7700000000066307E-2</v>
      </c>
      <c r="N128" s="91">
        <v>79624.936574000021</v>
      </c>
      <c r="O128" s="103">
        <v>115.54</v>
      </c>
      <c r="P128" s="91">
        <v>91.998652407000023</v>
      </c>
      <c r="Q128" s="92">
        <f t="shared" si="1"/>
        <v>1.0559051888061242E-3</v>
      </c>
      <c r="R128" s="92">
        <f>P128/'סכום נכסי הקרן'!$C$42</f>
        <v>1.0846539312603152E-4</v>
      </c>
    </row>
    <row r="129" spans="2:18">
      <c r="B129" s="86" t="s">
        <v>3107</v>
      </c>
      <c r="C129" s="89" t="s">
        <v>2757</v>
      </c>
      <c r="D129" s="88">
        <v>9922</v>
      </c>
      <c r="E129" s="88"/>
      <c r="F129" s="88" t="s">
        <v>417</v>
      </c>
      <c r="G129" s="102">
        <v>40489</v>
      </c>
      <c r="H129" s="88" t="s">
        <v>127</v>
      </c>
      <c r="I129" s="91">
        <v>1.8600000000087245</v>
      </c>
      <c r="J129" s="89" t="s">
        <v>328</v>
      </c>
      <c r="K129" s="89" t="s">
        <v>129</v>
      </c>
      <c r="L129" s="90">
        <v>5.7000000000000002E-2</v>
      </c>
      <c r="M129" s="90">
        <v>2.3500000000093481E-2</v>
      </c>
      <c r="N129" s="91">
        <v>77139.668577999997</v>
      </c>
      <c r="O129" s="103">
        <v>124.81</v>
      </c>
      <c r="P129" s="91">
        <v>96.278021006000003</v>
      </c>
      <c r="Q129" s="92">
        <f t="shared" si="1"/>
        <v>1.1050212072506969E-3</v>
      </c>
      <c r="R129" s="92">
        <f>P129/'סכום נכסי הקרן'!$C$42</f>
        <v>1.1351072134853939E-4</v>
      </c>
    </row>
    <row r="130" spans="2:18">
      <c r="B130" s="86" t="s">
        <v>3116</v>
      </c>
      <c r="C130" s="89" t="s">
        <v>2758</v>
      </c>
      <c r="D130" s="88" t="s">
        <v>2835</v>
      </c>
      <c r="E130" s="88"/>
      <c r="F130" s="88" t="s">
        <v>461</v>
      </c>
      <c r="G130" s="102">
        <v>43801</v>
      </c>
      <c r="H130" s="88" t="s">
        <v>323</v>
      </c>
      <c r="I130" s="91">
        <v>4.7099999999990576</v>
      </c>
      <c r="J130" s="89" t="s">
        <v>336</v>
      </c>
      <c r="K130" s="89" t="s">
        <v>130</v>
      </c>
      <c r="L130" s="90">
        <v>2.3629999999999998E-2</v>
      </c>
      <c r="M130" s="90">
        <v>5.8999999999990969E-2</v>
      </c>
      <c r="N130" s="91">
        <v>453371.45697400003</v>
      </c>
      <c r="O130" s="103">
        <v>84.99</v>
      </c>
      <c r="P130" s="91">
        <v>1548.4101034260002</v>
      </c>
      <c r="Q130" s="92">
        <f t="shared" si="1"/>
        <v>1.7771719691873859E-2</v>
      </c>
      <c r="R130" s="92">
        <f>P130/'סכום נכסי הקרן'!$C$42</f>
        <v>1.8255583771533733E-3</v>
      </c>
    </row>
    <row r="131" spans="2:18">
      <c r="B131" s="86" t="s">
        <v>3117</v>
      </c>
      <c r="C131" s="89" t="s">
        <v>2758</v>
      </c>
      <c r="D131" s="88">
        <v>9365</v>
      </c>
      <c r="E131" s="88"/>
      <c r="F131" s="88" t="s">
        <v>309</v>
      </c>
      <c r="G131" s="102">
        <v>44906</v>
      </c>
      <c r="H131" s="88" t="s">
        <v>2756</v>
      </c>
      <c r="I131" s="91">
        <v>2.1900000003197295</v>
      </c>
      <c r="J131" s="89" t="s">
        <v>328</v>
      </c>
      <c r="K131" s="89" t="s">
        <v>129</v>
      </c>
      <c r="L131" s="90">
        <v>7.6799999999999993E-2</v>
      </c>
      <c r="M131" s="90">
        <v>8.0700000018995702E-2</v>
      </c>
      <c r="N131" s="91">
        <v>1596.0551160000002</v>
      </c>
      <c r="O131" s="103">
        <v>99.94</v>
      </c>
      <c r="P131" s="91">
        <v>1.5950974710000003</v>
      </c>
      <c r="Q131" s="92">
        <f t="shared" si="1"/>
        <v>1.8307569211223284E-5</v>
      </c>
      <c r="R131" s="92">
        <f>P131/'סכום נכסי הקרן'!$C$42</f>
        <v>1.8806022668783075E-6</v>
      </c>
    </row>
    <row r="132" spans="2:18">
      <c r="B132" s="86" t="s">
        <v>3117</v>
      </c>
      <c r="C132" s="89" t="s">
        <v>2758</v>
      </c>
      <c r="D132" s="88">
        <v>9509</v>
      </c>
      <c r="E132" s="88"/>
      <c r="F132" s="88" t="s">
        <v>309</v>
      </c>
      <c r="G132" s="102">
        <v>44991</v>
      </c>
      <c r="H132" s="88" t="s">
        <v>2756</v>
      </c>
      <c r="I132" s="91">
        <v>2.1900000000095545</v>
      </c>
      <c r="J132" s="89" t="s">
        <v>328</v>
      </c>
      <c r="K132" s="89" t="s">
        <v>129</v>
      </c>
      <c r="L132" s="90">
        <v>7.6799999999999993E-2</v>
      </c>
      <c r="M132" s="90">
        <v>7.6600000000457594E-2</v>
      </c>
      <c r="N132" s="91">
        <v>78934.100360000011</v>
      </c>
      <c r="O132" s="103">
        <v>100.78</v>
      </c>
      <c r="P132" s="91">
        <v>79.549794695999992</v>
      </c>
      <c r="Q132" s="92">
        <f t="shared" si="1"/>
        <v>9.1302468884399749E-4</v>
      </c>
      <c r="R132" s="92">
        <f>P132/'סכום נכסי הקרן'!$C$42</f>
        <v>9.3788327644462496E-5</v>
      </c>
    </row>
    <row r="133" spans="2:18">
      <c r="B133" s="86" t="s">
        <v>3117</v>
      </c>
      <c r="C133" s="89" t="s">
        <v>2758</v>
      </c>
      <c r="D133" s="88">
        <v>9316</v>
      </c>
      <c r="E133" s="88"/>
      <c r="F133" s="88" t="s">
        <v>309</v>
      </c>
      <c r="G133" s="102">
        <v>44885</v>
      </c>
      <c r="H133" s="88" t="s">
        <v>2756</v>
      </c>
      <c r="I133" s="91">
        <v>2.19000000000044</v>
      </c>
      <c r="J133" s="89" t="s">
        <v>328</v>
      </c>
      <c r="K133" s="89" t="s">
        <v>129</v>
      </c>
      <c r="L133" s="90">
        <v>7.6799999999999993E-2</v>
      </c>
      <c r="M133" s="90">
        <v>8.4000000000003253E-2</v>
      </c>
      <c r="N133" s="91">
        <v>617510.31877500017</v>
      </c>
      <c r="O133" s="103">
        <v>99.28</v>
      </c>
      <c r="P133" s="91">
        <v>613.06431236700018</v>
      </c>
      <c r="Q133" s="92">
        <f t="shared" si="1"/>
        <v>7.0363833769691081E-3</v>
      </c>
      <c r="R133" s="92">
        <f>P133/'סכום נכסי הקרן'!$C$42</f>
        <v>7.2279604007946616E-4</v>
      </c>
    </row>
    <row r="134" spans="2:18">
      <c r="B134" s="86" t="s">
        <v>3118</v>
      </c>
      <c r="C134" s="89" t="s">
        <v>2758</v>
      </c>
      <c r="D134" s="88" t="s">
        <v>2836</v>
      </c>
      <c r="E134" s="88"/>
      <c r="F134" s="88" t="s">
        <v>469</v>
      </c>
      <c r="G134" s="102">
        <v>45015</v>
      </c>
      <c r="H134" s="88" t="s">
        <v>127</v>
      </c>
      <c r="I134" s="91">
        <v>5.2700000000054006</v>
      </c>
      <c r="J134" s="89" t="s">
        <v>336</v>
      </c>
      <c r="K134" s="89" t="s">
        <v>129</v>
      </c>
      <c r="L134" s="90">
        <v>4.4999999999999998E-2</v>
      </c>
      <c r="M134" s="90">
        <v>3.6000000000032444E-2</v>
      </c>
      <c r="N134" s="91">
        <v>405358.27404000005</v>
      </c>
      <c r="O134" s="103">
        <v>106.46</v>
      </c>
      <c r="P134" s="91">
        <v>431.54439182100003</v>
      </c>
      <c r="Q134" s="92">
        <f t="shared" si="1"/>
        <v>4.9530069256678144E-3</v>
      </c>
      <c r="R134" s="92">
        <f>P134/'סכום נכסי הקרן'!$C$42</f>
        <v>5.0878606246451327E-4</v>
      </c>
    </row>
    <row r="135" spans="2:18">
      <c r="B135" s="86" t="s">
        <v>3119</v>
      </c>
      <c r="C135" s="89" t="s">
        <v>2758</v>
      </c>
      <c r="D135" s="88" t="s">
        <v>2837</v>
      </c>
      <c r="E135" s="88"/>
      <c r="F135" s="88" t="s">
        <v>469</v>
      </c>
      <c r="G135" s="102">
        <v>44074</v>
      </c>
      <c r="H135" s="88" t="s">
        <v>127</v>
      </c>
      <c r="I135" s="91">
        <v>8.9399999999968696</v>
      </c>
      <c r="J135" s="89" t="s">
        <v>541</v>
      </c>
      <c r="K135" s="89" t="s">
        <v>129</v>
      </c>
      <c r="L135" s="90">
        <v>2.35E-2</v>
      </c>
      <c r="M135" s="90">
        <v>3.7799999999977289E-2</v>
      </c>
      <c r="N135" s="91">
        <v>334208.51526900008</v>
      </c>
      <c r="O135" s="103">
        <v>97.49</v>
      </c>
      <c r="P135" s="91">
        <v>325.81987453300007</v>
      </c>
      <c r="Q135" s="92">
        <f t="shared" si="1"/>
        <v>3.7395645168100101E-3</v>
      </c>
      <c r="R135" s="92">
        <f>P135/'סכום נכסי הקרן'!$C$42</f>
        <v>3.8413802653490986E-4</v>
      </c>
    </row>
    <row r="136" spans="2:18">
      <c r="B136" s="86" t="s">
        <v>3119</v>
      </c>
      <c r="C136" s="89" t="s">
        <v>2758</v>
      </c>
      <c r="D136" s="88" t="s">
        <v>2838</v>
      </c>
      <c r="E136" s="88"/>
      <c r="F136" s="88" t="s">
        <v>469</v>
      </c>
      <c r="G136" s="102">
        <v>44189</v>
      </c>
      <c r="H136" s="88" t="s">
        <v>127</v>
      </c>
      <c r="I136" s="91">
        <v>8.8400000000882155</v>
      </c>
      <c r="J136" s="89" t="s">
        <v>541</v>
      </c>
      <c r="K136" s="89" t="s">
        <v>129</v>
      </c>
      <c r="L136" s="90">
        <v>2.4700000000000003E-2</v>
      </c>
      <c r="M136" s="90">
        <v>4.0300000000438596E-2</v>
      </c>
      <c r="N136" s="91">
        <v>41798.749227000008</v>
      </c>
      <c r="O136" s="103">
        <v>96.55</v>
      </c>
      <c r="P136" s="91">
        <v>40.356690141000001</v>
      </c>
      <c r="Q136" s="92">
        <f t="shared" si="1"/>
        <v>4.6318981211164472E-4</v>
      </c>
      <c r="R136" s="92">
        <f>P136/'סכום נכסי הקרן'!$C$42</f>
        <v>4.7580091087029272E-5</v>
      </c>
    </row>
    <row r="137" spans="2:18">
      <c r="B137" s="86" t="s">
        <v>3119</v>
      </c>
      <c r="C137" s="89" t="s">
        <v>2758</v>
      </c>
      <c r="D137" s="88" t="s">
        <v>2839</v>
      </c>
      <c r="E137" s="88"/>
      <c r="F137" s="88" t="s">
        <v>469</v>
      </c>
      <c r="G137" s="102">
        <v>44322</v>
      </c>
      <c r="H137" s="88" t="s">
        <v>127</v>
      </c>
      <c r="I137" s="91">
        <v>8.7099999999944497</v>
      </c>
      <c r="J137" s="89" t="s">
        <v>541</v>
      </c>
      <c r="K137" s="89" t="s">
        <v>129</v>
      </c>
      <c r="L137" s="90">
        <v>2.5600000000000001E-2</v>
      </c>
      <c r="M137" s="90">
        <v>4.4099999999944496E-2</v>
      </c>
      <c r="N137" s="91">
        <v>192373.038011</v>
      </c>
      <c r="O137" s="103">
        <v>93.66</v>
      </c>
      <c r="P137" s="91">
        <v>180.17658080000004</v>
      </c>
      <c r="Q137" s="92">
        <f t="shared" si="1"/>
        <v>2.0679584058080199E-3</v>
      </c>
      <c r="R137" s="92">
        <f>P137/'סכום נכסי הקרן'!$C$42</f>
        <v>2.1242619491988559E-4</v>
      </c>
    </row>
    <row r="138" spans="2:18">
      <c r="B138" s="86" t="s">
        <v>3119</v>
      </c>
      <c r="C138" s="89" t="s">
        <v>2758</v>
      </c>
      <c r="D138" s="88" t="s">
        <v>2840</v>
      </c>
      <c r="E138" s="88"/>
      <c r="F138" s="88" t="s">
        <v>469</v>
      </c>
      <c r="G138" s="102">
        <v>44418</v>
      </c>
      <c r="H138" s="88" t="s">
        <v>127</v>
      </c>
      <c r="I138" s="91">
        <v>8.8299999999973853</v>
      </c>
      <c r="J138" s="89" t="s">
        <v>541</v>
      </c>
      <c r="K138" s="89" t="s">
        <v>129</v>
      </c>
      <c r="L138" s="90">
        <v>2.2700000000000001E-2</v>
      </c>
      <c r="M138" s="90">
        <v>4.2200000000020443E-2</v>
      </c>
      <c r="N138" s="91">
        <v>191853.23973900004</v>
      </c>
      <c r="O138" s="103">
        <v>91.79</v>
      </c>
      <c r="P138" s="91">
        <v>176.10208816200003</v>
      </c>
      <c r="Q138" s="92">
        <f t="shared" si="1"/>
        <v>2.0211938303968131E-3</v>
      </c>
      <c r="R138" s="92">
        <f>P138/'סכום נכסי הקרן'!$C$42</f>
        <v>2.0762241318822877E-4</v>
      </c>
    </row>
    <row r="139" spans="2:18">
      <c r="B139" s="86" t="s">
        <v>3119</v>
      </c>
      <c r="C139" s="89" t="s">
        <v>2758</v>
      </c>
      <c r="D139" s="88" t="s">
        <v>2841</v>
      </c>
      <c r="E139" s="88"/>
      <c r="F139" s="88" t="s">
        <v>469</v>
      </c>
      <c r="G139" s="102">
        <v>44530</v>
      </c>
      <c r="H139" s="88" t="s">
        <v>127</v>
      </c>
      <c r="I139" s="91">
        <v>8.890000000000299</v>
      </c>
      <c r="J139" s="89" t="s">
        <v>541</v>
      </c>
      <c r="K139" s="89" t="s">
        <v>129</v>
      </c>
      <c r="L139" s="90">
        <v>1.7899999999999999E-2</v>
      </c>
      <c r="M139" s="90">
        <v>4.4899999999973128E-2</v>
      </c>
      <c r="N139" s="91">
        <v>158279.68502200002</v>
      </c>
      <c r="O139" s="103">
        <v>84.61</v>
      </c>
      <c r="P139" s="91">
        <v>133.920446564</v>
      </c>
      <c r="Q139" s="92">
        <f t="shared" ref="Q139:Q202" si="2">IFERROR(P139/$P$10,0)</f>
        <v>1.5370583232956294E-3</v>
      </c>
      <c r="R139" s="92">
        <f>P139/'סכום נכסי הקרן'!$C$42</f>
        <v>1.578907245284032E-4</v>
      </c>
    </row>
    <row r="140" spans="2:18">
      <c r="B140" s="86" t="s">
        <v>3119</v>
      </c>
      <c r="C140" s="89" t="s">
        <v>2758</v>
      </c>
      <c r="D140" s="88" t="s">
        <v>2842</v>
      </c>
      <c r="E140" s="88"/>
      <c r="F140" s="88" t="s">
        <v>469</v>
      </c>
      <c r="G140" s="102">
        <v>44612</v>
      </c>
      <c r="H140" s="88" t="s">
        <v>127</v>
      </c>
      <c r="I140" s="91">
        <v>8.7100000000014006</v>
      </c>
      <c r="J140" s="89" t="s">
        <v>541</v>
      </c>
      <c r="K140" s="89" t="s">
        <v>129</v>
      </c>
      <c r="L140" s="90">
        <v>2.3599999999999999E-2</v>
      </c>
      <c r="M140" s="90">
        <v>4.5999999999987801E-2</v>
      </c>
      <c r="N140" s="91">
        <v>185354.72626000002</v>
      </c>
      <c r="O140" s="103">
        <v>88.49</v>
      </c>
      <c r="P140" s="91">
        <v>164.02040238700005</v>
      </c>
      <c r="Q140" s="92">
        <f t="shared" si="2"/>
        <v>1.8825275090369039E-3</v>
      </c>
      <c r="R140" s="92">
        <f>P140/'סכום נכסי הקרן'!$C$42</f>
        <v>1.9337823935606027E-4</v>
      </c>
    </row>
    <row r="141" spans="2:18">
      <c r="B141" s="86" t="s">
        <v>3119</v>
      </c>
      <c r="C141" s="89" t="s">
        <v>2758</v>
      </c>
      <c r="D141" s="88" t="s">
        <v>2843</v>
      </c>
      <c r="E141" s="88"/>
      <c r="F141" s="88" t="s">
        <v>469</v>
      </c>
      <c r="G141" s="102">
        <v>44662</v>
      </c>
      <c r="H141" s="88" t="s">
        <v>127</v>
      </c>
      <c r="I141" s="91">
        <v>8.7600000000090752</v>
      </c>
      <c r="J141" s="89" t="s">
        <v>541</v>
      </c>
      <c r="K141" s="89" t="s">
        <v>129</v>
      </c>
      <c r="L141" s="90">
        <v>2.4E-2</v>
      </c>
      <c r="M141" s="90">
        <v>4.3900000000056984E-2</v>
      </c>
      <c r="N141" s="91">
        <v>211083.35548100004</v>
      </c>
      <c r="O141" s="103">
        <v>89.79</v>
      </c>
      <c r="P141" s="91">
        <v>189.53172852800003</v>
      </c>
      <c r="Q141" s="92">
        <f t="shared" si="2"/>
        <v>2.1753311636647575E-3</v>
      </c>
      <c r="R141" s="92">
        <f>P141/'סכום נכסי הקרן'!$C$42</f>
        <v>2.2345581056665143E-4</v>
      </c>
    </row>
    <row r="142" spans="2:18">
      <c r="B142" s="86" t="s">
        <v>3120</v>
      </c>
      <c r="C142" s="89" t="s">
        <v>2757</v>
      </c>
      <c r="D142" s="88">
        <v>7490</v>
      </c>
      <c r="E142" s="88"/>
      <c r="F142" s="88" t="s">
        <v>309</v>
      </c>
      <c r="G142" s="102">
        <v>43899</v>
      </c>
      <c r="H142" s="88" t="s">
        <v>2756</v>
      </c>
      <c r="I142" s="91">
        <v>3.2399999999927065</v>
      </c>
      <c r="J142" s="89" t="s">
        <v>125</v>
      </c>
      <c r="K142" s="89" t="s">
        <v>129</v>
      </c>
      <c r="L142" s="90">
        <v>2.3889999999999998E-2</v>
      </c>
      <c r="M142" s="90">
        <v>5.1099999999902924E-2</v>
      </c>
      <c r="N142" s="91">
        <v>221092.20037900002</v>
      </c>
      <c r="O142" s="103">
        <v>91.78</v>
      </c>
      <c r="P142" s="91">
        <v>202.91841092700002</v>
      </c>
      <c r="Q142" s="92">
        <f t="shared" si="2"/>
        <v>2.3289754512296501E-3</v>
      </c>
      <c r="R142" s="92">
        <f>P142/'סכום נכסי הקרן'!$C$42</f>
        <v>2.3923856097735616E-4</v>
      </c>
    </row>
    <row r="143" spans="2:18">
      <c r="B143" s="86" t="s">
        <v>3120</v>
      </c>
      <c r="C143" s="89" t="s">
        <v>2757</v>
      </c>
      <c r="D143" s="88">
        <v>7491</v>
      </c>
      <c r="E143" s="88"/>
      <c r="F143" s="88" t="s">
        <v>309</v>
      </c>
      <c r="G143" s="102">
        <v>43899</v>
      </c>
      <c r="H143" s="88" t="s">
        <v>2756</v>
      </c>
      <c r="I143" s="91">
        <v>3.3800000000041335</v>
      </c>
      <c r="J143" s="89" t="s">
        <v>125</v>
      </c>
      <c r="K143" s="89" t="s">
        <v>129</v>
      </c>
      <c r="L143" s="90">
        <v>1.2969999999999999E-2</v>
      </c>
      <c r="M143" s="90">
        <v>2.2300000000027454E-2</v>
      </c>
      <c r="N143" s="91">
        <v>303323.44039000006</v>
      </c>
      <c r="O143" s="103">
        <v>106.87</v>
      </c>
      <c r="P143" s="91">
        <v>324.16178255700004</v>
      </c>
      <c r="Q143" s="92">
        <f t="shared" si="2"/>
        <v>3.7205339345659266E-3</v>
      </c>
      <c r="R143" s="92">
        <f>P143/'סכום נכסי הקרן'!$C$42</f>
        <v>3.821831544437369E-4</v>
      </c>
    </row>
    <row r="144" spans="2:18">
      <c r="B144" s="86" t="s">
        <v>3121</v>
      </c>
      <c r="C144" s="89" t="s">
        <v>2758</v>
      </c>
      <c r="D144" s="88" t="s">
        <v>2844</v>
      </c>
      <c r="E144" s="88"/>
      <c r="F144" s="88" t="s">
        <v>469</v>
      </c>
      <c r="G144" s="102">
        <v>43924</v>
      </c>
      <c r="H144" s="88" t="s">
        <v>127</v>
      </c>
      <c r="I144" s="91">
        <v>8.069999999931726</v>
      </c>
      <c r="J144" s="89" t="s">
        <v>541</v>
      </c>
      <c r="K144" s="89" t="s">
        <v>129</v>
      </c>
      <c r="L144" s="90">
        <v>3.1400000000000004E-2</v>
      </c>
      <c r="M144" s="90">
        <v>2.9099999999733707E-2</v>
      </c>
      <c r="N144" s="91">
        <v>45491.268433000005</v>
      </c>
      <c r="O144" s="103">
        <v>109.79</v>
      </c>
      <c r="P144" s="91">
        <v>49.944862463000007</v>
      </c>
      <c r="Q144" s="92">
        <f t="shared" si="2"/>
        <v>5.7323708607798316E-4</v>
      </c>
      <c r="R144" s="92">
        <f>P144/'סכום נכסי הקרן'!$C$42</f>
        <v>5.8884440151458989E-5</v>
      </c>
    </row>
    <row r="145" spans="2:18">
      <c r="B145" s="86" t="s">
        <v>3121</v>
      </c>
      <c r="C145" s="89" t="s">
        <v>2758</v>
      </c>
      <c r="D145" s="88" t="s">
        <v>2845</v>
      </c>
      <c r="E145" s="88"/>
      <c r="F145" s="88" t="s">
        <v>469</v>
      </c>
      <c r="G145" s="102">
        <v>44015</v>
      </c>
      <c r="H145" s="88" t="s">
        <v>127</v>
      </c>
      <c r="I145" s="91">
        <v>7.7899999999946887</v>
      </c>
      <c r="J145" s="89" t="s">
        <v>541</v>
      </c>
      <c r="K145" s="89" t="s">
        <v>129</v>
      </c>
      <c r="L145" s="90">
        <v>3.1E-2</v>
      </c>
      <c r="M145" s="90">
        <v>4.0600000000053135E-2</v>
      </c>
      <c r="N145" s="91">
        <v>37502.131360000007</v>
      </c>
      <c r="O145" s="103">
        <v>100.39</v>
      </c>
      <c r="P145" s="91">
        <v>37.648387380000003</v>
      </c>
      <c r="Q145" s="92">
        <f t="shared" si="2"/>
        <v>4.3210554225140205E-4</v>
      </c>
      <c r="R145" s="92">
        <f>P145/'סכום נכסי הקרן'!$C$42</f>
        <v>4.4387032102027986E-5</v>
      </c>
    </row>
    <row r="146" spans="2:18">
      <c r="B146" s="86" t="s">
        <v>3121</v>
      </c>
      <c r="C146" s="89" t="s">
        <v>2758</v>
      </c>
      <c r="D146" s="88" t="s">
        <v>2846</v>
      </c>
      <c r="E146" s="88"/>
      <c r="F146" s="88" t="s">
        <v>469</v>
      </c>
      <c r="G146" s="102">
        <v>44108</v>
      </c>
      <c r="H146" s="88" t="s">
        <v>127</v>
      </c>
      <c r="I146" s="91">
        <v>7.690000000032005</v>
      </c>
      <c r="J146" s="89" t="s">
        <v>541</v>
      </c>
      <c r="K146" s="89" t="s">
        <v>129</v>
      </c>
      <c r="L146" s="90">
        <v>3.1E-2</v>
      </c>
      <c r="M146" s="90">
        <v>4.5000000000084681E-2</v>
      </c>
      <c r="N146" s="91">
        <v>60828.635229000014</v>
      </c>
      <c r="O146" s="103">
        <v>97.08</v>
      </c>
      <c r="P146" s="91">
        <v>59.052438119000016</v>
      </c>
      <c r="Q146" s="92">
        <f t="shared" si="2"/>
        <v>6.7776836062394621E-4</v>
      </c>
      <c r="R146" s="92">
        <f>P146/'סכום נכסי הקרן'!$C$42</f>
        <v>6.9622171064982145E-5</v>
      </c>
    </row>
    <row r="147" spans="2:18">
      <c r="B147" s="86" t="s">
        <v>3121</v>
      </c>
      <c r="C147" s="89" t="s">
        <v>2758</v>
      </c>
      <c r="D147" s="88" t="s">
        <v>2847</v>
      </c>
      <c r="E147" s="88"/>
      <c r="F147" s="88" t="s">
        <v>469</v>
      </c>
      <c r="G147" s="102">
        <v>44200</v>
      </c>
      <c r="H147" s="88" t="s">
        <v>127</v>
      </c>
      <c r="I147" s="91">
        <v>7.5900000000104013</v>
      </c>
      <c r="J147" s="89" t="s">
        <v>541</v>
      </c>
      <c r="K147" s="89" t="s">
        <v>129</v>
      </c>
      <c r="L147" s="90">
        <v>3.1E-2</v>
      </c>
      <c r="M147" s="90">
        <v>4.8800000000308687E-2</v>
      </c>
      <c r="N147" s="91">
        <v>31558.714510000009</v>
      </c>
      <c r="O147" s="103">
        <v>94.44</v>
      </c>
      <c r="P147" s="91">
        <v>29.804049291000002</v>
      </c>
      <c r="Q147" s="92">
        <f t="shared" si="2"/>
        <v>3.4207294857512352E-4</v>
      </c>
      <c r="R147" s="92">
        <f>P147/'סכום נכסי הקרן'!$C$42</f>
        <v>3.5138644300945924E-5</v>
      </c>
    </row>
    <row r="148" spans="2:18">
      <c r="B148" s="86" t="s">
        <v>3121</v>
      </c>
      <c r="C148" s="89" t="s">
        <v>2758</v>
      </c>
      <c r="D148" s="88" t="s">
        <v>2848</v>
      </c>
      <c r="E148" s="88"/>
      <c r="F148" s="88" t="s">
        <v>469</v>
      </c>
      <c r="G148" s="102">
        <v>44290</v>
      </c>
      <c r="H148" s="88" t="s">
        <v>127</v>
      </c>
      <c r="I148" s="91">
        <v>7.5400000000434497</v>
      </c>
      <c r="J148" s="89" t="s">
        <v>541</v>
      </c>
      <c r="K148" s="89" t="s">
        <v>129</v>
      </c>
      <c r="L148" s="90">
        <v>3.1E-2</v>
      </c>
      <c r="M148" s="90">
        <v>5.1300000000299162E-2</v>
      </c>
      <c r="N148" s="91">
        <v>60616.330574000014</v>
      </c>
      <c r="O148" s="103">
        <v>92.64</v>
      </c>
      <c r="P148" s="91">
        <v>56.154970164000012</v>
      </c>
      <c r="Q148" s="92">
        <f t="shared" si="2"/>
        <v>6.4451296646285535E-4</v>
      </c>
      <c r="R148" s="92">
        <f>P148/'סכום נכסי הקרן'!$C$42</f>
        <v>6.6206088409566624E-5</v>
      </c>
    </row>
    <row r="149" spans="2:18">
      <c r="B149" s="86" t="s">
        <v>3121</v>
      </c>
      <c r="C149" s="89" t="s">
        <v>2758</v>
      </c>
      <c r="D149" s="88" t="s">
        <v>2849</v>
      </c>
      <c r="E149" s="88"/>
      <c r="F149" s="88" t="s">
        <v>469</v>
      </c>
      <c r="G149" s="102">
        <v>44496</v>
      </c>
      <c r="H149" s="88" t="s">
        <v>127</v>
      </c>
      <c r="I149" s="91">
        <v>7.0500000000488638</v>
      </c>
      <c r="J149" s="89" t="s">
        <v>541</v>
      </c>
      <c r="K149" s="89" t="s">
        <v>129</v>
      </c>
      <c r="L149" s="90">
        <v>3.1E-2</v>
      </c>
      <c r="M149" s="90">
        <v>7.2400000000503686E-2</v>
      </c>
      <c r="N149" s="91">
        <v>67903.257244000008</v>
      </c>
      <c r="O149" s="103">
        <v>78.36</v>
      </c>
      <c r="P149" s="91">
        <v>53.208990868000008</v>
      </c>
      <c r="Q149" s="92">
        <f t="shared" si="2"/>
        <v>6.1070078831267701E-4</v>
      </c>
      <c r="R149" s="92">
        <f>P149/'סכום נכסי הקרן'!$C$42</f>
        <v>6.2732811419941094E-5</v>
      </c>
    </row>
    <row r="150" spans="2:18">
      <c r="B150" s="86" t="s">
        <v>3121</v>
      </c>
      <c r="C150" s="89" t="s">
        <v>2758</v>
      </c>
      <c r="D150" s="88" t="s">
        <v>2850</v>
      </c>
      <c r="E150" s="88"/>
      <c r="F150" s="88" t="s">
        <v>469</v>
      </c>
      <c r="G150" s="102">
        <v>44615</v>
      </c>
      <c r="H150" s="88" t="s">
        <v>127</v>
      </c>
      <c r="I150" s="91">
        <v>7.2899999999871028</v>
      </c>
      <c r="J150" s="89" t="s">
        <v>541</v>
      </c>
      <c r="K150" s="89" t="s">
        <v>129</v>
      </c>
      <c r="L150" s="90">
        <v>3.1E-2</v>
      </c>
      <c r="M150" s="90">
        <v>6.1799999999800036E-2</v>
      </c>
      <c r="N150" s="91">
        <v>82428.357493000018</v>
      </c>
      <c r="O150" s="103">
        <v>83.72</v>
      </c>
      <c r="P150" s="91">
        <v>69.009021241000013</v>
      </c>
      <c r="Q150" s="92">
        <f t="shared" si="2"/>
        <v>7.9204403212823171E-4</v>
      </c>
      <c r="R150" s="92">
        <f>P150/'סכום נכסי הקרן'!$C$42</f>
        <v>8.1360872385758976E-5</v>
      </c>
    </row>
    <row r="151" spans="2:18">
      <c r="B151" s="86" t="s">
        <v>3121</v>
      </c>
      <c r="C151" s="89" t="s">
        <v>2758</v>
      </c>
      <c r="D151" s="88" t="s">
        <v>2851</v>
      </c>
      <c r="E151" s="88"/>
      <c r="F151" s="88" t="s">
        <v>469</v>
      </c>
      <c r="G151" s="102">
        <v>44753</v>
      </c>
      <c r="H151" s="88" t="s">
        <v>127</v>
      </c>
      <c r="I151" s="91">
        <v>7.8000000000270022</v>
      </c>
      <c r="J151" s="89" t="s">
        <v>541</v>
      </c>
      <c r="K151" s="89" t="s">
        <v>129</v>
      </c>
      <c r="L151" s="90">
        <v>3.2599999999999997E-2</v>
      </c>
      <c r="M151" s="90">
        <v>3.900000000013501E-2</v>
      </c>
      <c r="N151" s="91">
        <v>121679.95892200002</v>
      </c>
      <c r="O151" s="103">
        <v>97.4</v>
      </c>
      <c r="P151" s="91">
        <v>118.516281836</v>
      </c>
      <c r="Q151" s="92">
        <f t="shared" si="2"/>
        <v>1.360258587212953E-3</v>
      </c>
      <c r="R151" s="92">
        <f>P151/'סכום נכסי הקרן'!$C$42</f>
        <v>1.3972938477737072E-4</v>
      </c>
    </row>
    <row r="152" spans="2:18">
      <c r="B152" s="86" t="s">
        <v>3121</v>
      </c>
      <c r="C152" s="89" t="s">
        <v>2758</v>
      </c>
      <c r="D152" s="88" t="s">
        <v>2852</v>
      </c>
      <c r="E152" s="88"/>
      <c r="F152" s="88" t="s">
        <v>469</v>
      </c>
      <c r="G152" s="102">
        <v>44959</v>
      </c>
      <c r="H152" s="88" t="s">
        <v>127</v>
      </c>
      <c r="I152" s="91">
        <v>7.6499999999947894</v>
      </c>
      <c r="J152" s="89" t="s">
        <v>541</v>
      </c>
      <c r="K152" s="89" t="s">
        <v>129</v>
      </c>
      <c r="L152" s="90">
        <v>3.8100000000000002E-2</v>
      </c>
      <c r="M152" s="90">
        <v>4.1199999999888839E-2</v>
      </c>
      <c r="N152" s="91">
        <v>58877.39817800001</v>
      </c>
      <c r="O152" s="103">
        <v>97.79</v>
      </c>
      <c r="P152" s="91">
        <v>57.576208522000009</v>
      </c>
      <c r="Q152" s="92">
        <f t="shared" si="2"/>
        <v>6.6082508536328727E-4</v>
      </c>
      <c r="R152" s="92">
        <f>P152/'סכום נכסי הקרן'!$C$42</f>
        <v>6.7881712706151809E-5</v>
      </c>
    </row>
    <row r="153" spans="2:18">
      <c r="B153" s="86" t="s">
        <v>3121</v>
      </c>
      <c r="C153" s="89" t="s">
        <v>2758</v>
      </c>
      <c r="D153" s="88" t="s">
        <v>2853</v>
      </c>
      <c r="E153" s="88"/>
      <c r="F153" s="88" t="s">
        <v>469</v>
      </c>
      <c r="G153" s="102">
        <v>43011</v>
      </c>
      <c r="H153" s="88" t="s">
        <v>127</v>
      </c>
      <c r="I153" s="91">
        <v>7.7899999999556906</v>
      </c>
      <c r="J153" s="89" t="s">
        <v>541</v>
      </c>
      <c r="K153" s="89" t="s">
        <v>129</v>
      </c>
      <c r="L153" s="90">
        <v>3.9E-2</v>
      </c>
      <c r="M153" s="90">
        <v>3.4899999999770157E-2</v>
      </c>
      <c r="N153" s="91">
        <v>37444.477071000008</v>
      </c>
      <c r="O153" s="103">
        <v>112.71</v>
      </c>
      <c r="P153" s="91">
        <v>42.203670853000013</v>
      </c>
      <c r="Q153" s="92">
        <f t="shared" si="2"/>
        <v>4.8438834563796029E-4</v>
      </c>
      <c r="R153" s="92">
        <f>P153/'סכום נכסי הקרן'!$C$42</f>
        <v>4.975766090769369E-5</v>
      </c>
    </row>
    <row r="154" spans="2:18">
      <c r="B154" s="86" t="s">
        <v>3121</v>
      </c>
      <c r="C154" s="89" t="s">
        <v>2758</v>
      </c>
      <c r="D154" s="88" t="s">
        <v>2854</v>
      </c>
      <c r="E154" s="88"/>
      <c r="F154" s="88" t="s">
        <v>469</v>
      </c>
      <c r="G154" s="102">
        <v>43104</v>
      </c>
      <c r="H154" s="88" t="s">
        <v>127</v>
      </c>
      <c r="I154" s="91">
        <v>7.600000000040005</v>
      </c>
      <c r="J154" s="89" t="s">
        <v>541</v>
      </c>
      <c r="K154" s="89" t="s">
        <v>129</v>
      </c>
      <c r="L154" s="90">
        <v>3.8199999999999998E-2</v>
      </c>
      <c r="M154" s="90">
        <v>4.3200000000194312E-2</v>
      </c>
      <c r="N154" s="91">
        <v>66534.771035000012</v>
      </c>
      <c r="O154" s="103">
        <v>105.19</v>
      </c>
      <c r="P154" s="91">
        <v>69.987929352000023</v>
      </c>
      <c r="Q154" s="92">
        <f t="shared" si="2"/>
        <v>8.0327935054568564E-4</v>
      </c>
      <c r="R154" s="92">
        <f>P154/'סכום נכסי הקרן'!$C$42</f>
        <v>8.2514994215980461E-5</v>
      </c>
    </row>
    <row r="155" spans="2:18">
      <c r="B155" s="86" t="s">
        <v>3121</v>
      </c>
      <c r="C155" s="89" t="s">
        <v>2758</v>
      </c>
      <c r="D155" s="88" t="s">
        <v>2855</v>
      </c>
      <c r="E155" s="88"/>
      <c r="F155" s="88" t="s">
        <v>469</v>
      </c>
      <c r="G155" s="102">
        <v>43194</v>
      </c>
      <c r="H155" s="88" t="s">
        <v>127</v>
      </c>
      <c r="I155" s="91">
        <v>7.7900000000181837</v>
      </c>
      <c r="J155" s="89" t="s">
        <v>541</v>
      </c>
      <c r="K155" s="89" t="s">
        <v>129</v>
      </c>
      <c r="L155" s="90">
        <v>3.7900000000000003E-2</v>
      </c>
      <c r="M155" s="90">
        <v>3.5500000000031354E-2</v>
      </c>
      <c r="N155" s="91">
        <v>42928.065899000008</v>
      </c>
      <c r="O155" s="103">
        <v>111.45</v>
      </c>
      <c r="P155" s="91">
        <v>47.843331247000002</v>
      </c>
      <c r="Q155" s="92">
        <f t="shared" si="2"/>
        <v>5.491169749964037E-4</v>
      </c>
      <c r="R155" s="92">
        <f>P155/'סכום נכסי הקרן'!$C$42</f>
        <v>5.6406758103447553E-5</v>
      </c>
    </row>
    <row r="156" spans="2:18">
      <c r="B156" s="86" t="s">
        <v>3121</v>
      </c>
      <c r="C156" s="89" t="s">
        <v>2758</v>
      </c>
      <c r="D156" s="88" t="s">
        <v>2856</v>
      </c>
      <c r="E156" s="88"/>
      <c r="F156" s="88" t="s">
        <v>469</v>
      </c>
      <c r="G156" s="102">
        <v>43285</v>
      </c>
      <c r="H156" s="88" t="s">
        <v>127</v>
      </c>
      <c r="I156" s="91">
        <v>7.7499999999961018</v>
      </c>
      <c r="J156" s="89" t="s">
        <v>541</v>
      </c>
      <c r="K156" s="89" t="s">
        <v>129</v>
      </c>
      <c r="L156" s="90">
        <v>4.0099999999999997E-2</v>
      </c>
      <c r="M156" s="90">
        <v>3.5599999999937612E-2</v>
      </c>
      <c r="N156" s="91">
        <v>57268.948940000009</v>
      </c>
      <c r="O156" s="103">
        <v>111.97</v>
      </c>
      <c r="P156" s="91">
        <v>64.124038015000011</v>
      </c>
      <c r="Q156" s="92">
        <f t="shared" si="2"/>
        <v>7.3597713331383324E-4</v>
      </c>
      <c r="R156" s="92">
        <f>P156/'סכום נכסי הקרן'!$C$42</f>
        <v>7.5601531219780712E-5</v>
      </c>
    </row>
    <row r="157" spans="2:18">
      <c r="B157" s="86" t="s">
        <v>3121</v>
      </c>
      <c r="C157" s="89" t="s">
        <v>2758</v>
      </c>
      <c r="D157" s="88" t="s">
        <v>2857</v>
      </c>
      <c r="E157" s="88"/>
      <c r="F157" s="88" t="s">
        <v>469</v>
      </c>
      <c r="G157" s="102">
        <v>43377</v>
      </c>
      <c r="H157" s="88" t="s">
        <v>127</v>
      </c>
      <c r="I157" s="91">
        <v>7.7200000000269879</v>
      </c>
      <c r="J157" s="89" t="s">
        <v>541</v>
      </c>
      <c r="K157" s="89" t="s">
        <v>129</v>
      </c>
      <c r="L157" s="90">
        <v>3.9699999999999999E-2</v>
      </c>
      <c r="M157" s="90">
        <v>3.7200000000111123E-2</v>
      </c>
      <c r="N157" s="91">
        <v>114499.13639500001</v>
      </c>
      <c r="O157" s="103">
        <v>110.03</v>
      </c>
      <c r="P157" s="91">
        <v>125.98340455500002</v>
      </c>
      <c r="Q157" s="92">
        <f t="shared" si="2"/>
        <v>1.4459617297933795E-3</v>
      </c>
      <c r="R157" s="92">
        <f>P157/'סכום נכסי הקרן'!$C$42</f>
        <v>1.4853303983150751E-4</v>
      </c>
    </row>
    <row r="158" spans="2:18">
      <c r="B158" s="86" t="s">
        <v>3121</v>
      </c>
      <c r="C158" s="89" t="s">
        <v>2758</v>
      </c>
      <c r="D158" s="88" t="s">
        <v>2858</v>
      </c>
      <c r="E158" s="88"/>
      <c r="F158" s="88" t="s">
        <v>469</v>
      </c>
      <c r="G158" s="102">
        <v>43469</v>
      </c>
      <c r="H158" s="88" t="s">
        <v>127</v>
      </c>
      <c r="I158" s="91">
        <v>7.8100000000407155</v>
      </c>
      <c r="J158" s="89" t="s">
        <v>541</v>
      </c>
      <c r="K158" s="89" t="s">
        <v>129</v>
      </c>
      <c r="L158" s="90">
        <v>4.1700000000000001E-2</v>
      </c>
      <c r="M158" s="90">
        <v>3.2100000000172664E-2</v>
      </c>
      <c r="N158" s="91">
        <v>80882.917936000013</v>
      </c>
      <c r="O158" s="103">
        <v>116</v>
      </c>
      <c r="P158" s="91">
        <v>93.824180178000006</v>
      </c>
      <c r="Q158" s="92">
        <f t="shared" si="2"/>
        <v>1.0768574983810618E-3</v>
      </c>
      <c r="R158" s="92">
        <f>P158/'סכום נכסי הקרן'!$C$42</f>
        <v>1.1061767016665626E-4</v>
      </c>
    </row>
    <row r="159" spans="2:18">
      <c r="B159" s="86" t="s">
        <v>3121</v>
      </c>
      <c r="C159" s="89" t="s">
        <v>2758</v>
      </c>
      <c r="D159" s="88" t="s">
        <v>2859</v>
      </c>
      <c r="E159" s="88"/>
      <c r="F159" s="88" t="s">
        <v>469</v>
      </c>
      <c r="G159" s="102">
        <v>43559</v>
      </c>
      <c r="H159" s="88" t="s">
        <v>127</v>
      </c>
      <c r="I159" s="91">
        <v>7.8100000000057772</v>
      </c>
      <c r="J159" s="89" t="s">
        <v>541</v>
      </c>
      <c r="K159" s="89" t="s">
        <v>129</v>
      </c>
      <c r="L159" s="90">
        <v>3.7200000000000004E-2</v>
      </c>
      <c r="M159" s="90">
        <v>3.5000000000000003E-2</v>
      </c>
      <c r="N159" s="91">
        <v>192057.60889000003</v>
      </c>
      <c r="O159" s="103">
        <v>109.97</v>
      </c>
      <c r="P159" s="91">
        <v>211.20576403800001</v>
      </c>
      <c r="Q159" s="92">
        <f t="shared" si="2"/>
        <v>2.4240927048244177E-3</v>
      </c>
      <c r="R159" s="92">
        <f>P159/'סכום נכסי הקרן'!$C$42</f>
        <v>2.4900925858694918E-4</v>
      </c>
    </row>
    <row r="160" spans="2:18">
      <c r="B160" s="86" t="s">
        <v>3121</v>
      </c>
      <c r="C160" s="89" t="s">
        <v>2758</v>
      </c>
      <c r="D160" s="88" t="s">
        <v>2860</v>
      </c>
      <c r="E160" s="88"/>
      <c r="F160" s="88" t="s">
        <v>469</v>
      </c>
      <c r="G160" s="102">
        <v>43742</v>
      </c>
      <c r="H160" s="88" t="s">
        <v>127</v>
      </c>
      <c r="I160" s="91">
        <v>7.6799999999970217</v>
      </c>
      <c r="J160" s="89" t="s">
        <v>541</v>
      </c>
      <c r="K160" s="89" t="s">
        <v>129</v>
      </c>
      <c r="L160" s="90">
        <v>3.1E-2</v>
      </c>
      <c r="M160" s="90">
        <v>4.5299999999967887E-2</v>
      </c>
      <c r="N160" s="91">
        <v>223595.90210600002</v>
      </c>
      <c r="O160" s="103">
        <v>96.11</v>
      </c>
      <c r="P160" s="91">
        <v>214.89802637300002</v>
      </c>
      <c r="Q160" s="92">
        <f t="shared" si="2"/>
        <v>2.4664702707556255E-3</v>
      </c>
      <c r="R160" s="92">
        <f>P160/'סכום נכסי הקרן'!$C$42</f>
        <v>2.5336239502114918E-4</v>
      </c>
    </row>
    <row r="161" spans="2:18">
      <c r="B161" s="86" t="s">
        <v>3121</v>
      </c>
      <c r="C161" s="89" t="s">
        <v>2758</v>
      </c>
      <c r="D161" s="88" t="s">
        <v>2861</v>
      </c>
      <c r="E161" s="88"/>
      <c r="F161" s="88" t="s">
        <v>469</v>
      </c>
      <c r="G161" s="102">
        <v>42935</v>
      </c>
      <c r="H161" s="88" t="s">
        <v>127</v>
      </c>
      <c r="I161" s="91">
        <v>7.7700000000147647</v>
      </c>
      <c r="J161" s="89" t="s">
        <v>541</v>
      </c>
      <c r="K161" s="89" t="s">
        <v>129</v>
      </c>
      <c r="L161" s="90">
        <v>4.0800000000000003E-2</v>
      </c>
      <c r="M161" s="90">
        <v>3.4700000000083019E-2</v>
      </c>
      <c r="N161" s="91">
        <v>175391.04099400004</v>
      </c>
      <c r="O161" s="103">
        <v>114.69</v>
      </c>
      <c r="P161" s="91">
        <v>201.15599063900004</v>
      </c>
      <c r="Q161" s="92">
        <f t="shared" si="2"/>
        <v>2.3087474513810921E-3</v>
      </c>
      <c r="R161" s="92">
        <f>P161/'סכום נכסי הקרן'!$C$42</f>
        <v>2.3716068696083778E-4</v>
      </c>
    </row>
    <row r="162" spans="2:18">
      <c r="B162" s="86" t="s">
        <v>3101</v>
      </c>
      <c r="C162" s="89" t="s">
        <v>2758</v>
      </c>
      <c r="D162" s="88" t="s">
        <v>2862</v>
      </c>
      <c r="E162" s="88"/>
      <c r="F162" s="88" t="s">
        <v>309</v>
      </c>
      <c r="G162" s="102">
        <v>40742</v>
      </c>
      <c r="H162" s="88" t="s">
        <v>2756</v>
      </c>
      <c r="I162" s="91">
        <v>5.2799999999998697</v>
      </c>
      <c r="J162" s="89" t="s">
        <v>328</v>
      </c>
      <c r="K162" s="89" t="s">
        <v>129</v>
      </c>
      <c r="L162" s="90">
        <v>0.06</v>
      </c>
      <c r="M162" s="90">
        <v>1.8100000000000106E-2</v>
      </c>
      <c r="N162" s="91">
        <v>644464.55474800011</v>
      </c>
      <c r="O162" s="103">
        <v>143.30000000000001</v>
      </c>
      <c r="P162" s="91">
        <v>923.5177075790001</v>
      </c>
      <c r="Q162" s="92">
        <f t="shared" si="2"/>
        <v>1.059958068812762E-2</v>
      </c>
      <c r="R162" s="92">
        <f>P162/'סכום נכסי הקרן'!$C$42</f>
        <v>1.0888171575411678E-3</v>
      </c>
    </row>
    <row r="163" spans="2:18">
      <c r="B163" s="86" t="s">
        <v>3101</v>
      </c>
      <c r="C163" s="89" t="s">
        <v>2758</v>
      </c>
      <c r="D163" s="88" t="s">
        <v>2863</v>
      </c>
      <c r="E163" s="88"/>
      <c r="F163" s="88" t="s">
        <v>309</v>
      </c>
      <c r="G163" s="102">
        <v>42201</v>
      </c>
      <c r="H163" s="88" t="s">
        <v>2756</v>
      </c>
      <c r="I163" s="91">
        <v>4.8700000000026096</v>
      </c>
      <c r="J163" s="89" t="s">
        <v>328</v>
      </c>
      <c r="K163" s="89" t="s">
        <v>129</v>
      </c>
      <c r="L163" s="90">
        <v>4.2030000000000005E-2</v>
      </c>
      <c r="M163" s="90">
        <v>3.0600000000059656E-2</v>
      </c>
      <c r="N163" s="91">
        <v>45428.537896000009</v>
      </c>
      <c r="O163" s="103">
        <v>118.08</v>
      </c>
      <c r="P163" s="91">
        <v>53.642014978000006</v>
      </c>
      <c r="Q163" s="92">
        <f t="shared" si="2"/>
        <v>6.1567077855345111E-4</v>
      </c>
      <c r="R163" s="92">
        <f>P163/'סכום נכסי הקרן'!$C$42</f>
        <v>6.3243342053764007E-5</v>
      </c>
    </row>
    <row r="164" spans="2:18">
      <c r="B164" s="86" t="s">
        <v>3122</v>
      </c>
      <c r="C164" s="89" t="s">
        <v>2758</v>
      </c>
      <c r="D164" s="88" t="s">
        <v>2864</v>
      </c>
      <c r="E164" s="88"/>
      <c r="F164" s="88" t="s">
        <v>309</v>
      </c>
      <c r="G164" s="102">
        <v>42521</v>
      </c>
      <c r="H164" s="88" t="s">
        <v>2756</v>
      </c>
      <c r="I164" s="91">
        <v>1.5099999999961073</v>
      </c>
      <c r="J164" s="89" t="s">
        <v>125</v>
      </c>
      <c r="K164" s="89" t="s">
        <v>129</v>
      </c>
      <c r="L164" s="90">
        <v>2.3E-2</v>
      </c>
      <c r="M164" s="90">
        <v>3.7499999999513416E-2</v>
      </c>
      <c r="N164" s="91">
        <v>37367.121577000005</v>
      </c>
      <c r="O164" s="103">
        <v>110</v>
      </c>
      <c r="P164" s="91">
        <v>41.103834316000011</v>
      </c>
      <c r="Q164" s="92">
        <f t="shared" si="2"/>
        <v>4.7176508349364979E-4</v>
      </c>
      <c r="R164" s="92">
        <f>P164/'סכום נכסי הקרן'!$C$42</f>
        <v>4.84609658014184E-5</v>
      </c>
    </row>
    <row r="165" spans="2:18">
      <c r="B165" s="86" t="s">
        <v>3123</v>
      </c>
      <c r="C165" s="89" t="s">
        <v>2758</v>
      </c>
      <c r="D165" s="88" t="s">
        <v>2865</v>
      </c>
      <c r="E165" s="88"/>
      <c r="F165" s="88" t="s">
        <v>469</v>
      </c>
      <c r="G165" s="102">
        <v>44592</v>
      </c>
      <c r="H165" s="88" t="s">
        <v>127</v>
      </c>
      <c r="I165" s="91">
        <v>11.649999999919297</v>
      </c>
      <c r="J165" s="89" t="s">
        <v>541</v>
      </c>
      <c r="K165" s="89" t="s">
        <v>129</v>
      </c>
      <c r="L165" s="90">
        <v>2.7473999999999998E-2</v>
      </c>
      <c r="M165" s="90">
        <v>4.0099999999749107E-2</v>
      </c>
      <c r="N165" s="91">
        <v>71792.403617000018</v>
      </c>
      <c r="O165" s="103">
        <v>87.16</v>
      </c>
      <c r="P165" s="91">
        <v>62.574260457000001</v>
      </c>
      <c r="Q165" s="92">
        <f t="shared" si="2"/>
        <v>7.1818971880097701E-4</v>
      </c>
      <c r="R165" s="92">
        <f>P165/'סכום נכסי הקרן'!$C$42</f>
        <v>7.3774360628816904E-5</v>
      </c>
    </row>
    <row r="166" spans="2:18">
      <c r="B166" s="86" t="s">
        <v>3123</v>
      </c>
      <c r="C166" s="89" t="s">
        <v>2758</v>
      </c>
      <c r="D166" s="88" t="s">
        <v>2866</v>
      </c>
      <c r="E166" s="88"/>
      <c r="F166" s="88" t="s">
        <v>469</v>
      </c>
      <c r="G166" s="102">
        <v>44837</v>
      </c>
      <c r="H166" s="88" t="s">
        <v>127</v>
      </c>
      <c r="I166" s="91">
        <v>11.509999999959225</v>
      </c>
      <c r="J166" s="89" t="s">
        <v>541</v>
      </c>
      <c r="K166" s="89" t="s">
        <v>129</v>
      </c>
      <c r="L166" s="90">
        <v>3.9636999999999999E-2</v>
      </c>
      <c r="M166" s="90">
        <v>3.5799999999850597E-2</v>
      </c>
      <c r="N166" s="91">
        <v>62863.168927000006</v>
      </c>
      <c r="O166" s="103">
        <v>102.22</v>
      </c>
      <c r="P166" s="91">
        <v>64.258728962000021</v>
      </c>
      <c r="Q166" s="92">
        <f t="shared" si="2"/>
        <v>7.3752303497762433E-4</v>
      </c>
      <c r="R166" s="92">
        <f>P166/'סכום נכסי הקרן'!$C$42</f>
        <v>7.5760330355796775E-5</v>
      </c>
    </row>
    <row r="167" spans="2:18">
      <c r="B167" s="86" t="s">
        <v>3123</v>
      </c>
      <c r="C167" s="89" t="s">
        <v>2758</v>
      </c>
      <c r="D167" s="88" t="s">
        <v>2867</v>
      </c>
      <c r="E167" s="88"/>
      <c r="F167" s="88" t="s">
        <v>469</v>
      </c>
      <c r="G167" s="102">
        <v>45076</v>
      </c>
      <c r="H167" s="88" t="s">
        <v>127</v>
      </c>
      <c r="I167" s="91">
        <v>11.32999999998658</v>
      </c>
      <c r="J167" s="89" t="s">
        <v>541</v>
      </c>
      <c r="K167" s="89" t="s">
        <v>129</v>
      </c>
      <c r="L167" s="90">
        <v>4.4936999999999998E-2</v>
      </c>
      <c r="M167" s="90">
        <v>3.8399999999948878E-2</v>
      </c>
      <c r="N167" s="91">
        <v>76933.879960000006</v>
      </c>
      <c r="O167" s="103">
        <v>101.7</v>
      </c>
      <c r="P167" s="91">
        <v>78.241761885000017</v>
      </c>
      <c r="Q167" s="92">
        <f t="shared" si="2"/>
        <v>8.9801187511110369E-4</v>
      </c>
      <c r="R167" s="92">
        <f>P167/'סכום נכסי הקרן'!$C$42</f>
        <v>9.2246171435051929E-5</v>
      </c>
    </row>
    <row r="168" spans="2:18">
      <c r="B168" s="86" t="s">
        <v>3124</v>
      </c>
      <c r="C168" s="89" t="s">
        <v>2757</v>
      </c>
      <c r="D168" s="88" t="s">
        <v>2868</v>
      </c>
      <c r="E168" s="88"/>
      <c r="F168" s="88" t="s">
        <v>469</v>
      </c>
      <c r="G168" s="102">
        <v>42432</v>
      </c>
      <c r="H168" s="88" t="s">
        <v>127</v>
      </c>
      <c r="I168" s="91">
        <v>4.5199999999971654</v>
      </c>
      <c r="J168" s="89" t="s">
        <v>541</v>
      </c>
      <c r="K168" s="89" t="s">
        <v>129</v>
      </c>
      <c r="L168" s="90">
        <v>2.5399999999999999E-2</v>
      </c>
      <c r="M168" s="90">
        <v>2.0700000000003351E-2</v>
      </c>
      <c r="N168" s="91">
        <v>232622.57364400002</v>
      </c>
      <c r="O168" s="103">
        <v>115.29</v>
      </c>
      <c r="P168" s="91">
        <v>268.19056521300007</v>
      </c>
      <c r="Q168" s="92">
        <f t="shared" si="2"/>
        <v>3.0781299724310634E-3</v>
      </c>
      <c r="R168" s="92">
        <f>P168/'סכום נכסי הקרן'!$C$42</f>
        <v>3.1619370857553217E-4</v>
      </c>
    </row>
    <row r="169" spans="2:18">
      <c r="B169" s="86" t="s">
        <v>3125</v>
      </c>
      <c r="C169" s="89" t="s">
        <v>2758</v>
      </c>
      <c r="D169" s="88" t="s">
        <v>2869</v>
      </c>
      <c r="E169" s="88"/>
      <c r="F169" s="88" t="s">
        <v>469</v>
      </c>
      <c r="G169" s="102">
        <v>42242</v>
      </c>
      <c r="H169" s="88" t="s">
        <v>127</v>
      </c>
      <c r="I169" s="91">
        <v>3.1600000000034272</v>
      </c>
      <c r="J169" s="89" t="s">
        <v>474</v>
      </c>
      <c r="K169" s="89" t="s">
        <v>129</v>
      </c>
      <c r="L169" s="90">
        <v>2.3599999999999999E-2</v>
      </c>
      <c r="M169" s="90">
        <v>2.9800000000017136E-2</v>
      </c>
      <c r="N169" s="91">
        <v>376714.46513199998</v>
      </c>
      <c r="O169" s="103">
        <v>108.42</v>
      </c>
      <c r="P169" s="91">
        <v>408.43384053500012</v>
      </c>
      <c r="Q169" s="92">
        <f t="shared" si="2"/>
        <v>4.6877579205943376E-3</v>
      </c>
      <c r="R169" s="92">
        <f>P169/'סכום נכסי הקרן'!$C$42</f>
        <v>4.8153897824086906E-4</v>
      </c>
    </row>
    <row r="170" spans="2:18">
      <c r="B170" s="86" t="s">
        <v>3126</v>
      </c>
      <c r="C170" s="89" t="s">
        <v>2757</v>
      </c>
      <c r="D170" s="88">
        <v>7134</v>
      </c>
      <c r="E170" s="88"/>
      <c r="F170" s="88" t="s">
        <v>469</v>
      </c>
      <c r="G170" s="102">
        <v>43705</v>
      </c>
      <c r="H170" s="88" t="s">
        <v>127</v>
      </c>
      <c r="I170" s="91">
        <v>5.3900000000108692</v>
      </c>
      <c r="J170" s="89" t="s">
        <v>541</v>
      </c>
      <c r="K170" s="89" t="s">
        <v>129</v>
      </c>
      <c r="L170" s="90">
        <v>0.04</v>
      </c>
      <c r="M170" s="90">
        <v>3.4700000000170809E-2</v>
      </c>
      <c r="N170" s="91">
        <v>22771.343153000005</v>
      </c>
      <c r="O170" s="103">
        <v>113.12</v>
      </c>
      <c r="P170" s="91">
        <v>25.758943148000004</v>
      </c>
      <c r="Q170" s="92">
        <f t="shared" si="2"/>
        <v>2.9564565367552748E-4</v>
      </c>
      <c r="R170" s="92">
        <f>P170/'סכום נכסי הקרן'!$C$42</f>
        <v>3.0369508921701656E-5</v>
      </c>
    </row>
    <row r="171" spans="2:18">
      <c r="B171" s="86" t="s">
        <v>3126</v>
      </c>
      <c r="C171" s="89" t="s">
        <v>2757</v>
      </c>
      <c r="D171" s="88" t="s">
        <v>2870</v>
      </c>
      <c r="E171" s="88"/>
      <c r="F171" s="88" t="s">
        <v>469</v>
      </c>
      <c r="G171" s="102">
        <v>43256</v>
      </c>
      <c r="H171" s="88" t="s">
        <v>127</v>
      </c>
      <c r="I171" s="91">
        <v>5.399999999998137</v>
      </c>
      <c r="J171" s="89" t="s">
        <v>541</v>
      </c>
      <c r="K171" s="89" t="s">
        <v>129</v>
      </c>
      <c r="L171" s="90">
        <v>0.04</v>
      </c>
      <c r="M171" s="90">
        <v>3.4099999999978564E-2</v>
      </c>
      <c r="N171" s="91">
        <v>374131.22518200008</v>
      </c>
      <c r="O171" s="103">
        <v>114.72</v>
      </c>
      <c r="P171" s="91">
        <v>429.20332841200002</v>
      </c>
      <c r="Q171" s="92">
        <f t="shared" si="2"/>
        <v>4.9261376081700808E-3</v>
      </c>
      <c r="R171" s="92">
        <f>P171/'סכום נכסי הקרן'!$C$42</f>
        <v>5.0602597461163034E-4</v>
      </c>
    </row>
    <row r="172" spans="2:18">
      <c r="B172" s="86" t="s">
        <v>3127</v>
      </c>
      <c r="C172" s="89" t="s">
        <v>2758</v>
      </c>
      <c r="D172" s="88" t="s">
        <v>2871</v>
      </c>
      <c r="E172" s="88"/>
      <c r="F172" s="88" t="s">
        <v>461</v>
      </c>
      <c r="G172" s="102">
        <v>44376</v>
      </c>
      <c r="H172" s="88" t="s">
        <v>323</v>
      </c>
      <c r="I172" s="91">
        <v>4.7200000000010913</v>
      </c>
      <c r="J172" s="89" t="s">
        <v>125</v>
      </c>
      <c r="K172" s="89" t="s">
        <v>129</v>
      </c>
      <c r="L172" s="90">
        <v>7.400000000000001E-2</v>
      </c>
      <c r="M172" s="90">
        <v>8.1700000000015885E-2</v>
      </c>
      <c r="N172" s="91">
        <v>2066011.8502100003</v>
      </c>
      <c r="O172" s="103">
        <v>97.55</v>
      </c>
      <c r="P172" s="91">
        <v>2015.3946419400004</v>
      </c>
      <c r="Q172" s="92">
        <f t="shared" si="2"/>
        <v>2.3131487301596452E-2</v>
      </c>
      <c r="R172" s="92">
        <f>P172/'סכום נכסי הקרן'!$C$42</f>
        <v>2.376127980386447E-3</v>
      </c>
    </row>
    <row r="173" spans="2:18">
      <c r="B173" s="86" t="s">
        <v>3127</v>
      </c>
      <c r="C173" s="89" t="s">
        <v>2758</v>
      </c>
      <c r="D173" s="88" t="s">
        <v>2872</v>
      </c>
      <c r="E173" s="88"/>
      <c r="F173" s="88" t="s">
        <v>461</v>
      </c>
      <c r="G173" s="102">
        <v>44431</v>
      </c>
      <c r="H173" s="88" t="s">
        <v>323</v>
      </c>
      <c r="I173" s="91">
        <v>4.7200000000037923</v>
      </c>
      <c r="J173" s="89" t="s">
        <v>125</v>
      </c>
      <c r="K173" s="89" t="s">
        <v>129</v>
      </c>
      <c r="L173" s="90">
        <v>7.400000000000001E-2</v>
      </c>
      <c r="M173" s="90">
        <v>8.1400000000052847E-2</v>
      </c>
      <c r="N173" s="91">
        <v>356608.81616500003</v>
      </c>
      <c r="O173" s="103">
        <v>97.64</v>
      </c>
      <c r="P173" s="91">
        <v>348.19286229400001</v>
      </c>
      <c r="Q173" s="92">
        <f t="shared" si="2"/>
        <v>3.9963482114387609E-3</v>
      </c>
      <c r="R173" s="92">
        <f>P173/'סכום נכסי הקרן'!$C$42</f>
        <v>4.1051553152449496E-4</v>
      </c>
    </row>
    <row r="174" spans="2:18">
      <c r="B174" s="86" t="s">
        <v>3127</v>
      </c>
      <c r="C174" s="89" t="s">
        <v>2758</v>
      </c>
      <c r="D174" s="88" t="s">
        <v>2873</v>
      </c>
      <c r="E174" s="88"/>
      <c r="F174" s="88" t="s">
        <v>461</v>
      </c>
      <c r="G174" s="102">
        <v>44859</v>
      </c>
      <c r="H174" s="88" t="s">
        <v>323</v>
      </c>
      <c r="I174" s="91">
        <v>4.7399999999983047</v>
      </c>
      <c r="J174" s="89" t="s">
        <v>125</v>
      </c>
      <c r="K174" s="89" t="s">
        <v>129</v>
      </c>
      <c r="L174" s="90">
        <v>7.400000000000001E-2</v>
      </c>
      <c r="M174" s="90">
        <v>7.3499999999971297E-2</v>
      </c>
      <c r="N174" s="91">
        <v>1085381.843969</v>
      </c>
      <c r="O174" s="103">
        <v>101.11</v>
      </c>
      <c r="P174" s="91">
        <v>1097.4296255890004</v>
      </c>
      <c r="Q174" s="92">
        <f t="shared" si="2"/>
        <v>1.2595637063057868E-2</v>
      </c>
      <c r="R174" s="92">
        <f>P174/'סכום נכסי הקרן'!$C$42</f>
        <v>1.2938573843567244E-3</v>
      </c>
    </row>
    <row r="175" spans="2:18">
      <c r="B175" s="86" t="s">
        <v>3128</v>
      </c>
      <c r="C175" s="89" t="s">
        <v>2758</v>
      </c>
      <c r="D175" s="88" t="s">
        <v>2874</v>
      </c>
      <c r="E175" s="88"/>
      <c r="F175" s="88" t="s">
        <v>461</v>
      </c>
      <c r="G175" s="102">
        <v>42516</v>
      </c>
      <c r="H175" s="88" t="s">
        <v>323</v>
      </c>
      <c r="I175" s="91">
        <v>3.5300000000039891</v>
      </c>
      <c r="J175" s="89" t="s">
        <v>336</v>
      </c>
      <c r="K175" s="89" t="s">
        <v>129</v>
      </c>
      <c r="L175" s="90">
        <v>2.3269999999999999E-2</v>
      </c>
      <c r="M175" s="90">
        <v>3.2700000000023939E-2</v>
      </c>
      <c r="N175" s="91">
        <v>288192.64833900006</v>
      </c>
      <c r="O175" s="103">
        <v>108.72</v>
      </c>
      <c r="P175" s="91">
        <v>313.32303607500006</v>
      </c>
      <c r="Q175" s="92">
        <f t="shared" si="2"/>
        <v>3.5961333226975393E-3</v>
      </c>
      <c r="R175" s="92">
        <f>P175/'סכום נכסי הקרן'!$C$42</f>
        <v>3.6940439228358527E-4</v>
      </c>
    </row>
    <row r="176" spans="2:18">
      <c r="B176" s="86" t="s">
        <v>3129</v>
      </c>
      <c r="C176" s="89" t="s">
        <v>2757</v>
      </c>
      <c r="D176" s="88" t="s">
        <v>2875</v>
      </c>
      <c r="E176" s="88"/>
      <c r="F176" s="88" t="s">
        <v>309</v>
      </c>
      <c r="G176" s="102">
        <v>42978</v>
      </c>
      <c r="H176" s="88" t="s">
        <v>2756</v>
      </c>
      <c r="I176" s="91">
        <v>0.89000000000290191</v>
      </c>
      <c r="J176" s="89" t="s">
        <v>125</v>
      </c>
      <c r="K176" s="89" t="s">
        <v>129</v>
      </c>
      <c r="L176" s="90">
        <v>2.76E-2</v>
      </c>
      <c r="M176" s="90">
        <v>6.2799999999742617E-2</v>
      </c>
      <c r="N176" s="91">
        <v>80927.081102000011</v>
      </c>
      <c r="O176" s="103">
        <v>97.94</v>
      </c>
      <c r="P176" s="91">
        <v>79.259983693000009</v>
      </c>
      <c r="Q176" s="92">
        <f t="shared" si="2"/>
        <v>9.0969841249282887E-4</v>
      </c>
      <c r="R176" s="92">
        <f>P176/'סכום נכסי הקרן'!$C$42</f>
        <v>9.3446643678988988E-5</v>
      </c>
    </row>
    <row r="177" spans="2:18">
      <c r="B177" s="86" t="s">
        <v>3130</v>
      </c>
      <c r="C177" s="89" t="s">
        <v>2758</v>
      </c>
      <c r="D177" s="88" t="s">
        <v>2876</v>
      </c>
      <c r="E177" s="88"/>
      <c r="F177" s="88" t="s">
        <v>469</v>
      </c>
      <c r="G177" s="102">
        <v>42794</v>
      </c>
      <c r="H177" s="88" t="s">
        <v>127</v>
      </c>
      <c r="I177" s="91">
        <v>5.3199999999959253</v>
      </c>
      <c r="J177" s="89" t="s">
        <v>541</v>
      </c>
      <c r="K177" s="89" t="s">
        <v>129</v>
      </c>
      <c r="L177" s="90">
        <v>2.8999999999999998E-2</v>
      </c>
      <c r="M177" s="90">
        <v>2.2599999999981038E-2</v>
      </c>
      <c r="N177" s="91">
        <v>605867.1195860001</v>
      </c>
      <c r="O177" s="103">
        <v>116.65</v>
      </c>
      <c r="P177" s="91">
        <v>706.74396670900001</v>
      </c>
      <c r="Q177" s="92">
        <f t="shared" si="2"/>
        <v>8.1115820947467963E-3</v>
      </c>
      <c r="R177" s="92">
        <f>P177/'סכום נכסי הקרן'!$C$42</f>
        <v>8.3324331588480855E-4</v>
      </c>
    </row>
    <row r="178" spans="2:18">
      <c r="B178" s="86" t="s">
        <v>3131</v>
      </c>
      <c r="C178" s="89" t="s">
        <v>2758</v>
      </c>
      <c r="D178" s="88" t="s">
        <v>2877</v>
      </c>
      <c r="E178" s="88"/>
      <c r="F178" s="88" t="s">
        <v>469</v>
      </c>
      <c r="G178" s="102">
        <v>44728</v>
      </c>
      <c r="H178" s="88" t="s">
        <v>127</v>
      </c>
      <c r="I178" s="91">
        <v>9.4700000000083193</v>
      </c>
      <c r="J178" s="89" t="s">
        <v>541</v>
      </c>
      <c r="K178" s="89" t="s">
        <v>129</v>
      </c>
      <c r="L178" s="90">
        <v>2.6314999999999998E-2</v>
      </c>
      <c r="M178" s="90">
        <v>2.8700000000034264E-2</v>
      </c>
      <c r="N178" s="91">
        <v>79208.953825000019</v>
      </c>
      <c r="O178" s="103">
        <v>103.18</v>
      </c>
      <c r="P178" s="91">
        <v>81.727801156000012</v>
      </c>
      <c r="Q178" s="92">
        <f t="shared" si="2"/>
        <v>9.3802253677108618E-4</v>
      </c>
      <c r="R178" s="92">
        <f>P178/'סכום נכסי הקרן'!$C$42</f>
        <v>9.635617315887096E-5</v>
      </c>
    </row>
    <row r="179" spans="2:18">
      <c r="B179" s="86" t="s">
        <v>3131</v>
      </c>
      <c r="C179" s="89" t="s">
        <v>2758</v>
      </c>
      <c r="D179" s="88" t="s">
        <v>2878</v>
      </c>
      <c r="E179" s="88"/>
      <c r="F179" s="88" t="s">
        <v>469</v>
      </c>
      <c r="G179" s="102">
        <v>44923</v>
      </c>
      <c r="H179" s="88" t="s">
        <v>127</v>
      </c>
      <c r="I179" s="91">
        <v>9.1899999999091833</v>
      </c>
      <c r="J179" s="89" t="s">
        <v>541</v>
      </c>
      <c r="K179" s="89" t="s">
        <v>129</v>
      </c>
      <c r="L179" s="90">
        <v>3.0750000000000003E-2</v>
      </c>
      <c r="M179" s="90">
        <v>3.3699999999507436E-2</v>
      </c>
      <c r="N179" s="91">
        <v>25778.073194000004</v>
      </c>
      <c r="O179" s="103">
        <v>100.81</v>
      </c>
      <c r="P179" s="91">
        <v>25.986875244000007</v>
      </c>
      <c r="Q179" s="92">
        <f t="shared" si="2"/>
        <v>2.9826172115657187E-4</v>
      </c>
      <c r="R179" s="92">
        <f>P179/'סכום נכסי הקרן'!$C$42</f>
        <v>3.0638238340577357E-5</v>
      </c>
    </row>
    <row r="180" spans="2:18">
      <c r="B180" s="86" t="s">
        <v>3122</v>
      </c>
      <c r="C180" s="89" t="s">
        <v>2758</v>
      </c>
      <c r="D180" s="88" t="s">
        <v>2879</v>
      </c>
      <c r="E180" s="88"/>
      <c r="F180" s="88" t="s">
        <v>309</v>
      </c>
      <c r="G180" s="102">
        <v>42474</v>
      </c>
      <c r="H180" s="88" t="s">
        <v>2756</v>
      </c>
      <c r="I180" s="91">
        <v>0.5100000000089534</v>
      </c>
      <c r="J180" s="89" t="s">
        <v>125</v>
      </c>
      <c r="K180" s="89" t="s">
        <v>129</v>
      </c>
      <c r="L180" s="90">
        <v>6.8499999999999991E-2</v>
      </c>
      <c r="M180" s="90">
        <v>6.600000000052228E-2</v>
      </c>
      <c r="N180" s="91">
        <v>53344.747632000006</v>
      </c>
      <c r="O180" s="103">
        <v>100.5</v>
      </c>
      <c r="P180" s="91">
        <v>53.611446352000009</v>
      </c>
      <c r="Q180" s="92">
        <f t="shared" si="2"/>
        <v>6.153199302533556E-4</v>
      </c>
      <c r="R180" s="92">
        <f>P180/'סכום נכסי הקרן'!$C$42</f>
        <v>6.3207301981984008E-5</v>
      </c>
    </row>
    <row r="181" spans="2:18">
      <c r="B181" s="86" t="s">
        <v>3122</v>
      </c>
      <c r="C181" s="89" t="s">
        <v>2758</v>
      </c>
      <c r="D181" s="88" t="s">
        <v>2880</v>
      </c>
      <c r="E181" s="88"/>
      <c r="F181" s="88" t="s">
        <v>309</v>
      </c>
      <c r="G181" s="102">
        <v>42562</v>
      </c>
      <c r="H181" s="88" t="s">
        <v>2756</v>
      </c>
      <c r="I181" s="91">
        <v>1.4999999999629468</v>
      </c>
      <c r="J181" s="89" t="s">
        <v>125</v>
      </c>
      <c r="K181" s="89" t="s">
        <v>129</v>
      </c>
      <c r="L181" s="90">
        <v>3.3700000000000001E-2</v>
      </c>
      <c r="M181" s="90">
        <v>6.7399999998680904E-2</v>
      </c>
      <c r="N181" s="91">
        <v>28268.756970000002</v>
      </c>
      <c r="O181" s="103">
        <v>95.47</v>
      </c>
      <c r="P181" s="91">
        <v>26.988181094000002</v>
      </c>
      <c r="Q181" s="92">
        <f t="shared" si="2"/>
        <v>3.0975410734848603E-4</v>
      </c>
      <c r="R181" s="92">
        <f>P181/'סכום נכסי הקרן'!$C$42</f>
        <v>3.1818766857225289E-5</v>
      </c>
    </row>
    <row r="182" spans="2:18">
      <c r="B182" s="86" t="s">
        <v>3122</v>
      </c>
      <c r="C182" s="89" t="s">
        <v>2758</v>
      </c>
      <c r="D182" s="88" t="s">
        <v>2881</v>
      </c>
      <c r="E182" s="88"/>
      <c r="F182" s="88" t="s">
        <v>309</v>
      </c>
      <c r="G182" s="102">
        <v>42717</v>
      </c>
      <c r="H182" s="88" t="s">
        <v>2756</v>
      </c>
      <c r="I182" s="91">
        <v>1.65000000010045</v>
      </c>
      <c r="J182" s="89" t="s">
        <v>125</v>
      </c>
      <c r="K182" s="89" t="s">
        <v>129</v>
      </c>
      <c r="L182" s="90">
        <v>3.85E-2</v>
      </c>
      <c r="M182" s="90">
        <v>6.6500000002678653E-2</v>
      </c>
      <c r="N182" s="91">
        <v>6227.1842980000019</v>
      </c>
      <c r="O182" s="103">
        <v>95.92</v>
      </c>
      <c r="P182" s="91">
        <v>5.9731149960000014</v>
      </c>
      <c r="Q182" s="92">
        <f t="shared" si="2"/>
        <v>6.8555820684305802E-5</v>
      </c>
      <c r="R182" s="92">
        <f>P182/'סכום נכסי הקרן'!$C$42</f>
        <v>7.0422364814860984E-6</v>
      </c>
    </row>
    <row r="183" spans="2:18">
      <c r="B183" s="86" t="s">
        <v>3122</v>
      </c>
      <c r="C183" s="89" t="s">
        <v>2758</v>
      </c>
      <c r="D183" s="88" t="s">
        <v>2882</v>
      </c>
      <c r="E183" s="88"/>
      <c r="F183" s="88" t="s">
        <v>309</v>
      </c>
      <c r="G183" s="102">
        <v>42710</v>
      </c>
      <c r="H183" s="88" t="s">
        <v>2756</v>
      </c>
      <c r="I183" s="91">
        <v>1.6500000000588031</v>
      </c>
      <c r="J183" s="89" t="s">
        <v>125</v>
      </c>
      <c r="K183" s="89" t="s">
        <v>129</v>
      </c>
      <c r="L183" s="90">
        <v>3.8399999999999997E-2</v>
      </c>
      <c r="M183" s="90">
        <v>6.6400000001948914E-2</v>
      </c>
      <c r="N183" s="91">
        <v>18617.557946000004</v>
      </c>
      <c r="O183" s="103">
        <v>95.91</v>
      </c>
      <c r="P183" s="91">
        <v>17.856099543000003</v>
      </c>
      <c r="Q183" s="92">
        <f t="shared" si="2"/>
        <v>2.0494156888169556E-4</v>
      </c>
      <c r="R183" s="92">
        <f>P183/'סכום נכסי הקרן'!$C$42</f>
        <v>2.1052143764680642E-5</v>
      </c>
    </row>
    <row r="184" spans="2:18">
      <c r="B184" s="86" t="s">
        <v>3122</v>
      </c>
      <c r="C184" s="89" t="s">
        <v>2758</v>
      </c>
      <c r="D184" s="88" t="s">
        <v>2883</v>
      </c>
      <c r="E184" s="88"/>
      <c r="F184" s="88" t="s">
        <v>309</v>
      </c>
      <c r="G184" s="102">
        <v>42474</v>
      </c>
      <c r="H184" s="88" t="s">
        <v>2756</v>
      </c>
      <c r="I184" s="91">
        <v>0.50999999999461398</v>
      </c>
      <c r="J184" s="89" t="s">
        <v>125</v>
      </c>
      <c r="K184" s="89" t="s">
        <v>129</v>
      </c>
      <c r="L184" s="90">
        <v>3.1800000000000002E-2</v>
      </c>
      <c r="M184" s="90">
        <v>7.3400000000211726E-2</v>
      </c>
      <c r="N184" s="91">
        <v>54847.125163000004</v>
      </c>
      <c r="O184" s="103">
        <v>98.17</v>
      </c>
      <c r="P184" s="91">
        <v>53.843421279000012</v>
      </c>
      <c r="Q184" s="92">
        <f t="shared" si="2"/>
        <v>6.1798239891657685E-4</v>
      </c>
      <c r="R184" s="92">
        <f>P184/'סכום נכסי הקרן'!$C$42</f>
        <v>6.3480797853870532E-5</v>
      </c>
    </row>
    <row r="185" spans="2:18">
      <c r="B185" s="86" t="s">
        <v>3132</v>
      </c>
      <c r="C185" s="89" t="s">
        <v>2757</v>
      </c>
      <c r="D185" s="88">
        <v>7355</v>
      </c>
      <c r="E185" s="88"/>
      <c r="F185" s="88" t="s">
        <v>309</v>
      </c>
      <c r="G185" s="102">
        <v>43842</v>
      </c>
      <c r="H185" s="88" t="s">
        <v>2756</v>
      </c>
      <c r="I185" s="91">
        <v>0.28000000000136183</v>
      </c>
      <c r="J185" s="89" t="s">
        <v>125</v>
      </c>
      <c r="K185" s="89" t="s">
        <v>129</v>
      </c>
      <c r="L185" s="90">
        <v>2.0838000000000002E-2</v>
      </c>
      <c r="M185" s="90">
        <v>6.7099999999584672E-2</v>
      </c>
      <c r="N185" s="91">
        <v>59221.125000000007</v>
      </c>
      <c r="O185" s="103">
        <v>99.2</v>
      </c>
      <c r="P185" s="91">
        <v>58.747358464000001</v>
      </c>
      <c r="Q185" s="92">
        <f t="shared" si="2"/>
        <v>6.742668398702663E-4</v>
      </c>
      <c r="R185" s="92">
        <f>P185/'סכום נכסי הקרן'!$C$42</f>
        <v>6.926248552776429E-5</v>
      </c>
    </row>
    <row r="186" spans="2:18">
      <c r="B186" s="86" t="s">
        <v>3133</v>
      </c>
      <c r="C186" s="89" t="s">
        <v>2758</v>
      </c>
      <c r="D186" s="88" t="s">
        <v>2884</v>
      </c>
      <c r="E186" s="88"/>
      <c r="F186" s="88" t="s">
        <v>469</v>
      </c>
      <c r="G186" s="102">
        <v>45015</v>
      </c>
      <c r="H186" s="88" t="s">
        <v>127</v>
      </c>
      <c r="I186" s="91">
        <v>5.4099999999983934</v>
      </c>
      <c r="J186" s="89" t="s">
        <v>336</v>
      </c>
      <c r="K186" s="89" t="s">
        <v>129</v>
      </c>
      <c r="L186" s="90">
        <v>4.5499999999999999E-2</v>
      </c>
      <c r="M186" s="90">
        <v>3.6399999999990384E-2</v>
      </c>
      <c r="N186" s="91">
        <v>858533.55080200022</v>
      </c>
      <c r="O186" s="103">
        <v>106.63</v>
      </c>
      <c r="P186" s="91">
        <v>915.45432996700015</v>
      </c>
      <c r="Q186" s="92">
        <f t="shared" si="2"/>
        <v>1.0507034090573696E-2</v>
      </c>
      <c r="R186" s="92">
        <f>P186/'סכום נכסי הקרן'!$C$42</f>
        <v>1.0793105245663715E-3</v>
      </c>
    </row>
    <row r="187" spans="2:18">
      <c r="B187" s="86" t="s">
        <v>3131</v>
      </c>
      <c r="C187" s="89" t="s">
        <v>2758</v>
      </c>
      <c r="D187" s="88" t="s">
        <v>2885</v>
      </c>
      <c r="E187" s="88"/>
      <c r="F187" s="88" t="s">
        <v>469</v>
      </c>
      <c r="G187" s="102">
        <v>44143</v>
      </c>
      <c r="H187" s="88" t="s">
        <v>127</v>
      </c>
      <c r="I187" s="91">
        <v>6.5600000000134724</v>
      </c>
      <c r="J187" s="89" t="s">
        <v>541</v>
      </c>
      <c r="K187" s="89" t="s">
        <v>129</v>
      </c>
      <c r="L187" s="90">
        <v>2.5243000000000002E-2</v>
      </c>
      <c r="M187" s="90">
        <v>3.0600000000034183E-2</v>
      </c>
      <c r="N187" s="91">
        <v>184869.03831199999</v>
      </c>
      <c r="O187" s="103">
        <v>107.6</v>
      </c>
      <c r="P187" s="91">
        <v>198.91909267200006</v>
      </c>
      <c r="Q187" s="92">
        <f t="shared" si="2"/>
        <v>2.2830736821639525E-3</v>
      </c>
      <c r="R187" s="92">
        <f>P187/'סכום נכסי הקרן'!$C$42</f>
        <v>2.345234090113728E-4</v>
      </c>
    </row>
    <row r="188" spans="2:18">
      <c r="B188" s="86" t="s">
        <v>3131</v>
      </c>
      <c r="C188" s="89" t="s">
        <v>2758</v>
      </c>
      <c r="D188" s="88" t="s">
        <v>2886</v>
      </c>
      <c r="E188" s="88"/>
      <c r="F188" s="88" t="s">
        <v>469</v>
      </c>
      <c r="G188" s="102">
        <v>43779</v>
      </c>
      <c r="H188" s="88" t="s">
        <v>127</v>
      </c>
      <c r="I188" s="91">
        <v>7.0500000000295824</v>
      </c>
      <c r="J188" s="89" t="s">
        <v>541</v>
      </c>
      <c r="K188" s="89" t="s">
        <v>129</v>
      </c>
      <c r="L188" s="90">
        <v>2.5243000000000002E-2</v>
      </c>
      <c r="M188" s="90">
        <v>3.4300000000042255E-2</v>
      </c>
      <c r="N188" s="91">
        <v>56913.688814000016</v>
      </c>
      <c r="O188" s="103">
        <v>103.94</v>
      </c>
      <c r="P188" s="91">
        <v>59.156087725000013</v>
      </c>
      <c r="Q188" s="92">
        <f t="shared" si="2"/>
        <v>6.7895798844924227E-4</v>
      </c>
      <c r="R188" s="92">
        <f>P188/'סכום נכסי הקרן'!$C$42</f>
        <v>6.9744372803464262E-5</v>
      </c>
    </row>
    <row r="189" spans="2:18">
      <c r="B189" s="86" t="s">
        <v>3131</v>
      </c>
      <c r="C189" s="89" t="s">
        <v>2758</v>
      </c>
      <c r="D189" s="88" t="s">
        <v>2887</v>
      </c>
      <c r="E189" s="88"/>
      <c r="F189" s="88" t="s">
        <v>469</v>
      </c>
      <c r="G189" s="102">
        <v>43835</v>
      </c>
      <c r="H189" s="88" t="s">
        <v>127</v>
      </c>
      <c r="I189" s="91">
        <v>7.0399999999683498</v>
      </c>
      <c r="J189" s="89" t="s">
        <v>541</v>
      </c>
      <c r="K189" s="89" t="s">
        <v>129</v>
      </c>
      <c r="L189" s="90">
        <v>2.5243000000000002E-2</v>
      </c>
      <c r="M189" s="90">
        <v>3.4600000000012177E-2</v>
      </c>
      <c r="N189" s="91">
        <v>31692.912946000008</v>
      </c>
      <c r="O189" s="103">
        <v>103.68</v>
      </c>
      <c r="P189" s="91">
        <v>32.859212026000002</v>
      </c>
      <c r="Q189" s="92">
        <f t="shared" si="2"/>
        <v>3.7713826855679047E-4</v>
      </c>
      <c r="R189" s="92">
        <f>P189/'סכום נכסי הקרן'!$C$42</f>
        <v>3.8740647356922887E-5</v>
      </c>
    </row>
    <row r="190" spans="2:18">
      <c r="B190" s="86" t="s">
        <v>3131</v>
      </c>
      <c r="C190" s="89" t="s">
        <v>2758</v>
      </c>
      <c r="D190" s="88" t="s">
        <v>2888</v>
      </c>
      <c r="E190" s="88"/>
      <c r="F190" s="88" t="s">
        <v>469</v>
      </c>
      <c r="G190" s="102">
        <v>43227</v>
      </c>
      <c r="H190" s="88" t="s">
        <v>127</v>
      </c>
      <c r="I190" s="91">
        <v>7.0899999998318286</v>
      </c>
      <c r="J190" s="89" t="s">
        <v>541</v>
      </c>
      <c r="K190" s="89" t="s">
        <v>129</v>
      </c>
      <c r="L190" s="90">
        <v>2.7806000000000001E-2</v>
      </c>
      <c r="M190" s="90">
        <v>3.0199999999304117E-2</v>
      </c>
      <c r="N190" s="91">
        <v>18720.095880000004</v>
      </c>
      <c r="O190" s="103">
        <v>110.54</v>
      </c>
      <c r="P190" s="91">
        <v>20.693192672000006</v>
      </c>
      <c r="Q190" s="92">
        <f t="shared" si="2"/>
        <v>2.3750401710957166E-4</v>
      </c>
      <c r="R190" s="92">
        <f>P190/'סכום נכסי הקרן'!$C$42</f>
        <v>2.4397045168353091E-5</v>
      </c>
    </row>
    <row r="191" spans="2:18">
      <c r="B191" s="86" t="s">
        <v>3131</v>
      </c>
      <c r="C191" s="89" t="s">
        <v>2758</v>
      </c>
      <c r="D191" s="88" t="s">
        <v>2889</v>
      </c>
      <c r="E191" s="88"/>
      <c r="F191" s="88" t="s">
        <v>469</v>
      </c>
      <c r="G191" s="102">
        <v>43279</v>
      </c>
      <c r="H191" s="88" t="s">
        <v>127</v>
      </c>
      <c r="I191" s="91">
        <v>7.1200000001438193</v>
      </c>
      <c r="J191" s="89" t="s">
        <v>541</v>
      </c>
      <c r="K191" s="89" t="s">
        <v>129</v>
      </c>
      <c r="L191" s="90">
        <v>2.7797000000000002E-2</v>
      </c>
      <c r="M191" s="90">
        <v>2.8900000000541392E-2</v>
      </c>
      <c r="N191" s="91">
        <v>21893.728518000004</v>
      </c>
      <c r="O191" s="103">
        <v>110.52</v>
      </c>
      <c r="P191" s="91">
        <v>24.196949021000005</v>
      </c>
      <c r="Q191" s="92">
        <f t="shared" si="2"/>
        <v>2.7771802473279636E-4</v>
      </c>
      <c r="R191" s="92">
        <f>P191/'סכום נכסי הקרן'!$C$42</f>
        <v>2.8527935131076042E-5</v>
      </c>
    </row>
    <row r="192" spans="2:18">
      <c r="B192" s="86" t="s">
        <v>3131</v>
      </c>
      <c r="C192" s="89" t="s">
        <v>2758</v>
      </c>
      <c r="D192" s="88" t="s">
        <v>2890</v>
      </c>
      <c r="E192" s="88"/>
      <c r="F192" s="88" t="s">
        <v>469</v>
      </c>
      <c r="G192" s="102">
        <v>43321</v>
      </c>
      <c r="H192" s="88" t="s">
        <v>127</v>
      </c>
      <c r="I192" s="91">
        <v>7.1200000000008785</v>
      </c>
      <c r="J192" s="89" t="s">
        <v>541</v>
      </c>
      <c r="K192" s="89" t="s">
        <v>129</v>
      </c>
      <c r="L192" s="90">
        <v>2.8528999999999999E-2</v>
      </c>
      <c r="M192" s="90">
        <v>2.8499999999989013E-2</v>
      </c>
      <c r="N192" s="91">
        <v>122645.52240500001</v>
      </c>
      <c r="O192" s="103">
        <v>111.37</v>
      </c>
      <c r="P192" s="91">
        <v>136.59031399900005</v>
      </c>
      <c r="Q192" s="92">
        <f t="shared" si="2"/>
        <v>1.5677014556055384E-3</v>
      </c>
      <c r="R192" s="92">
        <f>P192/'סכום נכסי הקרן'!$C$42</f>
        <v>1.6103846868937782E-4</v>
      </c>
    </row>
    <row r="193" spans="2:18">
      <c r="B193" s="86" t="s">
        <v>3131</v>
      </c>
      <c r="C193" s="89" t="s">
        <v>2758</v>
      </c>
      <c r="D193" s="88" t="s">
        <v>2891</v>
      </c>
      <c r="E193" s="88"/>
      <c r="F193" s="88" t="s">
        <v>469</v>
      </c>
      <c r="G193" s="102">
        <v>43138</v>
      </c>
      <c r="H193" s="88" t="s">
        <v>127</v>
      </c>
      <c r="I193" s="91">
        <v>7.0299999999922802</v>
      </c>
      <c r="J193" s="89" t="s">
        <v>541</v>
      </c>
      <c r="K193" s="89" t="s">
        <v>129</v>
      </c>
      <c r="L193" s="90">
        <v>2.6242999999999999E-2</v>
      </c>
      <c r="M193" s="90">
        <v>3.4599999999942094E-2</v>
      </c>
      <c r="N193" s="91">
        <v>117377.83322200002</v>
      </c>
      <c r="O193" s="103">
        <v>105.93</v>
      </c>
      <c r="P193" s="91">
        <v>124.33833343200001</v>
      </c>
      <c r="Q193" s="92">
        <f t="shared" si="2"/>
        <v>1.4270805930670914E-3</v>
      </c>
      <c r="R193" s="92">
        <f>P193/'סכום נכסי הקרן'!$C$42</f>
        <v>1.4659351918193218E-4</v>
      </c>
    </row>
    <row r="194" spans="2:18">
      <c r="B194" s="86" t="s">
        <v>3131</v>
      </c>
      <c r="C194" s="89" t="s">
        <v>2758</v>
      </c>
      <c r="D194" s="88" t="s">
        <v>2892</v>
      </c>
      <c r="E194" s="88"/>
      <c r="F194" s="88" t="s">
        <v>469</v>
      </c>
      <c r="G194" s="102">
        <v>43417</v>
      </c>
      <c r="H194" s="88" t="s">
        <v>127</v>
      </c>
      <c r="I194" s="91">
        <v>7.0500000000134264</v>
      </c>
      <c r="J194" s="89" t="s">
        <v>541</v>
      </c>
      <c r="K194" s="89" t="s">
        <v>129</v>
      </c>
      <c r="L194" s="90">
        <v>3.0796999999999998E-2</v>
      </c>
      <c r="M194" s="90">
        <v>2.9700000000060095E-2</v>
      </c>
      <c r="N194" s="91">
        <v>139637.49178800004</v>
      </c>
      <c r="O194" s="103">
        <v>112.01</v>
      </c>
      <c r="P194" s="91">
        <v>156.40794479800005</v>
      </c>
      <c r="Q194" s="92">
        <f t="shared" si="2"/>
        <v>1.7951563002475452E-3</v>
      </c>
      <c r="R194" s="92">
        <f>P194/'סכום נכסי הקרן'!$C$42</f>
        <v>1.8440323609847666E-4</v>
      </c>
    </row>
    <row r="195" spans="2:18">
      <c r="B195" s="86" t="s">
        <v>3131</v>
      </c>
      <c r="C195" s="89" t="s">
        <v>2758</v>
      </c>
      <c r="D195" s="88" t="s">
        <v>2893</v>
      </c>
      <c r="E195" s="88"/>
      <c r="F195" s="88" t="s">
        <v>469</v>
      </c>
      <c r="G195" s="102">
        <v>43485</v>
      </c>
      <c r="H195" s="88" t="s">
        <v>127</v>
      </c>
      <c r="I195" s="91">
        <v>7.1099999999933043</v>
      </c>
      <c r="J195" s="89" t="s">
        <v>541</v>
      </c>
      <c r="K195" s="89" t="s">
        <v>129</v>
      </c>
      <c r="L195" s="90">
        <v>3.0190999999999999E-2</v>
      </c>
      <c r="M195" s="90">
        <v>2.7699999999981011E-2</v>
      </c>
      <c r="N195" s="91">
        <v>176459.68184199999</v>
      </c>
      <c r="O195" s="103">
        <v>113.41</v>
      </c>
      <c r="P195" s="91">
        <v>200.12293929400005</v>
      </c>
      <c r="Q195" s="92">
        <f t="shared" si="2"/>
        <v>2.2968907094946681E-3</v>
      </c>
      <c r="R195" s="92">
        <f>P195/'סכום נכסי הקרן'!$C$42</f>
        <v>2.3594273085688212E-4</v>
      </c>
    </row>
    <row r="196" spans="2:18">
      <c r="B196" s="86" t="s">
        <v>3131</v>
      </c>
      <c r="C196" s="89" t="s">
        <v>2758</v>
      </c>
      <c r="D196" s="88" t="s">
        <v>2894</v>
      </c>
      <c r="E196" s="88"/>
      <c r="F196" s="88" t="s">
        <v>469</v>
      </c>
      <c r="G196" s="102">
        <v>43613</v>
      </c>
      <c r="H196" s="88" t="s">
        <v>127</v>
      </c>
      <c r="I196" s="91">
        <v>7.1299999999532435</v>
      </c>
      <c r="J196" s="89" t="s">
        <v>541</v>
      </c>
      <c r="K196" s="89" t="s">
        <v>129</v>
      </c>
      <c r="L196" s="90">
        <v>2.5243000000000002E-2</v>
      </c>
      <c r="M196" s="90">
        <v>3.0399999999685609E-2</v>
      </c>
      <c r="N196" s="91">
        <v>46573.812414000007</v>
      </c>
      <c r="O196" s="103">
        <v>106.54</v>
      </c>
      <c r="P196" s="91">
        <v>49.619740164000007</v>
      </c>
      <c r="Q196" s="92">
        <f t="shared" si="2"/>
        <v>5.6950552791350121E-4</v>
      </c>
      <c r="R196" s="92">
        <f>P196/'סכום נכסי הקרן'!$C$42</f>
        <v>5.8501124558758078E-5</v>
      </c>
    </row>
    <row r="197" spans="2:18">
      <c r="B197" s="86" t="s">
        <v>3131</v>
      </c>
      <c r="C197" s="89" t="s">
        <v>2758</v>
      </c>
      <c r="D197" s="88" t="s">
        <v>2895</v>
      </c>
      <c r="E197" s="88"/>
      <c r="F197" s="88" t="s">
        <v>469</v>
      </c>
      <c r="G197" s="102">
        <v>43657</v>
      </c>
      <c r="H197" s="88" t="s">
        <v>127</v>
      </c>
      <c r="I197" s="91">
        <v>7.040000000047451</v>
      </c>
      <c r="J197" s="89" t="s">
        <v>541</v>
      </c>
      <c r="K197" s="89" t="s">
        <v>129</v>
      </c>
      <c r="L197" s="90">
        <v>2.5243000000000002E-2</v>
      </c>
      <c r="M197" s="90">
        <v>3.4600000000160995E-2</v>
      </c>
      <c r="N197" s="91">
        <v>45949.946859000011</v>
      </c>
      <c r="O197" s="103">
        <v>102.74</v>
      </c>
      <c r="P197" s="91">
        <v>47.208973344</v>
      </c>
      <c r="Q197" s="92">
        <f t="shared" si="2"/>
        <v>5.4183619659570941E-4</v>
      </c>
      <c r="R197" s="92">
        <f>P197/'סכום נכסי הקרן'!$C$42</f>
        <v>5.5658857155647751E-5</v>
      </c>
    </row>
    <row r="198" spans="2:18">
      <c r="B198" s="86" t="s">
        <v>3131</v>
      </c>
      <c r="C198" s="89" t="s">
        <v>2758</v>
      </c>
      <c r="D198" s="88" t="s">
        <v>2896</v>
      </c>
      <c r="E198" s="88"/>
      <c r="F198" s="88" t="s">
        <v>469</v>
      </c>
      <c r="G198" s="102">
        <v>43541</v>
      </c>
      <c r="H198" s="88" t="s">
        <v>127</v>
      </c>
      <c r="I198" s="91">
        <v>7.119999999856069</v>
      </c>
      <c r="J198" s="89" t="s">
        <v>541</v>
      </c>
      <c r="K198" s="89" t="s">
        <v>129</v>
      </c>
      <c r="L198" s="90">
        <v>2.7271E-2</v>
      </c>
      <c r="M198" s="90">
        <v>2.8999999999400287E-2</v>
      </c>
      <c r="N198" s="91">
        <v>15153.424919000001</v>
      </c>
      <c r="O198" s="103">
        <v>110.04</v>
      </c>
      <c r="P198" s="91">
        <v>16.674829170000006</v>
      </c>
      <c r="Q198" s="92">
        <f t="shared" si="2"/>
        <v>1.9138365815583438E-4</v>
      </c>
      <c r="R198" s="92">
        <f>P198/'סכום נכסי הקרן'!$C$42</f>
        <v>1.9659439066912378E-5</v>
      </c>
    </row>
    <row r="199" spans="2:18">
      <c r="B199" s="86" t="s">
        <v>3134</v>
      </c>
      <c r="C199" s="89" t="s">
        <v>2757</v>
      </c>
      <c r="D199" s="88">
        <v>22333</v>
      </c>
      <c r="E199" s="88"/>
      <c r="F199" s="88" t="s">
        <v>461</v>
      </c>
      <c r="G199" s="102">
        <v>41639</v>
      </c>
      <c r="H199" s="88" t="s">
        <v>323</v>
      </c>
      <c r="I199" s="91">
        <v>0.25</v>
      </c>
      <c r="J199" s="89" t="s">
        <v>124</v>
      </c>
      <c r="K199" s="89" t="s">
        <v>129</v>
      </c>
      <c r="L199" s="90">
        <v>3.7000000000000005E-2</v>
      </c>
      <c r="M199" s="90">
        <v>6.4899999999842736E-2</v>
      </c>
      <c r="N199" s="91">
        <v>141282.858565</v>
      </c>
      <c r="O199" s="103">
        <v>111.62</v>
      </c>
      <c r="P199" s="91">
        <v>157.69993435200004</v>
      </c>
      <c r="Q199" s="92">
        <f t="shared" si="2"/>
        <v>1.8099849791277163E-3</v>
      </c>
      <c r="R199" s="92">
        <f>P199/'סכום נכסי הקרן'!$C$42</f>
        <v>1.8592647748541977E-4</v>
      </c>
    </row>
    <row r="200" spans="2:18">
      <c r="B200" s="86" t="s">
        <v>3134</v>
      </c>
      <c r="C200" s="89" t="s">
        <v>2757</v>
      </c>
      <c r="D200" s="88">
        <v>22334</v>
      </c>
      <c r="E200" s="88"/>
      <c r="F200" s="88" t="s">
        <v>461</v>
      </c>
      <c r="G200" s="102">
        <v>42004</v>
      </c>
      <c r="H200" s="88" t="s">
        <v>323</v>
      </c>
      <c r="I200" s="91">
        <v>0.72000000000394904</v>
      </c>
      <c r="J200" s="89" t="s">
        <v>124</v>
      </c>
      <c r="K200" s="89" t="s">
        <v>129</v>
      </c>
      <c r="L200" s="90">
        <v>3.7000000000000005E-2</v>
      </c>
      <c r="M200" s="90">
        <v>0.10350000000029617</v>
      </c>
      <c r="N200" s="91">
        <v>94188.572550000012</v>
      </c>
      <c r="O200" s="103">
        <v>107.54</v>
      </c>
      <c r="P200" s="91">
        <v>101.29039908000001</v>
      </c>
      <c r="Q200" s="92">
        <f t="shared" si="2"/>
        <v>1.1625502674936703E-3</v>
      </c>
      <c r="R200" s="92">
        <f>P200/'סכום נכסי הקרן'!$C$42</f>
        <v>1.1942025963055171E-4</v>
      </c>
    </row>
    <row r="201" spans="2:18">
      <c r="B201" s="86" t="s">
        <v>3134</v>
      </c>
      <c r="C201" s="89" t="s">
        <v>2757</v>
      </c>
      <c r="D201" s="88" t="s">
        <v>2897</v>
      </c>
      <c r="E201" s="88"/>
      <c r="F201" s="88" t="s">
        <v>461</v>
      </c>
      <c r="G201" s="102">
        <v>42759</v>
      </c>
      <c r="H201" s="88" t="s">
        <v>323</v>
      </c>
      <c r="I201" s="91">
        <v>1.6500000000072057</v>
      </c>
      <c r="J201" s="89" t="s">
        <v>124</v>
      </c>
      <c r="K201" s="89" t="s">
        <v>129</v>
      </c>
      <c r="L201" s="90">
        <v>7.0499999999999993E-2</v>
      </c>
      <c r="M201" s="90">
        <v>7.1900000000252845E-2</v>
      </c>
      <c r="N201" s="91">
        <v>148471.949807</v>
      </c>
      <c r="O201" s="103">
        <v>102.82</v>
      </c>
      <c r="P201" s="91">
        <v>152.65808330600001</v>
      </c>
      <c r="Q201" s="92">
        <f t="shared" si="2"/>
        <v>1.7521176458421481E-3</v>
      </c>
      <c r="R201" s="92">
        <f>P201/'סכום נכסי הקרן'!$C$42</f>
        <v>1.7998219089556883E-4</v>
      </c>
    </row>
    <row r="202" spans="2:18">
      <c r="B202" s="86" t="s">
        <v>3134</v>
      </c>
      <c r="C202" s="89" t="s">
        <v>2757</v>
      </c>
      <c r="D202" s="88" t="s">
        <v>2898</v>
      </c>
      <c r="E202" s="88"/>
      <c r="F202" s="88" t="s">
        <v>461</v>
      </c>
      <c r="G202" s="102">
        <v>42759</v>
      </c>
      <c r="H202" s="88" t="s">
        <v>323</v>
      </c>
      <c r="I202" s="91">
        <v>1.6999999999979578</v>
      </c>
      <c r="J202" s="89" t="s">
        <v>124</v>
      </c>
      <c r="K202" s="89" t="s">
        <v>129</v>
      </c>
      <c r="L202" s="90">
        <v>3.8800000000000001E-2</v>
      </c>
      <c r="M202" s="90">
        <v>5.5799999999876108E-2</v>
      </c>
      <c r="N202" s="91">
        <v>148471.949807</v>
      </c>
      <c r="O202" s="103">
        <v>98.94</v>
      </c>
      <c r="P202" s="91">
        <v>146.89814957900001</v>
      </c>
      <c r="Q202" s="92">
        <f t="shared" si="2"/>
        <v>1.6860085915202183E-3</v>
      </c>
      <c r="R202" s="92">
        <f>P202/'סכום נכסי הקרן'!$C$42</f>
        <v>1.7319129277115885E-4</v>
      </c>
    </row>
    <row r="203" spans="2:18">
      <c r="B203" s="86" t="s">
        <v>3135</v>
      </c>
      <c r="C203" s="89" t="s">
        <v>2757</v>
      </c>
      <c r="D203" s="88">
        <v>7561</v>
      </c>
      <c r="E203" s="88"/>
      <c r="F203" s="88" t="s">
        <v>494</v>
      </c>
      <c r="G203" s="102">
        <v>43920</v>
      </c>
      <c r="H203" s="88" t="s">
        <v>127</v>
      </c>
      <c r="I203" s="91">
        <v>4.3500000000037016</v>
      </c>
      <c r="J203" s="89" t="s">
        <v>152</v>
      </c>
      <c r="K203" s="89" t="s">
        <v>129</v>
      </c>
      <c r="L203" s="90">
        <v>4.8917999999999996E-2</v>
      </c>
      <c r="M203" s="90">
        <v>5.5500000000042508E-2</v>
      </c>
      <c r="N203" s="91">
        <v>369864.91466600006</v>
      </c>
      <c r="O203" s="103">
        <v>98.62</v>
      </c>
      <c r="P203" s="91">
        <v>364.76076623900002</v>
      </c>
      <c r="Q203" s="92">
        <f t="shared" ref="Q203:Q248" si="3">IFERROR(P203/$P$10,0)</f>
        <v>4.1865046461849282E-3</v>
      </c>
      <c r="R203" s="92">
        <f>P203/'סכום נכסי הקרן'!$C$42</f>
        <v>4.3004890693437237E-4</v>
      </c>
    </row>
    <row r="204" spans="2:18">
      <c r="B204" s="86" t="s">
        <v>3135</v>
      </c>
      <c r="C204" s="89" t="s">
        <v>2757</v>
      </c>
      <c r="D204" s="88">
        <v>8991</v>
      </c>
      <c r="E204" s="88"/>
      <c r="F204" s="88" t="s">
        <v>494</v>
      </c>
      <c r="G204" s="102">
        <v>44636</v>
      </c>
      <c r="H204" s="88" t="s">
        <v>127</v>
      </c>
      <c r="I204" s="91">
        <v>4.7399999999930298</v>
      </c>
      <c r="J204" s="89" t="s">
        <v>152</v>
      </c>
      <c r="K204" s="89" t="s">
        <v>129</v>
      </c>
      <c r="L204" s="90">
        <v>4.2824000000000001E-2</v>
      </c>
      <c r="M204" s="90">
        <v>7.4499999999918909E-2</v>
      </c>
      <c r="N204" s="91">
        <v>330750.62043900008</v>
      </c>
      <c r="O204" s="103">
        <v>87.63</v>
      </c>
      <c r="P204" s="91">
        <v>289.83676722300004</v>
      </c>
      <c r="Q204" s="92">
        <f t="shared" si="3"/>
        <v>3.3265720574214889E-3</v>
      </c>
      <c r="R204" s="92">
        <f>P204/'סכום נכסי הקרן'!$C$42</f>
        <v>3.4171434120733687E-4</v>
      </c>
    </row>
    <row r="205" spans="2:18">
      <c r="B205" s="86" t="s">
        <v>3135</v>
      </c>
      <c r="C205" s="89" t="s">
        <v>2757</v>
      </c>
      <c r="D205" s="88">
        <v>9112</v>
      </c>
      <c r="E205" s="88"/>
      <c r="F205" s="88" t="s">
        <v>494</v>
      </c>
      <c r="G205" s="102">
        <v>44722</v>
      </c>
      <c r="H205" s="88" t="s">
        <v>127</v>
      </c>
      <c r="I205" s="91">
        <v>4.6899999999957158</v>
      </c>
      <c r="J205" s="89" t="s">
        <v>152</v>
      </c>
      <c r="K205" s="89" t="s">
        <v>129</v>
      </c>
      <c r="L205" s="90">
        <v>5.2750000000000005E-2</v>
      </c>
      <c r="M205" s="90">
        <v>6.9899999999955151E-2</v>
      </c>
      <c r="N205" s="91">
        <v>528288.99531200016</v>
      </c>
      <c r="O205" s="103">
        <v>94.1</v>
      </c>
      <c r="P205" s="91">
        <v>497.11994637700008</v>
      </c>
      <c r="Q205" s="92">
        <f t="shared" si="3"/>
        <v>5.7056436926521429E-3</v>
      </c>
      <c r="R205" s="92">
        <f>P205/'סכום נכסי הקרן'!$C$42</f>
        <v>5.8609891562357627E-4</v>
      </c>
    </row>
    <row r="206" spans="2:18">
      <c r="B206" s="86" t="s">
        <v>3135</v>
      </c>
      <c r="C206" s="89" t="s">
        <v>2757</v>
      </c>
      <c r="D206" s="88">
        <v>9247</v>
      </c>
      <c r="E206" s="88"/>
      <c r="F206" s="88" t="s">
        <v>494</v>
      </c>
      <c r="G206" s="102">
        <v>44816</v>
      </c>
      <c r="H206" s="88" t="s">
        <v>127</v>
      </c>
      <c r="I206" s="91">
        <v>4.6300000000000168</v>
      </c>
      <c r="J206" s="89" t="s">
        <v>152</v>
      </c>
      <c r="K206" s="89" t="s">
        <v>129</v>
      </c>
      <c r="L206" s="90">
        <v>5.6036999999999997E-2</v>
      </c>
      <c r="M206" s="90">
        <v>7.9199999999997328E-2</v>
      </c>
      <c r="N206" s="91">
        <v>652756.28084200015</v>
      </c>
      <c r="O206" s="103">
        <v>91.86</v>
      </c>
      <c r="P206" s="91">
        <v>599.62192227300011</v>
      </c>
      <c r="Q206" s="92">
        <f t="shared" si="3"/>
        <v>6.8820997099930167E-3</v>
      </c>
      <c r="R206" s="92">
        <f>P206/'סכום נכסי הקרן'!$C$42</f>
        <v>7.0694761091282064E-4</v>
      </c>
    </row>
    <row r="207" spans="2:18">
      <c r="B207" s="86" t="s">
        <v>3135</v>
      </c>
      <c r="C207" s="89" t="s">
        <v>2757</v>
      </c>
      <c r="D207" s="88">
        <v>9486</v>
      </c>
      <c r="E207" s="88"/>
      <c r="F207" s="88" t="s">
        <v>494</v>
      </c>
      <c r="G207" s="102">
        <v>44976</v>
      </c>
      <c r="H207" s="88" t="s">
        <v>127</v>
      </c>
      <c r="I207" s="91">
        <v>4.639999999996566</v>
      </c>
      <c r="J207" s="89" t="s">
        <v>152</v>
      </c>
      <c r="K207" s="89" t="s">
        <v>129</v>
      </c>
      <c r="L207" s="90">
        <v>6.1999000000000005E-2</v>
      </c>
      <c r="M207" s="90">
        <v>6.5199999999959415E-2</v>
      </c>
      <c r="N207" s="91">
        <v>637593.46571000014</v>
      </c>
      <c r="O207" s="103">
        <v>100.49</v>
      </c>
      <c r="P207" s="91">
        <v>640.71769988000005</v>
      </c>
      <c r="Q207" s="92">
        <f t="shared" si="3"/>
        <v>7.3537723234274287E-3</v>
      </c>
      <c r="R207" s="92">
        <f>P207/'סכום נכסי הקרן'!$C$42</f>
        <v>7.5539907794348383E-4</v>
      </c>
    </row>
    <row r="208" spans="2:18">
      <c r="B208" s="86" t="s">
        <v>3135</v>
      </c>
      <c r="C208" s="89" t="s">
        <v>2757</v>
      </c>
      <c r="D208" s="88">
        <v>9567</v>
      </c>
      <c r="E208" s="88"/>
      <c r="F208" s="88" t="s">
        <v>494</v>
      </c>
      <c r="G208" s="102">
        <v>45056</v>
      </c>
      <c r="H208" s="88" t="s">
        <v>127</v>
      </c>
      <c r="I208" s="91">
        <v>4.6300000000024175</v>
      </c>
      <c r="J208" s="89" t="s">
        <v>152</v>
      </c>
      <c r="K208" s="89" t="s">
        <v>129</v>
      </c>
      <c r="L208" s="90">
        <v>6.3411999999999996E-2</v>
      </c>
      <c r="M208" s="90">
        <v>6.5600000000032618E-2</v>
      </c>
      <c r="N208" s="91">
        <v>694861.2</v>
      </c>
      <c r="O208" s="103">
        <v>100.59</v>
      </c>
      <c r="P208" s="91">
        <v>698.96090773700018</v>
      </c>
      <c r="Q208" s="92">
        <f t="shared" si="3"/>
        <v>8.0222528259118395E-3</v>
      </c>
      <c r="R208" s="92">
        <f>P208/'סכום נכסי הקרן'!$C$42</f>
        <v>8.2406717548455185E-4</v>
      </c>
    </row>
    <row r="209" spans="2:18">
      <c r="B209" s="86" t="s">
        <v>3135</v>
      </c>
      <c r="C209" s="89" t="s">
        <v>2757</v>
      </c>
      <c r="D209" s="88">
        <v>7894</v>
      </c>
      <c r="E209" s="88"/>
      <c r="F209" s="88" t="s">
        <v>494</v>
      </c>
      <c r="G209" s="102">
        <v>44068</v>
      </c>
      <c r="H209" s="88" t="s">
        <v>127</v>
      </c>
      <c r="I209" s="91">
        <v>4.2999999999981107</v>
      </c>
      <c r="J209" s="89" t="s">
        <v>152</v>
      </c>
      <c r="K209" s="89" t="s">
        <v>129</v>
      </c>
      <c r="L209" s="90">
        <v>4.5102999999999997E-2</v>
      </c>
      <c r="M209" s="90">
        <v>6.7199999999997179E-2</v>
      </c>
      <c r="N209" s="91">
        <v>458382.08158200013</v>
      </c>
      <c r="O209" s="103">
        <v>92.38</v>
      </c>
      <c r="P209" s="91">
        <v>423.45337134600004</v>
      </c>
      <c r="Q209" s="92">
        <f t="shared" si="3"/>
        <v>4.8601430599614611E-3</v>
      </c>
      <c r="R209" s="92">
        <f>P209/'סכום נכסי הקרן'!$C$42</f>
        <v>4.9924683886013713E-4</v>
      </c>
    </row>
    <row r="210" spans="2:18">
      <c r="B210" s="86" t="s">
        <v>3135</v>
      </c>
      <c r="C210" s="89" t="s">
        <v>2757</v>
      </c>
      <c r="D210" s="88">
        <v>8076</v>
      </c>
      <c r="E210" s="88"/>
      <c r="F210" s="88" t="s">
        <v>494</v>
      </c>
      <c r="G210" s="102">
        <v>44160</v>
      </c>
      <c r="H210" s="88" t="s">
        <v>127</v>
      </c>
      <c r="I210" s="91">
        <v>4.1699999999949711</v>
      </c>
      <c r="J210" s="89" t="s">
        <v>152</v>
      </c>
      <c r="K210" s="89" t="s">
        <v>129</v>
      </c>
      <c r="L210" s="90">
        <v>4.5465999999999999E-2</v>
      </c>
      <c r="M210" s="90">
        <v>8.7399999999921651E-2</v>
      </c>
      <c r="N210" s="91">
        <v>421003.15273000003</v>
      </c>
      <c r="O210" s="103">
        <v>85.49</v>
      </c>
      <c r="P210" s="91">
        <v>359.91559239300005</v>
      </c>
      <c r="Q210" s="92">
        <f t="shared" si="3"/>
        <v>4.1308946554860877E-3</v>
      </c>
      <c r="R210" s="92">
        <f>P210/'סכום נכסי הקרן'!$C$42</f>
        <v>4.243365005868815E-4</v>
      </c>
    </row>
    <row r="211" spans="2:18">
      <c r="B211" s="86" t="s">
        <v>3135</v>
      </c>
      <c r="C211" s="89" t="s">
        <v>2757</v>
      </c>
      <c r="D211" s="88">
        <v>9311</v>
      </c>
      <c r="E211" s="88"/>
      <c r="F211" s="88" t="s">
        <v>494</v>
      </c>
      <c r="G211" s="102">
        <v>44880</v>
      </c>
      <c r="H211" s="88" t="s">
        <v>127</v>
      </c>
      <c r="I211" s="91">
        <v>3.979999999994742</v>
      </c>
      <c r="J211" s="89" t="s">
        <v>152</v>
      </c>
      <c r="K211" s="89" t="s">
        <v>129</v>
      </c>
      <c r="L211" s="90">
        <v>7.2695999999999997E-2</v>
      </c>
      <c r="M211" s="90">
        <v>9.3099999999910393E-2</v>
      </c>
      <c r="N211" s="91">
        <v>373329.97016800009</v>
      </c>
      <c r="O211" s="103">
        <v>94.75</v>
      </c>
      <c r="P211" s="91">
        <v>353.73014720700007</v>
      </c>
      <c r="Q211" s="92">
        <f t="shared" si="3"/>
        <v>4.0599018366121861E-3</v>
      </c>
      <c r="R211" s="92">
        <f>P211/'סכום נכסי הקרן'!$C$42</f>
        <v>4.1704392916104224E-4</v>
      </c>
    </row>
    <row r="212" spans="2:18">
      <c r="B212" s="86" t="s">
        <v>3136</v>
      </c>
      <c r="C212" s="89" t="s">
        <v>2757</v>
      </c>
      <c r="D212" s="88">
        <v>8811</v>
      </c>
      <c r="E212" s="88"/>
      <c r="F212" s="88" t="s">
        <v>702</v>
      </c>
      <c r="G212" s="102">
        <v>44550</v>
      </c>
      <c r="H212" s="88" t="s">
        <v>2756</v>
      </c>
      <c r="I212" s="91">
        <v>5.1000000000028809</v>
      </c>
      <c r="J212" s="89" t="s">
        <v>328</v>
      </c>
      <c r="K212" s="89" t="s">
        <v>129</v>
      </c>
      <c r="L212" s="90">
        <v>7.85E-2</v>
      </c>
      <c r="M212" s="90">
        <v>8.270000000004718E-2</v>
      </c>
      <c r="N212" s="91">
        <v>561653.54070700007</v>
      </c>
      <c r="O212" s="103">
        <v>98.91</v>
      </c>
      <c r="P212" s="91">
        <v>555.53132239399997</v>
      </c>
      <c r="Q212" s="92">
        <f t="shared" si="3"/>
        <v>6.3760543281123081E-3</v>
      </c>
      <c r="R212" s="92">
        <f>P212/'סכום נכסי הקרן'!$C$42</f>
        <v>6.5496528156432641E-4</v>
      </c>
    </row>
    <row r="213" spans="2:18">
      <c r="B213" s="86" t="s">
        <v>3137</v>
      </c>
      <c r="C213" s="89" t="s">
        <v>2758</v>
      </c>
      <c r="D213" s="88" t="s">
        <v>2899</v>
      </c>
      <c r="E213" s="88"/>
      <c r="F213" s="88" t="s">
        <v>702</v>
      </c>
      <c r="G213" s="102">
        <v>42732</v>
      </c>
      <c r="H213" s="88" t="s">
        <v>2756</v>
      </c>
      <c r="I213" s="91">
        <v>2.1199999999990622</v>
      </c>
      <c r="J213" s="89" t="s">
        <v>125</v>
      </c>
      <c r="K213" s="89" t="s">
        <v>129</v>
      </c>
      <c r="L213" s="90">
        <v>2.1613000000000004E-2</v>
      </c>
      <c r="M213" s="90">
        <v>2.7699999999978898E-2</v>
      </c>
      <c r="N213" s="91">
        <v>193098.33626800004</v>
      </c>
      <c r="O213" s="103">
        <v>110.45</v>
      </c>
      <c r="P213" s="91">
        <v>213.27710928500005</v>
      </c>
      <c r="Q213" s="92">
        <f t="shared" si="3"/>
        <v>2.4478663595127533E-3</v>
      </c>
      <c r="R213" s="92">
        <f>P213/'סכום נכסי הקרן'!$C$42</f>
        <v>2.5145135171154913E-4</v>
      </c>
    </row>
    <row r="214" spans="2:18">
      <c r="B214" s="86" t="s">
        <v>3138</v>
      </c>
      <c r="C214" s="89" t="s">
        <v>2758</v>
      </c>
      <c r="D214" s="88" t="s">
        <v>2900</v>
      </c>
      <c r="E214" s="88"/>
      <c r="F214" s="88" t="s">
        <v>494</v>
      </c>
      <c r="G214" s="102">
        <v>45103</v>
      </c>
      <c r="H214" s="88" t="s">
        <v>127</v>
      </c>
      <c r="I214" s="91">
        <v>2.1700000000002388</v>
      </c>
      <c r="J214" s="89" t="s">
        <v>125</v>
      </c>
      <c r="K214" s="89" t="s">
        <v>129</v>
      </c>
      <c r="L214" s="90">
        <v>6.7500000000000004E-2</v>
      </c>
      <c r="M214" s="90">
        <v>7.2500000000016274E-2</v>
      </c>
      <c r="N214" s="91">
        <v>1855004.8652240003</v>
      </c>
      <c r="O214" s="103">
        <v>99.4</v>
      </c>
      <c r="P214" s="91">
        <v>1843.8751279680002</v>
      </c>
      <c r="Q214" s="92">
        <f t="shared" si="3"/>
        <v>2.1162889501018679E-2</v>
      </c>
      <c r="R214" s="92">
        <f>P214/'סכום נכסי הקרן'!$C$42</f>
        <v>2.1739083714572261E-3</v>
      </c>
    </row>
    <row r="215" spans="2:18">
      <c r="B215" s="86" t="s">
        <v>3139</v>
      </c>
      <c r="C215" s="89" t="s">
        <v>2758</v>
      </c>
      <c r="D215" s="88" t="s">
        <v>2901</v>
      </c>
      <c r="E215" s="88"/>
      <c r="F215" s="88" t="s">
        <v>515</v>
      </c>
      <c r="G215" s="102">
        <v>44294</v>
      </c>
      <c r="H215" s="88" t="s">
        <v>127</v>
      </c>
      <c r="I215" s="91">
        <v>7.5700000000038692</v>
      </c>
      <c r="J215" s="89" t="s">
        <v>541</v>
      </c>
      <c r="K215" s="89" t="s">
        <v>129</v>
      </c>
      <c r="L215" s="90">
        <v>0.03</v>
      </c>
      <c r="M215" s="90">
        <v>5.4399999999999997E-2</v>
      </c>
      <c r="N215" s="91">
        <v>209230.99077800001</v>
      </c>
      <c r="O215" s="103">
        <v>92.64</v>
      </c>
      <c r="P215" s="91">
        <v>193.83159572500003</v>
      </c>
      <c r="Q215" s="92">
        <f t="shared" si="3"/>
        <v>2.2246824526858575E-3</v>
      </c>
      <c r="R215" s="92">
        <f>P215/'סכום נכסי הקרן'!$C$42</f>
        <v>2.2852530640936277E-4</v>
      </c>
    </row>
    <row r="216" spans="2:18">
      <c r="B216" s="86" t="s">
        <v>3140</v>
      </c>
      <c r="C216" s="89" t="s">
        <v>2758</v>
      </c>
      <c r="D216" s="88" t="s">
        <v>2902</v>
      </c>
      <c r="E216" s="88"/>
      <c r="F216" s="88" t="s">
        <v>515</v>
      </c>
      <c r="G216" s="102">
        <v>42326</v>
      </c>
      <c r="H216" s="88" t="s">
        <v>127</v>
      </c>
      <c r="I216" s="91">
        <v>5.9500000000581768</v>
      </c>
      <c r="J216" s="89" t="s">
        <v>541</v>
      </c>
      <c r="K216" s="89" t="s">
        <v>129</v>
      </c>
      <c r="L216" s="90">
        <v>8.0500000000000002E-2</v>
      </c>
      <c r="M216" s="90">
        <v>9.8500000001040131E-2</v>
      </c>
      <c r="N216" s="91">
        <v>30392.260315000007</v>
      </c>
      <c r="O216" s="103">
        <v>93.32</v>
      </c>
      <c r="P216" s="91">
        <v>28.362109993000001</v>
      </c>
      <c r="Q216" s="92">
        <f t="shared" si="3"/>
        <v>3.2552323673841179E-4</v>
      </c>
      <c r="R216" s="92">
        <f>P216/'סכום נכסי הקרן'!$C$42</f>
        <v>3.343861382517839E-5</v>
      </c>
    </row>
    <row r="217" spans="2:18">
      <c r="B217" s="86" t="s">
        <v>3140</v>
      </c>
      <c r="C217" s="89" t="s">
        <v>2758</v>
      </c>
      <c r="D217" s="88" t="s">
        <v>2903</v>
      </c>
      <c r="E217" s="88"/>
      <c r="F217" s="88" t="s">
        <v>515</v>
      </c>
      <c r="G217" s="102">
        <v>42606</v>
      </c>
      <c r="H217" s="88" t="s">
        <v>127</v>
      </c>
      <c r="I217" s="91">
        <v>5.9400000000025175</v>
      </c>
      <c r="J217" s="89" t="s">
        <v>541</v>
      </c>
      <c r="K217" s="89" t="s">
        <v>129</v>
      </c>
      <c r="L217" s="90">
        <v>8.0500000000000002E-2</v>
      </c>
      <c r="M217" s="90">
        <v>9.8700000000096488E-2</v>
      </c>
      <c r="N217" s="91">
        <v>127838.28866400004</v>
      </c>
      <c r="O217" s="103">
        <v>93.23</v>
      </c>
      <c r="P217" s="91">
        <v>119.18385495500002</v>
      </c>
      <c r="Q217" s="92">
        <f t="shared" si="3"/>
        <v>1.3679205898816571E-3</v>
      </c>
      <c r="R217" s="92">
        <f>P217/'סכום נכסי הקרן'!$C$42</f>
        <v>1.4051644609727325E-4</v>
      </c>
    </row>
    <row r="218" spans="2:18">
      <c r="B218" s="86" t="s">
        <v>3140</v>
      </c>
      <c r="C218" s="89" t="s">
        <v>2758</v>
      </c>
      <c r="D218" s="88" t="s">
        <v>2904</v>
      </c>
      <c r="E218" s="88"/>
      <c r="F218" s="88" t="s">
        <v>515</v>
      </c>
      <c r="G218" s="102">
        <v>42648</v>
      </c>
      <c r="H218" s="88" t="s">
        <v>127</v>
      </c>
      <c r="I218" s="91">
        <v>5.9500000000105135</v>
      </c>
      <c r="J218" s="89" t="s">
        <v>541</v>
      </c>
      <c r="K218" s="89" t="s">
        <v>129</v>
      </c>
      <c r="L218" s="90">
        <v>8.0500000000000002E-2</v>
      </c>
      <c r="M218" s="90">
        <v>9.8600000000129834E-2</v>
      </c>
      <c r="N218" s="91">
        <v>117266.79335700002</v>
      </c>
      <c r="O218" s="103">
        <v>93.28</v>
      </c>
      <c r="P218" s="91">
        <v>109.38666300300001</v>
      </c>
      <c r="Q218" s="92">
        <f t="shared" si="3"/>
        <v>1.2554743143418723E-3</v>
      </c>
      <c r="R218" s="92">
        <f>P218/'סכום נכסי הקרן'!$C$42</f>
        <v>1.2896566520209554E-4</v>
      </c>
    </row>
    <row r="219" spans="2:18">
      <c r="B219" s="86" t="s">
        <v>3140</v>
      </c>
      <c r="C219" s="89" t="s">
        <v>2758</v>
      </c>
      <c r="D219" s="88" t="s">
        <v>2905</v>
      </c>
      <c r="E219" s="88"/>
      <c r="F219" s="88" t="s">
        <v>515</v>
      </c>
      <c r="G219" s="102">
        <v>42718</v>
      </c>
      <c r="H219" s="88" t="s">
        <v>127</v>
      </c>
      <c r="I219" s="91">
        <v>5.9400000000041882</v>
      </c>
      <c r="J219" s="89" t="s">
        <v>541</v>
      </c>
      <c r="K219" s="89" t="s">
        <v>129</v>
      </c>
      <c r="L219" s="90">
        <v>8.0500000000000002E-2</v>
      </c>
      <c r="M219" s="90">
        <v>9.8600000000010471E-2</v>
      </c>
      <c r="N219" s="91">
        <v>81931.35944700001</v>
      </c>
      <c r="O219" s="103">
        <v>93.27</v>
      </c>
      <c r="P219" s="91">
        <v>76.417518772000008</v>
      </c>
      <c r="Q219" s="92">
        <f t="shared" si="3"/>
        <v>8.770743100678794E-4</v>
      </c>
      <c r="R219" s="92">
        <f>P219/'סכום נכסי הקרן'!$C$42</f>
        <v>9.0095408991993075E-5</v>
      </c>
    </row>
    <row r="220" spans="2:18">
      <c r="B220" s="86" t="s">
        <v>3140</v>
      </c>
      <c r="C220" s="89" t="s">
        <v>2758</v>
      </c>
      <c r="D220" s="88" t="s">
        <v>2906</v>
      </c>
      <c r="E220" s="88"/>
      <c r="F220" s="88" t="s">
        <v>515</v>
      </c>
      <c r="G220" s="102">
        <v>42900</v>
      </c>
      <c r="H220" s="88" t="s">
        <v>127</v>
      </c>
      <c r="I220" s="91">
        <v>5.9300000000074258</v>
      </c>
      <c r="J220" s="89" t="s">
        <v>541</v>
      </c>
      <c r="K220" s="89" t="s">
        <v>129</v>
      </c>
      <c r="L220" s="90">
        <v>8.0500000000000002E-2</v>
      </c>
      <c r="M220" s="90">
        <v>9.9200000000164004E-2</v>
      </c>
      <c r="N220" s="91">
        <v>97050.807786000019</v>
      </c>
      <c r="O220" s="103">
        <v>92.97</v>
      </c>
      <c r="P220" s="91">
        <v>90.228303681000014</v>
      </c>
      <c r="Q220" s="92">
        <f t="shared" si="3"/>
        <v>1.0355861911157025E-3</v>
      </c>
      <c r="R220" s="92">
        <f>P220/'סכום נכסי הקרן'!$C$42</f>
        <v>1.0637817156884762E-4</v>
      </c>
    </row>
    <row r="221" spans="2:18">
      <c r="B221" s="86" t="s">
        <v>3140</v>
      </c>
      <c r="C221" s="89" t="s">
        <v>2758</v>
      </c>
      <c r="D221" s="88" t="s">
        <v>2907</v>
      </c>
      <c r="E221" s="88"/>
      <c r="F221" s="88" t="s">
        <v>515</v>
      </c>
      <c r="G221" s="102">
        <v>43075</v>
      </c>
      <c r="H221" s="88" t="s">
        <v>127</v>
      </c>
      <c r="I221" s="91">
        <v>5.9299999999585129</v>
      </c>
      <c r="J221" s="89" t="s">
        <v>541</v>
      </c>
      <c r="K221" s="89" t="s">
        <v>129</v>
      </c>
      <c r="L221" s="90">
        <v>8.0500000000000002E-2</v>
      </c>
      <c r="M221" s="90">
        <v>9.9399999999184557E-2</v>
      </c>
      <c r="N221" s="91">
        <v>60220.576017000007</v>
      </c>
      <c r="O221" s="103">
        <v>92.86</v>
      </c>
      <c r="P221" s="91">
        <v>55.920930624000007</v>
      </c>
      <c r="Q221" s="92">
        <f t="shared" si="3"/>
        <v>6.4182680141362694E-4</v>
      </c>
      <c r="R221" s="92">
        <f>P221/'סכום נכסי הקרן'!$C$42</f>
        <v>6.5930158381800202E-5</v>
      </c>
    </row>
    <row r="222" spans="2:18">
      <c r="B222" s="86" t="s">
        <v>3140</v>
      </c>
      <c r="C222" s="89" t="s">
        <v>2758</v>
      </c>
      <c r="D222" s="88" t="s">
        <v>2908</v>
      </c>
      <c r="E222" s="88"/>
      <c r="F222" s="88" t="s">
        <v>515</v>
      </c>
      <c r="G222" s="102">
        <v>43292</v>
      </c>
      <c r="H222" s="88" t="s">
        <v>127</v>
      </c>
      <c r="I222" s="91">
        <v>5.9199999999968496</v>
      </c>
      <c r="J222" s="89" t="s">
        <v>541</v>
      </c>
      <c r="K222" s="89" t="s">
        <v>129</v>
      </c>
      <c r="L222" s="90">
        <v>8.0500000000000002E-2</v>
      </c>
      <c r="M222" s="90">
        <v>9.9499999999898281E-2</v>
      </c>
      <c r="N222" s="91">
        <v>164207.82107600002</v>
      </c>
      <c r="O222" s="103">
        <v>92.8</v>
      </c>
      <c r="P222" s="91">
        <v>152.38513986900003</v>
      </c>
      <c r="Q222" s="92">
        <f t="shared" si="3"/>
        <v>1.7489849652665256E-3</v>
      </c>
      <c r="R222" s="92">
        <f>P222/'סכום נכסי הקרן'!$C$42</f>
        <v>1.7966039360375199E-4</v>
      </c>
    </row>
    <row r="223" spans="2:18">
      <c r="B223" s="86" t="s">
        <v>3112</v>
      </c>
      <c r="C223" s="89" t="s">
        <v>2758</v>
      </c>
      <c r="D223" s="88" t="s">
        <v>2909</v>
      </c>
      <c r="E223" s="88"/>
      <c r="F223" s="88" t="s">
        <v>515</v>
      </c>
      <c r="G223" s="102">
        <v>44858</v>
      </c>
      <c r="H223" s="88" t="s">
        <v>127</v>
      </c>
      <c r="I223" s="91">
        <v>5.5899999999876373</v>
      </c>
      <c r="J223" s="89" t="s">
        <v>541</v>
      </c>
      <c r="K223" s="89" t="s">
        <v>129</v>
      </c>
      <c r="L223" s="90">
        <v>3.49E-2</v>
      </c>
      <c r="M223" s="90">
        <v>4.4799999999825479E-2</v>
      </c>
      <c r="N223" s="91">
        <v>27831.120671000004</v>
      </c>
      <c r="O223" s="103">
        <v>98.82</v>
      </c>
      <c r="P223" s="91">
        <v>27.502711126000001</v>
      </c>
      <c r="Q223" s="92">
        <f t="shared" si="3"/>
        <v>3.1565957353055419E-4</v>
      </c>
      <c r="R223" s="92">
        <f>P223/'סכום נכסי הקרן'!$C$42</f>
        <v>3.242539207113748E-5</v>
      </c>
    </row>
    <row r="224" spans="2:18">
      <c r="B224" s="86" t="s">
        <v>3112</v>
      </c>
      <c r="C224" s="89" t="s">
        <v>2758</v>
      </c>
      <c r="D224" s="88" t="s">
        <v>2910</v>
      </c>
      <c r="E224" s="88"/>
      <c r="F224" s="88" t="s">
        <v>515</v>
      </c>
      <c r="G224" s="102">
        <v>44858</v>
      </c>
      <c r="H224" s="88" t="s">
        <v>127</v>
      </c>
      <c r="I224" s="91">
        <v>5.6100000000902845</v>
      </c>
      <c r="J224" s="89" t="s">
        <v>541</v>
      </c>
      <c r="K224" s="89" t="s">
        <v>129</v>
      </c>
      <c r="L224" s="90">
        <v>3.49E-2</v>
      </c>
      <c r="M224" s="90">
        <v>4.4700000000710005E-2</v>
      </c>
      <c r="N224" s="91">
        <v>23086.693107000003</v>
      </c>
      <c r="O224" s="103">
        <v>98.83</v>
      </c>
      <c r="P224" s="91">
        <v>22.816576954000002</v>
      </c>
      <c r="Q224" s="92">
        <f t="shared" si="3"/>
        <v>2.6187494453657563E-4</v>
      </c>
      <c r="R224" s="92">
        <f>P224/'סכום נכסי הקרן'!$C$42</f>
        <v>2.6900491739351359E-5</v>
      </c>
    </row>
    <row r="225" spans="2:18">
      <c r="B225" s="86" t="s">
        <v>3112</v>
      </c>
      <c r="C225" s="89" t="s">
        <v>2758</v>
      </c>
      <c r="D225" s="88" t="s">
        <v>2911</v>
      </c>
      <c r="E225" s="88"/>
      <c r="F225" s="88" t="s">
        <v>515</v>
      </c>
      <c r="G225" s="102">
        <v>44858</v>
      </c>
      <c r="H225" s="88" t="s">
        <v>127</v>
      </c>
      <c r="I225" s="91">
        <v>5.4899999999982514</v>
      </c>
      <c r="J225" s="89" t="s">
        <v>541</v>
      </c>
      <c r="K225" s="89" t="s">
        <v>129</v>
      </c>
      <c r="L225" s="90">
        <v>3.49E-2</v>
      </c>
      <c r="M225" s="90">
        <v>4.4899999999982516E-2</v>
      </c>
      <c r="N225" s="91">
        <v>28925.083090000004</v>
      </c>
      <c r="O225" s="103">
        <v>98.86</v>
      </c>
      <c r="P225" s="91">
        <v>28.595334545000004</v>
      </c>
      <c r="Q225" s="92">
        <f t="shared" si="3"/>
        <v>3.2820004784564759E-4</v>
      </c>
      <c r="R225" s="92">
        <f>P225/'סכום נכסי הקרן'!$C$42</f>
        <v>3.3713582991111503E-5</v>
      </c>
    </row>
    <row r="226" spans="2:18">
      <c r="B226" s="86" t="s">
        <v>3112</v>
      </c>
      <c r="C226" s="89" t="s">
        <v>2758</v>
      </c>
      <c r="D226" s="88" t="s">
        <v>2912</v>
      </c>
      <c r="E226" s="88"/>
      <c r="F226" s="88" t="s">
        <v>515</v>
      </c>
      <c r="G226" s="102">
        <v>44858</v>
      </c>
      <c r="H226" s="88" t="s">
        <v>127</v>
      </c>
      <c r="I226" s="91">
        <v>5.5199999999908194</v>
      </c>
      <c r="J226" s="89" t="s">
        <v>541</v>
      </c>
      <c r="K226" s="89" t="s">
        <v>129</v>
      </c>
      <c r="L226" s="90">
        <v>3.49E-2</v>
      </c>
      <c r="M226" s="90">
        <v>4.4800000000091787E-2</v>
      </c>
      <c r="N226" s="91">
        <v>35263.528022000006</v>
      </c>
      <c r="O226" s="103">
        <v>98.86</v>
      </c>
      <c r="P226" s="91">
        <v>34.861520641000013</v>
      </c>
      <c r="Q226" s="92">
        <f t="shared" si="3"/>
        <v>4.0011956231331559E-4</v>
      </c>
      <c r="R226" s="92">
        <f>P226/'סכום נכסי הקרן'!$C$42</f>
        <v>4.1101347056357738E-5</v>
      </c>
    </row>
    <row r="227" spans="2:18">
      <c r="B227" s="86" t="s">
        <v>3112</v>
      </c>
      <c r="C227" s="89" t="s">
        <v>2758</v>
      </c>
      <c r="D227" s="88" t="s">
        <v>2913</v>
      </c>
      <c r="E227" s="88"/>
      <c r="F227" s="88" t="s">
        <v>515</v>
      </c>
      <c r="G227" s="102">
        <v>44858</v>
      </c>
      <c r="H227" s="88" t="s">
        <v>127</v>
      </c>
      <c r="I227" s="91">
        <v>5.7399999999053639</v>
      </c>
      <c r="J227" s="89" t="s">
        <v>541</v>
      </c>
      <c r="K227" s="89" t="s">
        <v>129</v>
      </c>
      <c r="L227" s="90">
        <v>3.49E-2</v>
      </c>
      <c r="M227" s="90">
        <v>4.4599999999385354E-2</v>
      </c>
      <c r="N227" s="91">
        <v>20754.839911000003</v>
      </c>
      <c r="O227" s="103">
        <v>98.77</v>
      </c>
      <c r="P227" s="91">
        <v>20.499553631000001</v>
      </c>
      <c r="Q227" s="92">
        <f t="shared" si="3"/>
        <v>2.3528154468418437E-4</v>
      </c>
      <c r="R227" s="92">
        <f>P227/'סכום נכסי הקרן'!$C$42</f>
        <v>2.4168746881833679E-5</v>
      </c>
    </row>
    <row r="228" spans="2:18">
      <c r="B228" s="86" t="s">
        <v>3141</v>
      </c>
      <c r="C228" s="89" t="s">
        <v>2757</v>
      </c>
      <c r="D228" s="88">
        <v>9637</v>
      </c>
      <c r="E228" s="88"/>
      <c r="F228" s="88" t="s">
        <v>515</v>
      </c>
      <c r="G228" s="102">
        <v>45104</v>
      </c>
      <c r="H228" s="88" t="s">
        <v>127</v>
      </c>
      <c r="I228" s="91">
        <v>2.739999999997206</v>
      </c>
      <c r="J228" s="89" t="s">
        <v>328</v>
      </c>
      <c r="K228" s="89" t="s">
        <v>129</v>
      </c>
      <c r="L228" s="90">
        <v>5.2159000000000004E-2</v>
      </c>
      <c r="M228" s="90">
        <v>5.6699999999986039E-2</v>
      </c>
      <c r="N228" s="91">
        <v>216659.60000000003</v>
      </c>
      <c r="O228" s="103">
        <v>99.12</v>
      </c>
      <c r="P228" s="91">
        <v>214.75299669000003</v>
      </c>
      <c r="Q228" s="92">
        <f t="shared" si="3"/>
        <v>2.4648057072994877E-3</v>
      </c>
      <c r="R228" s="92">
        <f>P228/'סכום נכסי הקרן'!$C$42</f>
        <v>2.5319140662979813E-4</v>
      </c>
    </row>
    <row r="229" spans="2:18">
      <c r="B229" s="86" t="s">
        <v>3142</v>
      </c>
      <c r="C229" s="89" t="s">
        <v>2757</v>
      </c>
      <c r="D229" s="88">
        <v>9577</v>
      </c>
      <c r="E229" s="88"/>
      <c r="F229" s="88" t="s">
        <v>515</v>
      </c>
      <c r="G229" s="102">
        <v>45063</v>
      </c>
      <c r="H229" s="88" t="s">
        <v>127</v>
      </c>
      <c r="I229" s="91">
        <v>3.7899999999992988</v>
      </c>
      <c r="J229" s="89" t="s">
        <v>328</v>
      </c>
      <c r="K229" s="89" t="s">
        <v>129</v>
      </c>
      <c r="L229" s="90">
        <v>4.4344000000000001E-2</v>
      </c>
      <c r="M229" s="90">
        <v>4.4699999999988096E-2</v>
      </c>
      <c r="N229" s="91">
        <v>324989.40000000008</v>
      </c>
      <c r="O229" s="103">
        <v>100.84</v>
      </c>
      <c r="P229" s="91">
        <v>327.71930363700005</v>
      </c>
      <c r="Q229" s="92">
        <f t="shared" si="3"/>
        <v>3.7613650214283834E-3</v>
      </c>
      <c r="R229" s="92">
        <f>P229/'סכום נכסי הקרן'!$C$42</f>
        <v>3.8637743242934562E-4</v>
      </c>
    </row>
    <row r="230" spans="2:18">
      <c r="B230" s="86" t="s">
        <v>3143</v>
      </c>
      <c r="C230" s="89" t="s">
        <v>2757</v>
      </c>
      <c r="D230" s="88" t="s">
        <v>2914</v>
      </c>
      <c r="E230" s="88"/>
      <c r="F230" s="88" t="s">
        <v>515</v>
      </c>
      <c r="G230" s="102">
        <v>42372</v>
      </c>
      <c r="H230" s="88" t="s">
        <v>127</v>
      </c>
      <c r="I230" s="91">
        <v>9.6800000000060251</v>
      </c>
      <c r="J230" s="89" t="s">
        <v>125</v>
      </c>
      <c r="K230" s="89" t="s">
        <v>129</v>
      </c>
      <c r="L230" s="90">
        <v>6.7000000000000004E-2</v>
      </c>
      <c r="M230" s="90">
        <v>3.1100000000011178E-2</v>
      </c>
      <c r="N230" s="91">
        <v>265055.77699900005</v>
      </c>
      <c r="O230" s="103">
        <v>155.31</v>
      </c>
      <c r="P230" s="91">
        <v>411.65811761400005</v>
      </c>
      <c r="Q230" s="92">
        <f t="shared" si="3"/>
        <v>4.7247642332825177E-3</v>
      </c>
      <c r="R230" s="92">
        <f>P230/'סכום נכסי הקרן'!$C$42</f>
        <v>4.8534036523699393E-4</v>
      </c>
    </row>
    <row r="231" spans="2:18">
      <c r="B231" s="86" t="s">
        <v>3144</v>
      </c>
      <c r="C231" s="89" t="s">
        <v>2758</v>
      </c>
      <c r="D231" s="88" t="s">
        <v>2915</v>
      </c>
      <c r="E231" s="88"/>
      <c r="F231" s="88" t="s">
        <v>2916</v>
      </c>
      <c r="G231" s="102">
        <v>41816</v>
      </c>
      <c r="H231" s="88" t="s">
        <v>127</v>
      </c>
      <c r="I231" s="91">
        <v>5.8300000000028023</v>
      </c>
      <c r="J231" s="89" t="s">
        <v>541</v>
      </c>
      <c r="K231" s="89" t="s">
        <v>129</v>
      </c>
      <c r="L231" s="90">
        <v>4.4999999999999998E-2</v>
      </c>
      <c r="M231" s="90">
        <v>8.1100000000076056E-2</v>
      </c>
      <c r="N231" s="91">
        <v>83009.358463000011</v>
      </c>
      <c r="O231" s="103">
        <v>90.27</v>
      </c>
      <c r="P231" s="91">
        <v>74.932548913000019</v>
      </c>
      <c r="Q231" s="92">
        <f t="shared" si="3"/>
        <v>8.6003071933785384E-4</v>
      </c>
      <c r="R231" s="92">
        <f>P231/'סכום נכסי הקרן'!$C$42</f>
        <v>8.8344645960984958E-5</v>
      </c>
    </row>
    <row r="232" spans="2:18">
      <c r="B232" s="86" t="s">
        <v>3144</v>
      </c>
      <c r="C232" s="89" t="s">
        <v>2758</v>
      </c>
      <c r="D232" s="88" t="s">
        <v>2917</v>
      </c>
      <c r="E232" s="88"/>
      <c r="F232" s="88" t="s">
        <v>2916</v>
      </c>
      <c r="G232" s="102">
        <v>42625</v>
      </c>
      <c r="H232" s="88" t="s">
        <v>127</v>
      </c>
      <c r="I232" s="91">
        <v>5.8299999999332446</v>
      </c>
      <c r="J232" s="89" t="s">
        <v>541</v>
      </c>
      <c r="K232" s="89" t="s">
        <v>129</v>
      </c>
      <c r="L232" s="90">
        <v>4.4999999999999998E-2</v>
      </c>
      <c r="M232" s="90">
        <v>8.1099999999618533E-2</v>
      </c>
      <c r="N232" s="91">
        <v>23114.668108000005</v>
      </c>
      <c r="O232" s="103">
        <v>90.73</v>
      </c>
      <c r="P232" s="91">
        <v>20.971938680000004</v>
      </c>
      <c r="Q232" s="92">
        <f t="shared" si="3"/>
        <v>2.4070329610448654E-4</v>
      </c>
      <c r="R232" s="92">
        <f>P232/'סכום נכסי הקרן'!$C$42</f>
        <v>2.4725683627167422E-5</v>
      </c>
    </row>
    <row r="233" spans="2:18">
      <c r="B233" s="86" t="s">
        <v>3144</v>
      </c>
      <c r="C233" s="89" t="s">
        <v>2758</v>
      </c>
      <c r="D233" s="88" t="s">
        <v>2918</v>
      </c>
      <c r="E233" s="88"/>
      <c r="F233" s="88" t="s">
        <v>2916</v>
      </c>
      <c r="G233" s="102">
        <v>42716</v>
      </c>
      <c r="H233" s="88" t="s">
        <v>127</v>
      </c>
      <c r="I233" s="91">
        <v>5.829999999846522</v>
      </c>
      <c r="J233" s="89" t="s">
        <v>541</v>
      </c>
      <c r="K233" s="89" t="s">
        <v>129</v>
      </c>
      <c r="L233" s="90">
        <v>4.4999999999999998E-2</v>
      </c>
      <c r="M233" s="90">
        <v>8.1099999997811062E-2</v>
      </c>
      <c r="N233" s="91">
        <v>17487.604476000004</v>
      </c>
      <c r="O233" s="103">
        <v>90.91</v>
      </c>
      <c r="P233" s="91">
        <v>15.897982568000002</v>
      </c>
      <c r="Q233" s="92">
        <f t="shared" si="3"/>
        <v>1.8246748018477751E-4</v>
      </c>
      <c r="R233" s="92">
        <f>P233/'סכום נכסי הקרן'!$C$42</f>
        <v>1.8743545519778845E-5</v>
      </c>
    </row>
    <row r="234" spans="2:18">
      <c r="B234" s="86" t="s">
        <v>3144</v>
      </c>
      <c r="C234" s="89" t="s">
        <v>2758</v>
      </c>
      <c r="D234" s="88" t="s">
        <v>2919</v>
      </c>
      <c r="E234" s="88"/>
      <c r="F234" s="88" t="s">
        <v>2916</v>
      </c>
      <c r="G234" s="102">
        <v>42803</v>
      </c>
      <c r="H234" s="88" t="s">
        <v>127</v>
      </c>
      <c r="I234" s="91">
        <v>5.829999999993464</v>
      </c>
      <c r="J234" s="89" t="s">
        <v>541</v>
      </c>
      <c r="K234" s="89" t="s">
        <v>129</v>
      </c>
      <c r="L234" s="90">
        <v>4.4999999999999998E-2</v>
      </c>
      <c r="M234" s="90">
        <v>8.1099999999961966E-2</v>
      </c>
      <c r="N234" s="91">
        <v>112073.69461400001</v>
      </c>
      <c r="O234" s="103">
        <v>91.46</v>
      </c>
      <c r="P234" s="91">
        <v>102.50260884900001</v>
      </c>
      <c r="Q234" s="92">
        <f t="shared" si="3"/>
        <v>1.1764632819946433E-3</v>
      </c>
      <c r="R234" s="92">
        <f>P234/'סכום נכסי הקרן'!$C$42</f>
        <v>1.2084944153382703E-4</v>
      </c>
    </row>
    <row r="235" spans="2:18">
      <c r="B235" s="86" t="s">
        <v>3144</v>
      </c>
      <c r="C235" s="89" t="s">
        <v>2758</v>
      </c>
      <c r="D235" s="88" t="s">
        <v>2920</v>
      </c>
      <c r="E235" s="88"/>
      <c r="F235" s="88" t="s">
        <v>2916</v>
      </c>
      <c r="G235" s="102">
        <v>42898</v>
      </c>
      <c r="H235" s="88" t="s">
        <v>127</v>
      </c>
      <c r="I235" s="91">
        <v>5.8300000000750734</v>
      </c>
      <c r="J235" s="89" t="s">
        <v>541</v>
      </c>
      <c r="K235" s="89" t="s">
        <v>129</v>
      </c>
      <c r="L235" s="90">
        <v>4.4999999999999998E-2</v>
      </c>
      <c r="M235" s="90">
        <v>8.1100000000771597E-2</v>
      </c>
      <c r="N235" s="91">
        <v>21078.190021000002</v>
      </c>
      <c r="O235" s="103">
        <v>91</v>
      </c>
      <c r="P235" s="91">
        <v>19.181153532000003</v>
      </c>
      <c r="Q235" s="92">
        <f t="shared" si="3"/>
        <v>2.201497414562636E-4</v>
      </c>
      <c r="R235" s="92">
        <f>P235/'סכום נכסי הקרן'!$C$42</f>
        <v>2.2614367754596016E-5</v>
      </c>
    </row>
    <row r="236" spans="2:18">
      <c r="B236" s="86" t="s">
        <v>3144</v>
      </c>
      <c r="C236" s="89" t="s">
        <v>2758</v>
      </c>
      <c r="D236" s="88" t="s">
        <v>2921</v>
      </c>
      <c r="E236" s="88"/>
      <c r="F236" s="88" t="s">
        <v>2916</v>
      </c>
      <c r="G236" s="102">
        <v>42989</v>
      </c>
      <c r="H236" s="88" t="s">
        <v>127</v>
      </c>
      <c r="I236" s="91">
        <v>5.8299999999587948</v>
      </c>
      <c r="J236" s="89" t="s">
        <v>541</v>
      </c>
      <c r="K236" s="89" t="s">
        <v>129</v>
      </c>
      <c r="L236" s="90">
        <v>4.4999999999999998E-2</v>
      </c>
      <c r="M236" s="90">
        <v>8.1099999999587946E-2</v>
      </c>
      <c r="N236" s="91">
        <v>26561.172809</v>
      </c>
      <c r="O236" s="103">
        <v>91.37</v>
      </c>
      <c r="P236" s="91">
        <v>24.268944400000002</v>
      </c>
      <c r="Q236" s="92">
        <f t="shared" si="3"/>
        <v>2.7854434438278263E-4</v>
      </c>
      <c r="R236" s="92">
        <f>P236/'סכום נכסי הקרן'!$C$42</f>
        <v>2.8612816886212468E-5</v>
      </c>
    </row>
    <row r="237" spans="2:18">
      <c r="B237" s="86" t="s">
        <v>3144</v>
      </c>
      <c r="C237" s="89" t="s">
        <v>2758</v>
      </c>
      <c r="D237" s="88" t="s">
        <v>2922</v>
      </c>
      <c r="E237" s="88"/>
      <c r="F237" s="88" t="s">
        <v>2916</v>
      </c>
      <c r="G237" s="102">
        <v>43080</v>
      </c>
      <c r="H237" s="88" t="s">
        <v>127</v>
      </c>
      <c r="I237" s="91">
        <v>5.8299999998125012</v>
      </c>
      <c r="J237" s="89" t="s">
        <v>541</v>
      </c>
      <c r="K237" s="89" t="s">
        <v>129</v>
      </c>
      <c r="L237" s="90">
        <v>4.4999999999999998E-2</v>
      </c>
      <c r="M237" s="90">
        <v>8.1099999997589295E-2</v>
      </c>
      <c r="N237" s="91">
        <v>8229.5693439999995</v>
      </c>
      <c r="O237" s="103">
        <v>90.73</v>
      </c>
      <c r="P237" s="91">
        <v>7.4666888800000004</v>
      </c>
      <c r="Q237" s="92">
        <f t="shared" si="3"/>
        <v>8.5698163237368221E-5</v>
      </c>
      <c r="R237" s="92">
        <f>P237/'סכום נכסי הקרן'!$C$42</f>
        <v>8.8031435627566417E-6</v>
      </c>
    </row>
    <row r="238" spans="2:18">
      <c r="B238" s="86" t="s">
        <v>3144</v>
      </c>
      <c r="C238" s="89" t="s">
        <v>2758</v>
      </c>
      <c r="D238" s="88" t="s">
        <v>2923</v>
      </c>
      <c r="E238" s="88"/>
      <c r="F238" s="88" t="s">
        <v>2916</v>
      </c>
      <c r="G238" s="102">
        <v>43171</v>
      </c>
      <c r="H238" s="88" t="s">
        <v>127</v>
      </c>
      <c r="I238" s="91">
        <v>5.7200000003061406</v>
      </c>
      <c r="J238" s="89" t="s">
        <v>541</v>
      </c>
      <c r="K238" s="89" t="s">
        <v>129</v>
      </c>
      <c r="L238" s="90">
        <v>4.4999999999999998E-2</v>
      </c>
      <c r="M238" s="90">
        <v>8.1800000003880144E-2</v>
      </c>
      <c r="N238" s="91">
        <v>6149.0133780000006</v>
      </c>
      <c r="O238" s="103">
        <v>91.37</v>
      </c>
      <c r="P238" s="91">
        <v>5.618353699</v>
      </c>
      <c r="Q238" s="92">
        <f t="shared" si="3"/>
        <v>6.448408393067712E-5</v>
      </c>
      <c r="R238" s="92">
        <f>P238/'סכום נכסי הקרן'!$C$42</f>
        <v>6.6239768381298642E-6</v>
      </c>
    </row>
    <row r="239" spans="2:18">
      <c r="B239" s="86" t="s">
        <v>3144</v>
      </c>
      <c r="C239" s="89" t="s">
        <v>2758</v>
      </c>
      <c r="D239" s="88" t="s">
        <v>2924</v>
      </c>
      <c r="E239" s="88"/>
      <c r="F239" s="88" t="s">
        <v>2916</v>
      </c>
      <c r="G239" s="102">
        <v>43341</v>
      </c>
      <c r="H239" s="88" t="s">
        <v>127</v>
      </c>
      <c r="I239" s="91">
        <v>5.8699999999964527</v>
      </c>
      <c r="J239" s="89" t="s">
        <v>541</v>
      </c>
      <c r="K239" s="89" t="s">
        <v>129</v>
      </c>
      <c r="L239" s="90">
        <v>4.4999999999999998E-2</v>
      </c>
      <c r="M239" s="90">
        <v>7.8499999999467884E-2</v>
      </c>
      <c r="N239" s="91">
        <v>15426.385423000002</v>
      </c>
      <c r="O239" s="103">
        <v>91.37</v>
      </c>
      <c r="P239" s="91">
        <v>14.095088315000003</v>
      </c>
      <c r="Q239" s="92">
        <f t="shared" si="3"/>
        <v>1.6177494451382468E-4</v>
      </c>
      <c r="R239" s="92">
        <f>P239/'סכום נכסי הקרן'!$C$42</f>
        <v>1.661795314641242E-5</v>
      </c>
    </row>
    <row r="240" spans="2:18">
      <c r="B240" s="86" t="s">
        <v>3144</v>
      </c>
      <c r="C240" s="89" t="s">
        <v>2758</v>
      </c>
      <c r="D240" s="88" t="s">
        <v>2925</v>
      </c>
      <c r="E240" s="88"/>
      <c r="F240" s="88" t="s">
        <v>2916</v>
      </c>
      <c r="G240" s="102">
        <v>43990</v>
      </c>
      <c r="H240" s="88" t="s">
        <v>127</v>
      </c>
      <c r="I240" s="91">
        <v>5.8299999998819922</v>
      </c>
      <c r="J240" s="89" t="s">
        <v>541</v>
      </c>
      <c r="K240" s="89" t="s">
        <v>129</v>
      </c>
      <c r="L240" s="90">
        <v>4.4999999999999998E-2</v>
      </c>
      <c r="M240" s="90">
        <v>8.1099999998792E-2</v>
      </c>
      <c r="N240" s="91">
        <v>15910.580587000002</v>
      </c>
      <c r="O240" s="103">
        <v>90.01</v>
      </c>
      <c r="P240" s="91">
        <v>14.321114543000002</v>
      </c>
      <c r="Q240" s="92">
        <f t="shared" si="3"/>
        <v>1.6436913758847578E-4</v>
      </c>
      <c r="R240" s="92">
        <f>P240/'סכום נכסי הקרן'!$C$42</f>
        <v>1.6884435568006548E-5</v>
      </c>
    </row>
    <row r="241" spans="2:18">
      <c r="B241" s="86" t="s">
        <v>3144</v>
      </c>
      <c r="C241" s="89" t="s">
        <v>2758</v>
      </c>
      <c r="D241" s="88" t="s">
        <v>2926</v>
      </c>
      <c r="E241" s="88"/>
      <c r="F241" s="88" t="s">
        <v>2916</v>
      </c>
      <c r="G241" s="102">
        <v>41893</v>
      </c>
      <c r="H241" s="88" t="s">
        <v>127</v>
      </c>
      <c r="I241" s="91">
        <v>5.8300000000047794</v>
      </c>
      <c r="J241" s="89" t="s">
        <v>541</v>
      </c>
      <c r="K241" s="89" t="s">
        <v>129</v>
      </c>
      <c r="L241" s="90">
        <v>4.4999999999999998E-2</v>
      </c>
      <c r="M241" s="90">
        <v>8.1100000000129763E-2</v>
      </c>
      <c r="N241" s="91">
        <v>16285.599505000002</v>
      </c>
      <c r="O241" s="103">
        <v>89.92</v>
      </c>
      <c r="P241" s="91">
        <v>14.644011271000002</v>
      </c>
      <c r="Q241" s="92">
        <f t="shared" si="3"/>
        <v>1.6807515198785387E-4</v>
      </c>
      <c r="R241" s="92">
        <f>P241/'סכום נכסי הקרן'!$C$42</f>
        <v>1.7265127237126744E-5</v>
      </c>
    </row>
    <row r="242" spans="2:18">
      <c r="B242" s="86" t="s">
        <v>3144</v>
      </c>
      <c r="C242" s="89" t="s">
        <v>2758</v>
      </c>
      <c r="D242" s="88" t="s">
        <v>2927</v>
      </c>
      <c r="E242" s="88"/>
      <c r="F242" s="88" t="s">
        <v>2916</v>
      </c>
      <c r="G242" s="102">
        <v>42151</v>
      </c>
      <c r="H242" s="88" t="s">
        <v>127</v>
      </c>
      <c r="I242" s="91">
        <v>5.8299999999761845</v>
      </c>
      <c r="J242" s="89" t="s">
        <v>541</v>
      </c>
      <c r="K242" s="89" t="s">
        <v>129</v>
      </c>
      <c r="L242" s="90">
        <v>4.4999999999999998E-2</v>
      </c>
      <c r="M242" s="90">
        <v>8.1099999999643693E-2</v>
      </c>
      <c r="N242" s="91">
        <v>59640.63998700001</v>
      </c>
      <c r="O242" s="103">
        <v>90.82</v>
      </c>
      <c r="P242" s="91">
        <v>54.16563196300001</v>
      </c>
      <c r="Q242" s="92">
        <f t="shared" si="3"/>
        <v>6.2168053931562558E-4</v>
      </c>
      <c r="R242" s="92">
        <f>P242/'סכום נכסי הקרן'!$C$42</f>
        <v>6.3860680684706518E-5</v>
      </c>
    </row>
    <row r="243" spans="2:18">
      <c r="B243" s="86" t="s">
        <v>3144</v>
      </c>
      <c r="C243" s="89" t="s">
        <v>2758</v>
      </c>
      <c r="D243" s="88" t="s">
        <v>2928</v>
      </c>
      <c r="E243" s="88"/>
      <c r="F243" s="88" t="s">
        <v>2916</v>
      </c>
      <c r="G243" s="102">
        <v>42166</v>
      </c>
      <c r="H243" s="88" t="s">
        <v>127</v>
      </c>
      <c r="I243" s="91">
        <v>5.8300000000088303</v>
      </c>
      <c r="J243" s="89" t="s">
        <v>541</v>
      </c>
      <c r="K243" s="89" t="s">
        <v>129</v>
      </c>
      <c r="L243" s="90">
        <v>4.4999999999999998E-2</v>
      </c>
      <c r="M243" s="90">
        <v>8.1100000000127556E-2</v>
      </c>
      <c r="N243" s="91">
        <v>56115.286705000006</v>
      </c>
      <c r="O243" s="103">
        <v>90.82</v>
      </c>
      <c r="P243" s="91">
        <v>50.963905985000004</v>
      </c>
      <c r="Q243" s="92">
        <f t="shared" si="3"/>
        <v>5.8493305459868283E-4</v>
      </c>
      <c r="R243" s="92">
        <f>P243/'סכום נכסי הקרן'!$C$42</f>
        <v>6.0085881187108929E-5</v>
      </c>
    </row>
    <row r="244" spans="2:18">
      <c r="B244" s="86" t="s">
        <v>3144</v>
      </c>
      <c r="C244" s="89" t="s">
        <v>2758</v>
      </c>
      <c r="D244" s="88" t="s">
        <v>2929</v>
      </c>
      <c r="E244" s="88"/>
      <c r="F244" s="88" t="s">
        <v>2916</v>
      </c>
      <c r="G244" s="102">
        <v>42257</v>
      </c>
      <c r="H244" s="88" t="s">
        <v>127</v>
      </c>
      <c r="I244" s="91">
        <v>5.8300000000580114</v>
      </c>
      <c r="J244" s="89" t="s">
        <v>541</v>
      </c>
      <c r="K244" s="89" t="s">
        <v>129</v>
      </c>
      <c r="L244" s="90">
        <v>4.4999999999999998E-2</v>
      </c>
      <c r="M244" s="90">
        <v>8.1100000000565234E-2</v>
      </c>
      <c r="N244" s="91">
        <v>29819.913844000002</v>
      </c>
      <c r="O244" s="103">
        <v>90.18</v>
      </c>
      <c r="P244" s="91">
        <v>26.891598068000004</v>
      </c>
      <c r="Q244" s="92">
        <f t="shared" si="3"/>
        <v>3.0864558547739576E-4</v>
      </c>
      <c r="R244" s="92">
        <f>P244/'סכום נכסי הקרן'!$C$42</f>
        <v>3.1704896538364029E-5</v>
      </c>
    </row>
    <row r="245" spans="2:18">
      <c r="B245" s="86" t="s">
        <v>3144</v>
      </c>
      <c r="C245" s="89" t="s">
        <v>2758</v>
      </c>
      <c r="D245" s="88" t="s">
        <v>2930</v>
      </c>
      <c r="E245" s="88"/>
      <c r="F245" s="88" t="s">
        <v>2916</v>
      </c>
      <c r="G245" s="102">
        <v>42348</v>
      </c>
      <c r="H245" s="88" t="s">
        <v>127</v>
      </c>
      <c r="I245" s="91">
        <v>5.8299999999519292</v>
      </c>
      <c r="J245" s="89" t="s">
        <v>541</v>
      </c>
      <c r="K245" s="89" t="s">
        <v>129</v>
      </c>
      <c r="L245" s="90">
        <v>4.4999999999999998E-2</v>
      </c>
      <c r="M245" s="90">
        <v>8.1099999999305658E-2</v>
      </c>
      <c r="N245" s="91">
        <v>51638.772257000004</v>
      </c>
      <c r="O245" s="103">
        <v>90.64</v>
      </c>
      <c r="P245" s="91">
        <v>46.805382875000006</v>
      </c>
      <c r="Q245" s="92">
        <f t="shared" si="3"/>
        <v>5.3720402797997251E-4</v>
      </c>
      <c r="R245" s="92">
        <f>P245/'סכום נכסי הקרן'!$C$42</f>
        <v>5.5183028458849653E-5</v>
      </c>
    </row>
    <row r="246" spans="2:18">
      <c r="B246" s="86" t="s">
        <v>3144</v>
      </c>
      <c r="C246" s="89" t="s">
        <v>2758</v>
      </c>
      <c r="D246" s="88" t="s">
        <v>2931</v>
      </c>
      <c r="E246" s="88"/>
      <c r="F246" s="88" t="s">
        <v>2916</v>
      </c>
      <c r="G246" s="102">
        <v>42439</v>
      </c>
      <c r="H246" s="88" t="s">
        <v>127</v>
      </c>
      <c r="I246" s="91">
        <v>5.830000000021907</v>
      </c>
      <c r="J246" s="89" t="s">
        <v>541</v>
      </c>
      <c r="K246" s="89" t="s">
        <v>129</v>
      </c>
      <c r="L246" s="90">
        <v>4.4999999999999998E-2</v>
      </c>
      <c r="M246" s="90">
        <v>8.1100000000340164E-2</v>
      </c>
      <c r="N246" s="91">
        <v>61330.612513000007</v>
      </c>
      <c r="O246" s="103">
        <v>91.55</v>
      </c>
      <c r="P246" s="91">
        <v>56.148177019000009</v>
      </c>
      <c r="Q246" s="92">
        <f t="shared" si="3"/>
        <v>6.4443499883108961E-4</v>
      </c>
      <c r="R246" s="92">
        <f>P246/'סכום נכסי הקרן'!$C$42</f>
        <v>6.6198079366784905E-5</v>
      </c>
    </row>
    <row r="247" spans="2:18">
      <c r="B247" s="86" t="s">
        <v>3144</v>
      </c>
      <c r="C247" s="89" t="s">
        <v>2758</v>
      </c>
      <c r="D247" s="88" t="s">
        <v>2932</v>
      </c>
      <c r="E247" s="88"/>
      <c r="F247" s="88" t="s">
        <v>2916</v>
      </c>
      <c r="G247" s="102">
        <v>42549</v>
      </c>
      <c r="H247" s="88" t="s">
        <v>127</v>
      </c>
      <c r="I247" s="91">
        <v>5.8500000000441172</v>
      </c>
      <c r="J247" s="89" t="s">
        <v>541</v>
      </c>
      <c r="K247" s="89" t="s">
        <v>129</v>
      </c>
      <c r="L247" s="90">
        <v>4.4999999999999998E-2</v>
      </c>
      <c r="M247" s="90">
        <v>7.9900000000516808E-2</v>
      </c>
      <c r="N247" s="91">
        <v>43139.237035000006</v>
      </c>
      <c r="O247" s="103">
        <v>91.95</v>
      </c>
      <c r="P247" s="91">
        <v>39.666530605000005</v>
      </c>
      <c r="Q247" s="92">
        <f t="shared" si="3"/>
        <v>4.5526857613589934E-4</v>
      </c>
      <c r="R247" s="92">
        <f>P247/'סכום נכסי הקרן'!$C$42</f>
        <v>4.676640063142622E-5</v>
      </c>
    </row>
    <row r="248" spans="2:18">
      <c r="B248" s="86" t="s">
        <v>3144</v>
      </c>
      <c r="C248" s="89" t="s">
        <v>2758</v>
      </c>
      <c r="D248" s="88" t="s">
        <v>2933</v>
      </c>
      <c r="E248" s="88"/>
      <c r="F248" s="88" t="s">
        <v>2916</v>
      </c>
      <c r="G248" s="102">
        <v>42604</v>
      </c>
      <c r="H248" s="88" t="s">
        <v>127</v>
      </c>
      <c r="I248" s="91">
        <v>5.8299999999863239</v>
      </c>
      <c r="J248" s="89" t="s">
        <v>541</v>
      </c>
      <c r="K248" s="89" t="s">
        <v>129</v>
      </c>
      <c r="L248" s="90">
        <v>4.4999999999999998E-2</v>
      </c>
      <c r="M248" s="90">
        <v>8.1099999999824174E-2</v>
      </c>
      <c r="N248" s="91">
        <v>56412.06108900001</v>
      </c>
      <c r="O248" s="103">
        <v>90.73</v>
      </c>
      <c r="P248" s="91">
        <v>51.182663890000008</v>
      </c>
      <c r="Q248" s="92">
        <f t="shared" si="3"/>
        <v>5.8744382623433648E-4</v>
      </c>
      <c r="R248" s="92">
        <f>P248/'סכום נכסי הקרן'!$C$42</f>
        <v>6.0343794336317705E-5</v>
      </c>
    </row>
    <row r="249" spans="2:18">
      <c r="B249" s="86" t="s">
        <v>3145</v>
      </c>
      <c r="C249" s="89" t="s">
        <v>2758</v>
      </c>
      <c r="D249" s="88" t="s">
        <v>2934</v>
      </c>
      <c r="E249" s="88"/>
      <c r="F249" s="88" t="s">
        <v>530</v>
      </c>
      <c r="G249" s="102">
        <v>44871</v>
      </c>
      <c r="H249" s="88"/>
      <c r="I249" s="91">
        <v>5.1899999999948268</v>
      </c>
      <c r="J249" s="89" t="s">
        <v>328</v>
      </c>
      <c r="K249" s="89" t="s">
        <v>129</v>
      </c>
      <c r="L249" s="90">
        <v>0.05</v>
      </c>
      <c r="M249" s="90">
        <v>6.3699999999936086E-2</v>
      </c>
      <c r="N249" s="91">
        <v>339249.25109400006</v>
      </c>
      <c r="O249" s="103">
        <v>96.87</v>
      </c>
      <c r="P249" s="91">
        <v>328.63072003000008</v>
      </c>
      <c r="Q249" s="92">
        <f t="shared" ref="Q249:Q310" si="4">IFERROR(P249/$P$10,0)</f>
        <v>3.7718257105075472E-3</v>
      </c>
      <c r="R249" s="92">
        <f>P249/'סכום נכסי הקרן'!$C$42</f>
        <v>3.8745198227091194E-4</v>
      </c>
    </row>
    <row r="250" spans="2:18">
      <c r="B250" s="86" t="s">
        <v>3145</v>
      </c>
      <c r="C250" s="89" t="s">
        <v>2758</v>
      </c>
      <c r="D250" s="88" t="s">
        <v>2935</v>
      </c>
      <c r="E250" s="88"/>
      <c r="F250" s="88" t="s">
        <v>530</v>
      </c>
      <c r="G250" s="102">
        <v>44969</v>
      </c>
      <c r="H250" s="88"/>
      <c r="I250" s="91">
        <v>5.1899999999971369</v>
      </c>
      <c r="J250" s="89" t="s">
        <v>328</v>
      </c>
      <c r="K250" s="89" t="s">
        <v>129</v>
      </c>
      <c r="L250" s="90">
        <v>0.05</v>
      </c>
      <c r="M250" s="90">
        <v>6.0199999999963255E-2</v>
      </c>
      <c r="N250" s="91">
        <v>239635.20566400004</v>
      </c>
      <c r="O250" s="103">
        <v>97.64</v>
      </c>
      <c r="P250" s="91">
        <v>233.97981409300002</v>
      </c>
      <c r="Q250" s="92">
        <f t="shared" si="4"/>
        <v>2.685479551197128E-3</v>
      </c>
      <c r="R250" s="92">
        <f>P250/'סכום נכסי הקרן'!$C$42</f>
        <v>2.7585961158298439E-4</v>
      </c>
    </row>
    <row r="251" spans="2:18">
      <c r="B251" s="86" t="s">
        <v>3145</v>
      </c>
      <c r="C251" s="89" t="s">
        <v>2758</v>
      </c>
      <c r="D251" s="88" t="s">
        <v>2936</v>
      </c>
      <c r="E251" s="88"/>
      <c r="F251" s="88" t="s">
        <v>530</v>
      </c>
      <c r="G251" s="102">
        <v>45018</v>
      </c>
      <c r="H251" s="88"/>
      <c r="I251" s="91">
        <v>5.1899999999995066</v>
      </c>
      <c r="J251" s="89" t="s">
        <v>328</v>
      </c>
      <c r="K251" s="89" t="s">
        <v>129</v>
      </c>
      <c r="L251" s="90">
        <v>0.05</v>
      </c>
      <c r="M251" s="90">
        <v>4.1799999999973671E-2</v>
      </c>
      <c r="N251" s="91">
        <v>114593.55049500002</v>
      </c>
      <c r="O251" s="103">
        <v>106.08</v>
      </c>
      <c r="P251" s="91">
        <v>121.56083297400002</v>
      </c>
      <c r="Q251" s="92">
        <f t="shared" si="4"/>
        <v>1.3952021136678602E-3</v>
      </c>
      <c r="R251" s="92">
        <f>P251/'סכום נכסי הקרן'!$C$42</f>
        <v>1.4331887687791319E-4</v>
      </c>
    </row>
    <row r="252" spans="2:18">
      <c r="B252" s="86" t="s">
        <v>3146</v>
      </c>
      <c r="C252" s="89" t="s">
        <v>2758</v>
      </c>
      <c r="D252" s="88" t="s">
        <v>2937</v>
      </c>
      <c r="E252" s="88"/>
      <c r="F252" s="88" t="s">
        <v>530</v>
      </c>
      <c r="G252" s="102">
        <v>41534</v>
      </c>
      <c r="H252" s="88"/>
      <c r="I252" s="91">
        <v>5.5400000000001324</v>
      </c>
      <c r="J252" s="89" t="s">
        <v>474</v>
      </c>
      <c r="K252" s="89" t="s">
        <v>129</v>
      </c>
      <c r="L252" s="90">
        <v>3.9842000000000002E-2</v>
      </c>
      <c r="M252" s="90">
        <v>3.2000000000000001E-2</v>
      </c>
      <c r="N252" s="91">
        <v>1300605.9409400001</v>
      </c>
      <c r="O252" s="103">
        <v>116.26</v>
      </c>
      <c r="P252" s="91">
        <v>1512.0845144700004</v>
      </c>
      <c r="Q252" s="92">
        <f t="shared" si="4"/>
        <v>1.7354796434178837E-2</v>
      </c>
      <c r="R252" s="92">
        <f>P252/'סכום נכסי הקרן'!$C$42</f>
        <v>1.7827309097550863E-3</v>
      </c>
    </row>
    <row r="253" spans="2:18">
      <c r="B253" s="93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91"/>
      <c r="O253" s="103"/>
      <c r="P253" s="88"/>
      <c r="Q253" s="92"/>
      <c r="R253" s="88"/>
    </row>
    <row r="254" spans="2:18">
      <c r="B254" s="79" t="s">
        <v>39</v>
      </c>
      <c r="C254" s="81"/>
      <c r="D254" s="80"/>
      <c r="E254" s="80"/>
      <c r="F254" s="80"/>
      <c r="G254" s="100"/>
      <c r="H254" s="80"/>
      <c r="I254" s="83">
        <v>2.3479057958944947</v>
      </c>
      <c r="J254" s="81"/>
      <c r="K254" s="81"/>
      <c r="L254" s="82"/>
      <c r="M254" s="82">
        <v>7.1516101320105233E-2</v>
      </c>
      <c r="N254" s="83"/>
      <c r="O254" s="101"/>
      <c r="P254" s="83">
        <v>36429.621507181</v>
      </c>
      <c r="Q254" s="84">
        <f t="shared" si="4"/>
        <v>0.41811728073474219</v>
      </c>
      <c r="R254" s="84">
        <f>P254/'סכום נכסי הקרן'!$C$42</f>
        <v>4.2950120624900244E-2</v>
      </c>
    </row>
    <row r="255" spans="2:18">
      <c r="B255" s="85" t="s">
        <v>37</v>
      </c>
      <c r="C255" s="81"/>
      <c r="D255" s="80"/>
      <c r="E255" s="80"/>
      <c r="F255" s="80"/>
      <c r="G255" s="100"/>
      <c r="H255" s="80"/>
      <c r="I255" s="83">
        <v>2.3479057958944951</v>
      </c>
      <c r="J255" s="81"/>
      <c r="K255" s="81"/>
      <c r="L255" s="82"/>
      <c r="M255" s="82">
        <v>7.1516101320105149E-2</v>
      </c>
      <c r="N255" s="83"/>
      <c r="O255" s="101"/>
      <c r="P255" s="83">
        <v>36429.621507181015</v>
      </c>
      <c r="Q255" s="84">
        <f t="shared" si="4"/>
        <v>0.41811728073474236</v>
      </c>
      <c r="R255" s="84">
        <f>P255/'סכום נכסי הקרן'!$C$42</f>
        <v>4.2950120624900265E-2</v>
      </c>
    </row>
    <row r="256" spans="2:18">
      <c r="B256" s="86" t="s">
        <v>3147</v>
      </c>
      <c r="C256" s="89" t="s">
        <v>2758</v>
      </c>
      <c r="D256" s="88">
        <v>8763</v>
      </c>
      <c r="E256" s="88"/>
      <c r="F256" s="88" t="s">
        <v>2788</v>
      </c>
      <c r="G256" s="102">
        <v>44529</v>
      </c>
      <c r="H256" s="88" t="s">
        <v>2756</v>
      </c>
      <c r="I256" s="91">
        <v>2.7800000000006833</v>
      </c>
      <c r="J256" s="89" t="s">
        <v>817</v>
      </c>
      <c r="K256" s="89" t="s">
        <v>2747</v>
      </c>
      <c r="L256" s="90">
        <v>6.7299999999999999E-2</v>
      </c>
      <c r="M256" s="90">
        <v>7.9100000000017462E-2</v>
      </c>
      <c r="N256" s="91">
        <v>1522818.9060610002</v>
      </c>
      <c r="O256" s="103">
        <v>100.55</v>
      </c>
      <c r="P256" s="91">
        <v>526.27154198800019</v>
      </c>
      <c r="Q256" s="92">
        <f t="shared" si="4"/>
        <v>6.0402281703840228E-3</v>
      </c>
      <c r="R256" s="92">
        <f>P256/'סכום נכסי הקרן'!$C$42</f>
        <v>6.204683242558883E-4</v>
      </c>
    </row>
    <row r="257" spans="2:18">
      <c r="B257" s="86" t="s">
        <v>3147</v>
      </c>
      <c r="C257" s="89" t="s">
        <v>2758</v>
      </c>
      <c r="D257" s="88">
        <v>9327</v>
      </c>
      <c r="E257" s="88"/>
      <c r="F257" s="88" t="s">
        <v>2788</v>
      </c>
      <c r="G257" s="102">
        <v>44880</v>
      </c>
      <c r="H257" s="88" t="s">
        <v>2756</v>
      </c>
      <c r="I257" s="91">
        <v>1.0699999999680323</v>
      </c>
      <c r="J257" s="89" t="s">
        <v>817</v>
      </c>
      <c r="K257" s="89" t="s">
        <v>134</v>
      </c>
      <c r="L257" s="90">
        <v>6.5689999999999998E-2</v>
      </c>
      <c r="M257" s="90">
        <v>7.0999999998749092E-2</v>
      </c>
      <c r="N257" s="91">
        <v>41742.978103000009</v>
      </c>
      <c r="O257" s="103">
        <v>101.12</v>
      </c>
      <c r="P257" s="91">
        <v>14.389559578000002</v>
      </c>
      <c r="Q257" s="92">
        <f t="shared" si="4"/>
        <v>1.6515470852580637E-4</v>
      </c>
      <c r="R257" s="92">
        <f>P257/'סכום נכסי הקרן'!$C$42</f>
        <v>1.6965131506855269E-5</v>
      </c>
    </row>
    <row r="258" spans="2:18">
      <c r="B258" s="86" t="s">
        <v>3147</v>
      </c>
      <c r="C258" s="89" t="s">
        <v>2758</v>
      </c>
      <c r="D258" s="88">
        <v>9474</v>
      </c>
      <c r="E258" s="88"/>
      <c r="F258" s="88" t="s">
        <v>2788</v>
      </c>
      <c r="G258" s="102">
        <v>44977</v>
      </c>
      <c r="H258" s="88" t="s">
        <v>2756</v>
      </c>
      <c r="I258" s="91">
        <v>1.0799999998937615</v>
      </c>
      <c r="J258" s="89" t="s">
        <v>817</v>
      </c>
      <c r="K258" s="89" t="s">
        <v>134</v>
      </c>
      <c r="L258" s="90">
        <v>6.6449999999999995E-2</v>
      </c>
      <c r="M258" s="90">
        <v>5.3299999995838988E-2</v>
      </c>
      <c r="N258" s="91">
        <v>16159.728031000004</v>
      </c>
      <c r="O258" s="103">
        <v>102.52</v>
      </c>
      <c r="P258" s="91">
        <v>5.6476744950000013</v>
      </c>
      <c r="Q258" s="92">
        <f t="shared" si="4"/>
        <v>6.4820610388688276E-5</v>
      </c>
      <c r="R258" s="92">
        <f>P258/'סכום נכסי הקרן'!$C$42</f>
        <v>6.6585457321484283E-6</v>
      </c>
    </row>
    <row r="259" spans="2:18">
      <c r="B259" s="86" t="s">
        <v>3147</v>
      </c>
      <c r="C259" s="89" t="s">
        <v>2758</v>
      </c>
      <c r="D259" s="88">
        <v>9571</v>
      </c>
      <c r="E259" s="88"/>
      <c r="F259" s="88" t="s">
        <v>2788</v>
      </c>
      <c r="G259" s="102">
        <v>45069</v>
      </c>
      <c r="H259" s="88" t="s">
        <v>2756</v>
      </c>
      <c r="I259" s="91">
        <v>1.0799999999340621</v>
      </c>
      <c r="J259" s="89" t="s">
        <v>817</v>
      </c>
      <c r="K259" s="89" t="s">
        <v>134</v>
      </c>
      <c r="L259" s="90">
        <v>6.6449999999999995E-2</v>
      </c>
      <c r="M259" s="90">
        <v>7.1099999997307539E-2</v>
      </c>
      <c r="N259" s="91">
        <v>26514.853066000003</v>
      </c>
      <c r="O259" s="103">
        <v>100.67</v>
      </c>
      <c r="P259" s="91">
        <v>9.0994736950000004</v>
      </c>
      <c r="Q259" s="92">
        <f t="shared" si="4"/>
        <v>1.0443828511149217E-4</v>
      </c>
      <c r="R259" s="92">
        <f>P259/'סכום נכסי הקרן'!$C$42</f>
        <v>1.0728178791160862E-5</v>
      </c>
    </row>
    <row r="260" spans="2:18">
      <c r="B260" s="86" t="s">
        <v>3148</v>
      </c>
      <c r="C260" s="89" t="s">
        <v>2758</v>
      </c>
      <c r="D260" s="88">
        <v>9382</v>
      </c>
      <c r="E260" s="88"/>
      <c r="F260" s="88" t="s">
        <v>2788</v>
      </c>
      <c r="G260" s="102">
        <v>44341</v>
      </c>
      <c r="H260" s="88" t="s">
        <v>2756</v>
      </c>
      <c r="I260" s="91">
        <v>0.72</v>
      </c>
      <c r="J260" s="89" t="s">
        <v>817</v>
      </c>
      <c r="K260" s="89" t="s">
        <v>128</v>
      </c>
      <c r="L260" s="90">
        <v>7.6565999999999995E-2</v>
      </c>
      <c r="M260" s="90">
        <v>8.9400000000043306E-2</v>
      </c>
      <c r="N260" s="91">
        <v>156510.12830100002</v>
      </c>
      <c r="O260" s="103">
        <v>99.69</v>
      </c>
      <c r="P260" s="91">
        <v>577.29230797500009</v>
      </c>
      <c r="Q260" s="92">
        <f t="shared" si="4"/>
        <v>6.6258138298804555E-3</v>
      </c>
      <c r="R260" s="92">
        <f>P260/'סכום נכסי הקרן'!$C$42</f>
        <v>6.8062124275613937E-4</v>
      </c>
    </row>
    <row r="261" spans="2:18">
      <c r="B261" s="86" t="s">
        <v>3148</v>
      </c>
      <c r="C261" s="89" t="s">
        <v>2758</v>
      </c>
      <c r="D261" s="88">
        <v>9410</v>
      </c>
      <c r="E261" s="88"/>
      <c r="F261" s="88" t="s">
        <v>2788</v>
      </c>
      <c r="G261" s="102">
        <v>44946</v>
      </c>
      <c r="H261" s="88" t="s">
        <v>2756</v>
      </c>
      <c r="I261" s="91">
        <v>0.71999999990062724</v>
      </c>
      <c r="J261" s="89" t="s">
        <v>817</v>
      </c>
      <c r="K261" s="89" t="s">
        <v>128</v>
      </c>
      <c r="L261" s="90">
        <v>7.6565999999999995E-2</v>
      </c>
      <c r="M261" s="90">
        <v>8.9400000022855725E-2</v>
      </c>
      <c r="N261" s="91">
        <v>436.51519000000008</v>
      </c>
      <c r="O261" s="103">
        <v>99.69</v>
      </c>
      <c r="P261" s="91">
        <v>1.6100995780000003</v>
      </c>
      <c r="Q261" s="92">
        <f t="shared" si="4"/>
        <v>1.8479754370569369E-5</v>
      </c>
      <c r="R261" s="92">
        <f>P261/'סכום נכסי הקרן'!$C$42</f>
        <v>1.8982895850172195E-6</v>
      </c>
    </row>
    <row r="262" spans="2:18">
      <c r="B262" s="86" t="s">
        <v>3148</v>
      </c>
      <c r="C262" s="89" t="s">
        <v>2758</v>
      </c>
      <c r="D262" s="88">
        <v>9460</v>
      </c>
      <c r="E262" s="88"/>
      <c r="F262" s="88" t="s">
        <v>2788</v>
      </c>
      <c r="G262" s="102">
        <v>44978</v>
      </c>
      <c r="H262" s="88" t="s">
        <v>2756</v>
      </c>
      <c r="I262" s="91">
        <v>0.72000000023648769</v>
      </c>
      <c r="J262" s="89" t="s">
        <v>817</v>
      </c>
      <c r="K262" s="89" t="s">
        <v>128</v>
      </c>
      <c r="L262" s="90">
        <v>7.6565999999999995E-2</v>
      </c>
      <c r="M262" s="90">
        <v>8.9400000007003655E-2</v>
      </c>
      <c r="N262" s="91">
        <v>596.13023100000009</v>
      </c>
      <c r="O262" s="103">
        <v>99.69</v>
      </c>
      <c r="P262" s="91">
        <v>2.1988443590000006</v>
      </c>
      <c r="Q262" s="92">
        <f t="shared" si="4"/>
        <v>2.5237012796380013E-5</v>
      </c>
      <c r="R262" s="92">
        <f>P262/'סכום נכסי הקרן'!$C$42</f>
        <v>2.5924131667361784E-6</v>
      </c>
    </row>
    <row r="263" spans="2:18">
      <c r="B263" s="86" t="s">
        <v>3148</v>
      </c>
      <c r="C263" s="89" t="s">
        <v>2758</v>
      </c>
      <c r="D263" s="88">
        <v>9511</v>
      </c>
      <c r="E263" s="88"/>
      <c r="F263" s="88" t="s">
        <v>2788</v>
      </c>
      <c r="G263" s="102">
        <v>45005</v>
      </c>
      <c r="H263" s="88" t="s">
        <v>2756</v>
      </c>
      <c r="I263" s="91">
        <v>0.72000000003503295</v>
      </c>
      <c r="J263" s="89" t="s">
        <v>817</v>
      </c>
      <c r="K263" s="89" t="s">
        <v>128</v>
      </c>
      <c r="L263" s="90">
        <v>7.6501E-2</v>
      </c>
      <c r="M263" s="90">
        <v>8.9300000041689392E-2</v>
      </c>
      <c r="N263" s="91">
        <v>309.54796300000004</v>
      </c>
      <c r="O263" s="103">
        <v>99.69</v>
      </c>
      <c r="P263" s="91">
        <v>1.1417770680000003</v>
      </c>
      <c r="Q263" s="92">
        <f t="shared" si="4"/>
        <v>1.310463032901241E-5</v>
      </c>
      <c r="R263" s="92">
        <f>P263/'סכום נכסי הקרן'!$C$42</f>
        <v>1.3461425282082136E-6</v>
      </c>
    </row>
    <row r="264" spans="2:18">
      <c r="B264" s="86" t="s">
        <v>3148</v>
      </c>
      <c r="C264" s="89" t="s">
        <v>2758</v>
      </c>
      <c r="D264" s="88">
        <v>9540</v>
      </c>
      <c r="E264" s="88"/>
      <c r="F264" s="88" t="s">
        <v>2788</v>
      </c>
      <c r="G264" s="102">
        <v>45036</v>
      </c>
      <c r="H264" s="88" t="s">
        <v>2756</v>
      </c>
      <c r="I264" s="91">
        <v>0.72000000000958786</v>
      </c>
      <c r="J264" s="89" t="s">
        <v>817</v>
      </c>
      <c r="K264" s="89" t="s">
        <v>128</v>
      </c>
      <c r="L264" s="90">
        <v>7.6565999999999995E-2</v>
      </c>
      <c r="M264" s="90">
        <v>8.9399999990603815E-2</v>
      </c>
      <c r="N264" s="91">
        <v>1131.0496700000003</v>
      </c>
      <c r="O264" s="103">
        <v>99.69</v>
      </c>
      <c r="P264" s="91">
        <v>4.1719107180000012</v>
      </c>
      <c r="Q264" s="92">
        <f t="shared" si="4"/>
        <v>4.788268152976667E-5</v>
      </c>
      <c r="R264" s="92">
        <f>P264/'סכום נכסי הקרן'!$C$42</f>
        <v>4.9186365699433226E-6</v>
      </c>
    </row>
    <row r="265" spans="2:18">
      <c r="B265" s="86" t="s">
        <v>3148</v>
      </c>
      <c r="C265" s="89" t="s">
        <v>2758</v>
      </c>
      <c r="D265" s="88">
        <v>9562</v>
      </c>
      <c r="E265" s="88"/>
      <c r="F265" s="88" t="s">
        <v>2788</v>
      </c>
      <c r="G265" s="102">
        <v>45068</v>
      </c>
      <c r="H265" s="88" t="s">
        <v>2756</v>
      </c>
      <c r="I265" s="91">
        <v>0.71999999996451669</v>
      </c>
      <c r="J265" s="89" t="s">
        <v>817</v>
      </c>
      <c r="K265" s="89" t="s">
        <v>128</v>
      </c>
      <c r="L265" s="90">
        <v>7.6565999999999995E-2</v>
      </c>
      <c r="M265" s="90">
        <v>8.9399999999290325E-2</v>
      </c>
      <c r="N265" s="91">
        <v>611.24114899999995</v>
      </c>
      <c r="O265" s="103">
        <v>99.69</v>
      </c>
      <c r="P265" s="91">
        <v>2.2545813140000006</v>
      </c>
      <c r="Q265" s="92">
        <f t="shared" si="4"/>
        <v>2.5876728036255367E-5</v>
      </c>
      <c r="R265" s="92">
        <f>P265/'סכום נכסי הקרן'!$C$42</f>
        <v>2.6581264198931664E-6</v>
      </c>
    </row>
    <row r="266" spans="2:18">
      <c r="B266" s="86" t="s">
        <v>3148</v>
      </c>
      <c r="C266" s="89" t="s">
        <v>2758</v>
      </c>
      <c r="D266" s="88">
        <v>9603</v>
      </c>
      <c r="E266" s="88"/>
      <c r="F266" s="88" t="s">
        <v>2788</v>
      </c>
      <c r="G266" s="102">
        <v>45097</v>
      </c>
      <c r="H266" s="88" t="s">
        <v>2756</v>
      </c>
      <c r="I266" s="91">
        <v>0.72000000020449173</v>
      </c>
      <c r="J266" s="89" t="s">
        <v>817</v>
      </c>
      <c r="K266" s="89" t="s">
        <v>128</v>
      </c>
      <c r="L266" s="90">
        <v>7.6565999999999995E-2</v>
      </c>
      <c r="M266" s="90">
        <v>8.9500000017609022E-2</v>
      </c>
      <c r="N266" s="91">
        <v>477.32819500000005</v>
      </c>
      <c r="O266" s="103">
        <v>99.68</v>
      </c>
      <c r="P266" s="91">
        <v>1.7604627620000002</v>
      </c>
      <c r="Q266" s="92">
        <f t="shared" si="4"/>
        <v>2.0205532542717132E-5</v>
      </c>
      <c r="R266" s="92">
        <f>P266/'סכום נכסי הקרן'!$C$42</f>
        <v>2.0755661150264881E-6</v>
      </c>
    </row>
    <row r="267" spans="2:18">
      <c r="B267" s="86" t="s">
        <v>3149</v>
      </c>
      <c r="C267" s="89" t="s">
        <v>2758</v>
      </c>
      <c r="D267" s="88">
        <v>7770</v>
      </c>
      <c r="E267" s="88"/>
      <c r="F267" s="88" t="s">
        <v>2788</v>
      </c>
      <c r="G267" s="102">
        <v>44004</v>
      </c>
      <c r="H267" s="88" t="s">
        <v>2756</v>
      </c>
      <c r="I267" s="91">
        <v>1.8300000000000067</v>
      </c>
      <c r="J267" s="89" t="s">
        <v>817</v>
      </c>
      <c r="K267" s="89" t="s">
        <v>132</v>
      </c>
      <c r="L267" s="90">
        <v>7.2027000000000008E-2</v>
      </c>
      <c r="M267" s="90">
        <v>7.9299999999991849E-2</v>
      </c>
      <c r="N267" s="91">
        <v>632614.8970130001</v>
      </c>
      <c r="O267" s="103">
        <v>101.92</v>
      </c>
      <c r="P267" s="91">
        <v>1580.760756053</v>
      </c>
      <c r="Q267" s="92">
        <f t="shared" si="4"/>
        <v>1.8143021021582408E-2</v>
      </c>
      <c r="R267" s="92">
        <f>P267/'סכום נכסי הקרן'!$C$42</f>
        <v>1.8636994386066195E-3</v>
      </c>
    </row>
    <row r="268" spans="2:18">
      <c r="B268" s="86" t="s">
        <v>3149</v>
      </c>
      <c r="C268" s="89" t="s">
        <v>2758</v>
      </c>
      <c r="D268" s="88">
        <v>8789</v>
      </c>
      <c r="E268" s="88"/>
      <c r="F268" s="88" t="s">
        <v>2788</v>
      </c>
      <c r="G268" s="102">
        <v>44004</v>
      </c>
      <c r="H268" s="88" t="s">
        <v>2756</v>
      </c>
      <c r="I268" s="91">
        <v>1.8300000000000554</v>
      </c>
      <c r="J268" s="89" t="s">
        <v>817</v>
      </c>
      <c r="K268" s="89" t="s">
        <v>132</v>
      </c>
      <c r="L268" s="90">
        <v>7.2027000000000008E-2</v>
      </c>
      <c r="M268" s="90">
        <v>8.0600000000100175E-2</v>
      </c>
      <c r="N268" s="91">
        <v>72869.134290000016</v>
      </c>
      <c r="O268" s="103">
        <v>101.69</v>
      </c>
      <c r="P268" s="91">
        <v>181.67249195300002</v>
      </c>
      <c r="Q268" s="92">
        <f t="shared" si="4"/>
        <v>2.0851275741286357E-3</v>
      </c>
      <c r="R268" s="92">
        <f>P268/'סכום נכסי הקרן'!$C$42</f>
        <v>2.1418985761544277E-4</v>
      </c>
    </row>
    <row r="269" spans="2:18">
      <c r="B269" s="86" t="s">
        <v>3149</v>
      </c>
      <c r="C269" s="89" t="s">
        <v>2758</v>
      </c>
      <c r="D269" s="88">
        <v>8980</v>
      </c>
      <c r="E269" s="88"/>
      <c r="F269" s="88" t="s">
        <v>2788</v>
      </c>
      <c r="G269" s="102">
        <v>44627</v>
      </c>
      <c r="H269" s="88" t="s">
        <v>2756</v>
      </c>
      <c r="I269" s="91">
        <v>1.8200000000022725</v>
      </c>
      <c r="J269" s="89" t="s">
        <v>817</v>
      </c>
      <c r="K269" s="89" t="s">
        <v>132</v>
      </c>
      <c r="L269" s="90">
        <v>7.2027000000000008E-2</v>
      </c>
      <c r="M269" s="90">
        <v>8.1200000000201306E-2</v>
      </c>
      <c r="N269" s="91">
        <v>74193.417285000018</v>
      </c>
      <c r="O269" s="103">
        <v>101.59</v>
      </c>
      <c r="P269" s="91">
        <v>184.79220631900003</v>
      </c>
      <c r="Q269" s="92">
        <f t="shared" si="4"/>
        <v>2.1209337788986719E-3</v>
      </c>
      <c r="R269" s="92">
        <f>P269/'סכום נכסי הקרן'!$C$42</f>
        <v>2.1786796633003707E-4</v>
      </c>
    </row>
    <row r="270" spans="2:18">
      <c r="B270" s="86" t="s">
        <v>3149</v>
      </c>
      <c r="C270" s="89" t="s">
        <v>2758</v>
      </c>
      <c r="D270" s="88">
        <v>9027</v>
      </c>
      <c r="E270" s="88"/>
      <c r="F270" s="88" t="s">
        <v>2788</v>
      </c>
      <c r="G270" s="102">
        <v>44658</v>
      </c>
      <c r="H270" s="88" t="s">
        <v>2756</v>
      </c>
      <c r="I270" s="91">
        <v>1.8200000000343155</v>
      </c>
      <c r="J270" s="89" t="s">
        <v>817</v>
      </c>
      <c r="K270" s="89" t="s">
        <v>132</v>
      </c>
      <c r="L270" s="90">
        <v>7.2027000000000008E-2</v>
      </c>
      <c r="M270" s="90">
        <v>8.1200000001109787E-2</v>
      </c>
      <c r="N270" s="91">
        <v>10998.062119000002</v>
      </c>
      <c r="O270" s="103">
        <v>101.59</v>
      </c>
      <c r="P270" s="91">
        <v>27.392674983000003</v>
      </c>
      <c r="Q270" s="92">
        <f t="shared" si="4"/>
        <v>3.1439664487551371E-4</v>
      </c>
      <c r="R270" s="92">
        <f>P270/'סכום נכסי הקרן'!$C$42</f>
        <v>3.2295660676206101E-5</v>
      </c>
    </row>
    <row r="271" spans="2:18">
      <c r="B271" s="86" t="s">
        <v>3149</v>
      </c>
      <c r="C271" s="89" t="s">
        <v>2758</v>
      </c>
      <c r="D271" s="88">
        <v>9126</v>
      </c>
      <c r="E271" s="88"/>
      <c r="F271" s="88" t="s">
        <v>2788</v>
      </c>
      <c r="G271" s="102">
        <v>44741</v>
      </c>
      <c r="H271" s="88" t="s">
        <v>2756</v>
      </c>
      <c r="I271" s="91">
        <v>1.8200000000038377</v>
      </c>
      <c r="J271" s="89" t="s">
        <v>817</v>
      </c>
      <c r="K271" s="89" t="s">
        <v>132</v>
      </c>
      <c r="L271" s="90">
        <v>7.2027000000000008E-2</v>
      </c>
      <c r="M271" s="90">
        <v>8.1200000000124103E-2</v>
      </c>
      <c r="N271" s="91">
        <v>98343.234953000021</v>
      </c>
      <c r="O271" s="103">
        <v>101.59</v>
      </c>
      <c r="P271" s="91">
        <v>244.94172193300003</v>
      </c>
      <c r="Q271" s="92">
        <f t="shared" si="4"/>
        <v>2.8112937350426061E-3</v>
      </c>
      <c r="R271" s="92">
        <f>P271/'סכום נכסי הקרן'!$C$42</f>
        <v>2.8878357962130817E-4</v>
      </c>
    </row>
    <row r="272" spans="2:18">
      <c r="B272" s="86" t="s">
        <v>3149</v>
      </c>
      <c r="C272" s="89" t="s">
        <v>2758</v>
      </c>
      <c r="D272" s="88">
        <v>9261</v>
      </c>
      <c r="E272" s="88"/>
      <c r="F272" s="88" t="s">
        <v>2788</v>
      </c>
      <c r="G272" s="102">
        <v>44833</v>
      </c>
      <c r="H272" s="88" t="s">
        <v>2756</v>
      </c>
      <c r="I272" s="91">
        <v>1.8200000000038539</v>
      </c>
      <c r="J272" s="89" t="s">
        <v>817</v>
      </c>
      <c r="K272" s="89" t="s">
        <v>132</v>
      </c>
      <c r="L272" s="90">
        <v>7.2027000000000008E-2</v>
      </c>
      <c r="M272" s="90">
        <v>8.1200000000066053E-2</v>
      </c>
      <c r="N272" s="91">
        <v>72928.691262000008</v>
      </c>
      <c r="O272" s="103">
        <v>101.59</v>
      </c>
      <c r="P272" s="91">
        <v>181.64217616500005</v>
      </c>
      <c r="Q272" s="92">
        <f t="shared" si="4"/>
        <v>2.0847796277510054E-3</v>
      </c>
      <c r="R272" s="92">
        <f>P272/'סכום נכסי הקרן'!$C$42</f>
        <v>2.1415411563686687E-4</v>
      </c>
    </row>
    <row r="273" spans="2:18">
      <c r="B273" s="86" t="s">
        <v>3149</v>
      </c>
      <c r="C273" s="89" t="s">
        <v>2758</v>
      </c>
      <c r="D273" s="88">
        <v>9285</v>
      </c>
      <c r="E273" s="88"/>
      <c r="F273" s="88" t="s">
        <v>2788</v>
      </c>
      <c r="G273" s="102">
        <v>44861</v>
      </c>
      <c r="H273" s="88" t="s">
        <v>2756</v>
      </c>
      <c r="I273" s="91">
        <v>1.8300000000033829</v>
      </c>
      <c r="J273" s="89" t="s">
        <v>817</v>
      </c>
      <c r="K273" s="89" t="s">
        <v>132</v>
      </c>
      <c r="L273" s="90">
        <v>7.1577000000000002E-2</v>
      </c>
      <c r="M273" s="90">
        <v>8.0700000000103994E-2</v>
      </c>
      <c r="N273" s="91">
        <v>32044.424091000008</v>
      </c>
      <c r="O273" s="103">
        <v>101.59</v>
      </c>
      <c r="P273" s="91">
        <v>79.812472031000013</v>
      </c>
      <c r="Q273" s="92">
        <f t="shared" si="4"/>
        <v>9.1603954127663137E-4</v>
      </c>
      <c r="R273" s="92">
        <f>P273/'סכום נכסי הקרן'!$C$42</f>
        <v>9.4098021315626624E-5</v>
      </c>
    </row>
    <row r="274" spans="2:18">
      <c r="B274" s="86" t="s">
        <v>3149</v>
      </c>
      <c r="C274" s="89" t="s">
        <v>2758</v>
      </c>
      <c r="D274" s="88">
        <v>9374</v>
      </c>
      <c r="E274" s="88"/>
      <c r="F274" s="88" t="s">
        <v>2788</v>
      </c>
      <c r="G274" s="102">
        <v>44910</v>
      </c>
      <c r="H274" s="88" t="s">
        <v>2756</v>
      </c>
      <c r="I274" s="91">
        <v>1.8300000000090839</v>
      </c>
      <c r="J274" s="89" t="s">
        <v>817</v>
      </c>
      <c r="K274" s="89" t="s">
        <v>132</v>
      </c>
      <c r="L274" s="90">
        <v>7.1577000000000002E-2</v>
      </c>
      <c r="M274" s="90">
        <v>8.0700000000090852E-2</v>
      </c>
      <c r="N274" s="91">
        <v>22099.603049000005</v>
      </c>
      <c r="O274" s="103">
        <v>101.59</v>
      </c>
      <c r="P274" s="91">
        <v>55.043084850000007</v>
      </c>
      <c r="Q274" s="92">
        <f t="shared" si="4"/>
        <v>6.3175141570430751E-4</v>
      </c>
      <c r="R274" s="92">
        <f>P274/'סכום נכסי הקרן'!$C$42</f>
        <v>6.4895187928540711E-5</v>
      </c>
    </row>
    <row r="275" spans="2:18">
      <c r="B275" s="86" t="s">
        <v>3149</v>
      </c>
      <c r="C275" s="89" t="s">
        <v>2758</v>
      </c>
      <c r="D275" s="88">
        <v>9557</v>
      </c>
      <c r="E275" s="88"/>
      <c r="F275" s="88" t="s">
        <v>2788</v>
      </c>
      <c r="G275" s="102">
        <v>45048</v>
      </c>
      <c r="H275" s="88" t="s">
        <v>2756</v>
      </c>
      <c r="I275" s="91">
        <v>1.8299999999920884</v>
      </c>
      <c r="J275" s="89" t="s">
        <v>817</v>
      </c>
      <c r="K275" s="89" t="s">
        <v>132</v>
      </c>
      <c r="L275" s="90">
        <v>7.0323999999999998E-2</v>
      </c>
      <c r="M275" s="90">
        <v>7.9599999999780915E-2</v>
      </c>
      <c r="N275" s="91">
        <v>33149.405486000011</v>
      </c>
      <c r="O275" s="103">
        <v>101.09</v>
      </c>
      <c r="P275" s="91">
        <v>82.158267355000021</v>
      </c>
      <c r="Q275" s="92">
        <f t="shared" si="4"/>
        <v>9.4296316884816191E-4</v>
      </c>
      <c r="R275" s="92">
        <f>P275/'סכום נכסי הקרן'!$C$42</f>
        <v>9.6863688043930869E-5</v>
      </c>
    </row>
    <row r="276" spans="2:18">
      <c r="B276" s="86" t="s">
        <v>3150</v>
      </c>
      <c r="C276" s="89" t="s">
        <v>2757</v>
      </c>
      <c r="D276" s="88">
        <v>6211</v>
      </c>
      <c r="E276" s="88"/>
      <c r="F276" s="88" t="s">
        <v>414</v>
      </c>
      <c r="G276" s="102">
        <v>43186</v>
      </c>
      <c r="H276" s="88" t="s">
        <v>323</v>
      </c>
      <c r="I276" s="91">
        <v>3.5700000000002587</v>
      </c>
      <c r="J276" s="89" t="s">
        <v>541</v>
      </c>
      <c r="K276" s="89" t="s">
        <v>128</v>
      </c>
      <c r="L276" s="90">
        <v>4.8000000000000001E-2</v>
      </c>
      <c r="M276" s="90">
        <v>5.8700000000003243E-2</v>
      </c>
      <c r="N276" s="91">
        <v>415854.02918100008</v>
      </c>
      <c r="O276" s="103">
        <v>97.94</v>
      </c>
      <c r="P276" s="91">
        <v>1506.9635750730004</v>
      </c>
      <c r="Q276" s="92">
        <f t="shared" si="4"/>
        <v>1.7296021372377575E-2</v>
      </c>
      <c r="R276" s="92">
        <f>P276/'סכום נכסי הקרן'!$C$42</f>
        <v>1.776693378874602E-3</v>
      </c>
    </row>
    <row r="277" spans="2:18">
      <c r="B277" s="86" t="s">
        <v>3150</v>
      </c>
      <c r="C277" s="89" t="s">
        <v>2757</v>
      </c>
      <c r="D277" s="88">
        <v>6831</v>
      </c>
      <c r="E277" s="88"/>
      <c r="F277" s="88" t="s">
        <v>414</v>
      </c>
      <c r="G277" s="102">
        <v>43552</v>
      </c>
      <c r="H277" s="88" t="s">
        <v>323</v>
      </c>
      <c r="I277" s="91">
        <v>3.5599999999999454</v>
      </c>
      <c r="J277" s="89" t="s">
        <v>541</v>
      </c>
      <c r="K277" s="89" t="s">
        <v>128</v>
      </c>
      <c r="L277" s="90">
        <v>4.5999999999999999E-2</v>
      </c>
      <c r="M277" s="90">
        <v>6.3300000000010612E-2</v>
      </c>
      <c r="N277" s="91">
        <v>207397.72073700003</v>
      </c>
      <c r="O277" s="103">
        <v>95.72</v>
      </c>
      <c r="P277" s="91">
        <v>734.52803203400015</v>
      </c>
      <c r="Q277" s="92">
        <f t="shared" si="4"/>
        <v>8.4304708825195598E-3</v>
      </c>
      <c r="R277" s="92">
        <f>P277/'סכום נכסי הקרן'!$C$42</f>
        <v>8.6600042144308715E-4</v>
      </c>
    </row>
    <row r="278" spans="2:18">
      <c r="B278" s="86" t="s">
        <v>3150</v>
      </c>
      <c r="C278" s="89" t="s">
        <v>2757</v>
      </c>
      <c r="D278" s="88">
        <v>7598</v>
      </c>
      <c r="E278" s="88"/>
      <c r="F278" s="88" t="s">
        <v>414</v>
      </c>
      <c r="G278" s="102">
        <v>43942</v>
      </c>
      <c r="H278" s="88" t="s">
        <v>323</v>
      </c>
      <c r="I278" s="91">
        <v>3.4700000000005278</v>
      </c>
      <c r="J278" s="89" t="s">
        <v>541</v>
      </c>
      <c r="K278" s="89" t="s">
        <v>128</v>
      </c>
      <c r="L278" s="90">
        <v>5.4400000000000004E-2</v>
      </c>
      <c r="M278" s="90">
        <v>7.5700000000014742E-2</v>
      </c>
      <c r="N278" s="91">
        <v>210751.66541300004</v>
      </c>
      <c r="O278" s="103">
        <v>94.91</v>
      </c>
      <c r="P278" s="91">
        <v>740.09033066300003</v>
      </c>
      <c r="Q278" s="92">
        <f t="shared" si="4"/>
        <v>8.4943116000777575E-3</v>
      </c>
      <c r="R278" s="92">
        <f>P278/'סכום נכסי הקרן'!$C$42</f>
        <v>8.7255830997399521E-4</v>
      </c>
    </row>
    <row r="279" spans="2:18">
      <c r="B279" s="86" t="s">
        <v>3151</v>
      </c>
      <c r="C279" s="89" t="s">
        <v>2758</v>
      </c>
      <c r="D279" s="88">
        <v>9459</v>
      </c>
      <c r="E279" s="88"/>
      <c r="F279" s="88" t="s">
        <v>309</v>
      </c>
      <c r="G279" s="102">
        <v>44195</v>
      </c>
      <c r="H279" s="88" t="s">
        <v>2756</v>
      </c>
      <c r="I279" s="91">
        <v>3.0000000000000004</v>
      </c>
      <c r="J279" s="89" t="s">
        <v>817</v>
      </c>
      <c r="K279" s="89" t="s">
        <v>131</v>
      </c>
      <c r="L279" s="90">
        <v>7.6580999999999996E-2</v>
      </c>
      <c r="M279" s="90">
        <v>7.9900000000000013E-2</v>
      </c>
      <c r="N279" s="91">
        <v>73167.510000000009</v>
      </c>
      <c r="O279" s="103">
        <v>100.16</v>
      </c>
      <c r="P279" s="91">
        <v>342.29028999999997</v>
      </c>
      <c r="Q279" s="92">
        <f t="shared" si="4"/>
        <v>3.9286020374517203E-3</v>
      </c>
      <c r="R279" s="92">
        <f>P279/'סכום נכסי הקרן'!$C$42</f>
        <v>4.0355646410803766E-4</v>
      </c>
    </row>
    <row r="280" spans="2:18">
      <c r="B280" s="86" t="s">
        <v>3151</v>
      </c>
      <c r="C280" s="89" t="s">
        <v>2758</v>
      </c>
      <c r="D280" s="88">
        <v>9448</v>
      </c>
      <c r="E280" s="88"/>
      <c r="F280" s="88" t="s">
        <v>309</v>
      </c>
      <c r="G280" s="102">
        <v>43788</v>
      </c>
      <c r="H280" s="88" t="s">
        <v>2756</v>
      </c>
      <c r="I280" s="91">
        <v>3.1199999999999997</v>
      </c>
      <c r="J280" s="89" t="s">
        <v>817</v>
      </c>
      <c r="K280" s="89" t="s">
        <v>130</v>
      </c>
      <c r="L280" s="90">
        <v>5.4290000000000005E-2</v>
      </c>
      <c r="M280" s="90">
        <v>5.5099999999999996E-2</v>
      </c>
      <c r="N280" s="91">
        <v>280722.63000000006</v>
      </c>
      <c r="O280" s="103">
        <v>100.4</v>
      </c>
      <c r="P280" s="91">
        <v>1132.5962100000002</v>
      </c>
      <c r="Q280" s="92">
        <f t="shared" si="4"/>
        <v>1.2999257963806387E-2</v>
      </c>
      <c r="R280" s="92">
        <f>P280/'סכום נכסי הקרן'!$C$42</f>
        <v>1.3353183982220604E-3</v>
      </c>
    </row>
    <row r="281" spans="2:18">
      <c r="B281" s="86" t="s">
        <v>3151</v>
      </c>
      <c r="C281" s="89" t="s">
        <v>2758</v>
      </c>
      <c r="D281" s="88">
        <v>9617</v>
      </c>
      <c r="E281" s="88"/>
      <c r="F281" s="88" t="s">
        <v>309</v>
      </c>
      <c r="G281" s="102">
        <v>45099</v>
      </c>
      <c r="H281" s="88" t="s">
        <v>2756</v>
      </c>
      <c r="I281" s="91">
        <v>3.11</v>
      </c>
      <c r="J281" s="89" t="s">
        <v>817</v>
      </c>
      <c r="K281" s="89" t="s">
        <v>130</v>
      </c>
      <c r="L281" s="90">
        <v>5.4260000000000003E-2</v>
      </c>
      <c r="M281" s="90">
        <v>5.5399999999999998E-2</v>
      </c>
      <c r="N281" s="91">
        <v>4875.7100000000009</v>
      </c>
      <c r="O281" s="103">
        <v>100.41</v>
      </c>
      <c r="P281" s="91">
        <v>19.673370000000002</v>
      </c>
      <c r="Q281" s="92">
        <f t="shared" si="4"/>
        <v>2.2579910597388423E-4</v>
      </c>
      <c r="R281" s="92">
        <f>P281/'סכום נכסי הקרן'!$C$42</f>
        <v>2.3194685523475254E-5</v>
      </c>
    </row>
    <row r="282" spans="2:18">
      <c r="B282" s="86" t="s">
        <v>3152</v>
      </c>
      <c r="C282" s="89" t="s">
        <v>2758</v>
      </c>
      <c r="D282" s="88">
        <v>9047</v>
      </c>
      <c r="E282" s="88"/>
      <c r="F282" s="88" t="s">
        <v>309</v>
      </c>
      <c r="G282" s="102">
        <v>44677</v>
      </c>
      <c r="H282" s="88" t="s">
        <v>2756</v>
      </c>
      <c r="I282" s="91">
        <v>2.9999999999937161</v>
      </c>
      <c r="J282" s="89" t="s">
        <v>817</v>
      </c>
      <c r="K282" s="89" t="s">
        <v>2747</v>
      </c>
      <c r="L282" s="90">
        <v>0.1114</v>
      </c>
      <c r="M282" s="90">
        <v>0.11889999999977313</v>
      </c>
      <c r="N282" s="91">
        <v>464334.63768900005</v>
      </c>
      <c r="O282" s="103">
        <v>99.71</v>
      </c>
      <c r="P282" s="91">
        <v>159.12900574900004</v>
      </c>
      <c r="Q282" s="92">
        <f t="shared" si="4"/>
        <v>1.8263870009376784E-3</v>
      </c>
      <c r="R282" s="92">
        <f>P282/'סכום נכסי הקרן'!$C$42</f>
        <v>1.8761133684830515E-4</v>
      </c>
    </row>
    <row r="283" spans="2:18">
      <c r="B283" s="86" t="s">
        <v>3152</v>
      </c>
      <c r="C283" s="89" t="s">
        <v>2758</v>
      </c>
      <c r="D283" s="88">
        <v>9048</v>
      </c>
      <c r="E283" s="88"/>
      <c r="F283" s="88" t="s">
        <v>309</v>
      </c>
      <c r="G283" s="102">
        <v>44677</v>
      </c>
      <c r="H283" s="88" t="s">
        <v>2756</v>
      </c>
      <c r="I283" s="91">
        <v>3.1900000000002549</v>
      </c>
      <c r="J283" s="89" t="s">
        <v>817</v>
      </c>
      <c r="K283" s="89" t="s">
        <v>2747</v>
      </c>
      <c r="L283" s="90">
        <v>7.22E-2</v>
      </c>
      <c r="M283" s="90">
        <v>7.6699999999982171E-2</v>
      </c>
      <c r="N283" s="91">
        <v>1490668.4216410003</v>
      </c>
      <c r="O283" s="103">
        <v>99.58</v>
      </c>
      <c r="P283" s="91">
        <v>510.19087427300008</v>
      </c>
      <c r="Q283" s="92">
        <f t="shared" si="4"/>
        <v>5.8556639399796676E-3</v>
      </c>
      <c r="R283" s="92">
        <f>P283/'סכום נכסי הקרן'!$C$42</f>
        <v>6.015093949693996E-4</v>
      </c>
    </row>
    <row r="284" spans="2:18">
      <c r="B284" s="86" t="s">
        <v>3152</v>
      </c>
      <c r="C284" s="89" t="s">
        <v>2758</v>
      </c>
      <c r="D284" s="88">
        <v>9074</v>
      </c>
      <c r="E284" s="88"/>
      <c r="F284" s="88" t="s">
        <v>309</v>
      </c>
      <c r="G284" s="102">
        <v>44684</v>
      </c>
      <c r="H284" s="88" t="s">
        <v>2756</v>
      </c>
      <c r="I284" s="91">
        <v>3.1300000000301913</v>
      </c>
      <c r="J284" s="89" t="s">
        <v>817</v>
      </c>
      <c r="K284" s="89" t="s">
        <v>2747</v>
      </c>
      <c r="L284" s="90">
        <v>6.9099999999999995E-2</v>
      </c>
      <c r="M284" s="90">
        <v>8.4900000000750916E-2</v>
      </c>
      <c r="N284" s="91">
        <v>75408.34492600002</v>
      </c>
      <c r="O284" s="103">
        <v>99.68</v>
      </c>
      <c r="P284" s="91">
        <v>25.834911594000008</v>
      </c>
      <c r="Q284" s="92">
        <f t="shared" si="4"/>
        <v>2.9651757379846658E-4</v>
      </c>
      <c r="R284" s="92">
        <f>P284/'סכום נכסי הקרן'!$C$42</f>
        <v>3.0459074878864927E-5</v>
      </c>
    </row>
    <row r="285" spans="2:18">
      <c r="B285" s="86" t="s">
        <v>3152</v>
      </c>
      <c r="C285" s="89" t="s">
        <v>2758</v>
      </c>
      <c r="D285" s="88">
        <v>9220</v>
      </c>
      <c r="E285" s="88"/>
      <c r="F285" s="88" t="s">
        <v>309</v>
      </c>
      <c r="G285" s="102">
        <v>44811</v>
      </c>
      <c r="H285" s="88" t="s">
        <v>2756</v>
      </c>
      <c r="I285" s="91">
        <v>3.16000000002825</v>
      </c>
      <c r="J285" s="89" t="s">
        <v>817</v>
      </c>
      <c r="K285" s="89" t="s">
        <v>2747</v>
      </c>
      <c r="L285" s="90">
        <v>7.2400000000000006E-2</v>
      </c>
      <c r="M285" s="90">
        <v>8.2000000000680084E-2</v>
      </c>
      <c r="N285" s="91">
        <v>111589.48957700001</v>
      </c>
      <c r="O285" s="103">
        <v>99.68</v>
      </c>
      <c r="P285" s="91">
        <v>38.230575711999997</v>
      </c>
      <c r="Q285" s="92">
        <f t="shared" si="4"/>
        <v>4.3878754969974595E-4</v>
      </c>
      <c r="R285" s="92">
        <f>P285/'סכום נכסי הקרן'!$C$42</f>
        <v>4.5073425702929939E-5</v>
      </c>
    </row>
    <row r="286" spans="2:18">
      <c r="B286" s="86" t="s">
        <v>3152</v>
      </c>
      <c r="C286" s="89" t="s">
        <v>2758</v>
      </c>
      <c r="D286" s="88">
        <v>9599</v>
      </c>
      <c r="E286" s="88"/>
      <c r="F286" s="88" t="s">
        <v>309</v>
      </c>
      <c r="G286" s="102">
        <v>45089</v>
      </c>
      <c r="H286" s="88" t="s">
        <v>2756</v>
      </c>
      <c r="I286" s="91">
        <v>3.1800000000065878</v>
      </c>
      <c r="J286" s="89" t="s">
        <v>817</v>
      </c>
      <c r="K286" s="89" t="s">
        <v>2747</v>
      </c>
      <c r="L286" s="90">
        <v>6.9199999999999998E-2</v>
      </c>
      <c r="M286" s="90">
        <v>7.7299999999901156E-2</v>
      </c>
      <c r="N286" s="91">
        <v>106331.26081300002</v>
      </c>
      <c r="O286" s="103">
        <v>99.68</v>
      </c>
      <c r="P286" s="91">
        <v>36.429107832000007</v>
      </c>
      <c r="Q286" s="92">
        <f t="shared" si="4"/>
        <v>4.1811138508002568E-4</v>
      </c>
      <c r="R286" s="92">
        <f>P286/'סכום נכסי הקרן'!$C$42</f>
        <v>4.294951500754621E-5</v>
      </c>
    </row>
    <row r="287" spans="2:18">
      <c r="B287" s="86" t="s">
        <v>3153</v>
      </c>
      <c r="C287" s="89" t="s">
        <v>2758</v>
      </c>
      <c r="D287" s="88">
        <v>9040</v>
      </c>
      <c r="E287" s="88"/>
      <c r="F287" s="88" t="s">
        <v>702</v>
      </c>
      <c r="G287" s="102">
        <v>44665</v>
      </c>
      <c r="H287" s="88" t="s">
        <v>2756</v>
      </c>
      <c r="I287" s="91">
        <v>4.1199999999995027</v>
      </c>
      <c r="J287" s="89" t="s">
        <v>817</v>
      </c>
      <c r="K287" s="89" t="s">
        <v>130</v>
      </c>
      <c r="L287" s="90">
        <v>6.8680000000000005E-2</v>
      </c>
      <c r="M287" s="90">
        <v>7.269999999999105E-2</v>
      </c>
      <c r="N287" s="91">
        <v>276660.45</v>
      </c>
      <c r="O287" s="103">
        <v>101.45</v>
      </c>
      <c r="P287" s="91">
        <v>1127.8805014630002</v>
      </c>
      <c r="Q287" s="92">
        <f t="shared" si="4"/>
        <v>1.2945133898041954E-2</v>
      </c>
      <c r="R287" s="92">
        <f>P287/'סכום נכסי הקרן'!$C$42</f>
        <v>1.3297586300412109E-3</v>
      </c>
    </row>
    <row r="288" spans="2:18">
      <c r="B288" s="86" t="s">
        <v>3154</v>
      </c>
      <c r="C288" s="89" t="s">
        <v>2758</v>
      </c>
      <c r="D288" s="88">
        <v>7088</v>
      </c>
      <c r="E288" s="88"/>
      <c r="F288" s="88" t="s">
        <v>668</v>
      </c>
      <c r="G288" s="102">
        <v>43684</v>
      </c>
      <c r="H288" s="88" t="s">
        <v>665</v>
      </c>
      <c r="I288" s="91">
        <v>7.1599999999999993</v>
      </c>
      <c r="J288" s="89" t="s">
        <v>681</v>
      </c>
      <c r="K288" s="89" t="s">
        <v>128</v>
      </c>
      <c r="L288" s="90">
        <v>4.36E-2</v>
      </c>
      <c r="M288" s="90">
        <v>3.73E-2</v>
      </c>
      <c r="N288" s="91">
        <v>164228.11000000002</v>
      </c>
      <c r="O288" s="103">
        <v>106.95</v>
      </c>
      <c r="P288" s="91">
        <v>649.87526000000014</v>
      </c>
      <c r="Q288" s="92">
        <f t="shared" si="4"/>
        <v>7.4588772895820893E-3</v>
      </c>
      <c r="R288" s="92">
        <f>P288/'סכום נכסי הקרן'!$C$42</f>
        <v>7.6619573998693241E-4</v>
      </c>
    </row>
    <row r="289" spans="2:18">
      <c r="B289" s="86" t="s">
        <v>3155</v>
      </c>
      <c r="C289" s="89" t="s">
        <v>2758</v>
      </c>
      <c r="D289" s="88">
        <v>7310</v>
      </c>
      <c r="E289" s="88"/>
      <c r="F289" s="88" t="s">
        <v>804</v>
      </c>
      <c r="G289" s="102">
        <v>43811</v>
      </c>
      <c r="H289" s="88" t="s">
        <v>699</v>
      </c>
      <c r="I289" s="91">
        <v>7.2999999999999989</v>
      </c>
      <c r="J289" s="89" t="s">
        <v>681</v>
      </c>
      <c r="K289" s="89" t="s">
        <v>128</v>
      </c>
      <c r="L289" s="90">
        <v>4.4800000000000006E-2</v>
      </c>
      <c r="M289" s="90">
        <v>6.2899999999999998E-2</v>
      </c>
      <c r="N289" s="91">
        <v>48696.09</v>
      </c>
      <c r="O289" s="103">
        <v>89.6</v>
      </c>
      <c r="P289" s="91">
        <v>161.43726000000004</v>
      </c>
      <c r="Q289" s="92">
        <f t="shared" si="4"/>
        <v>1.8528797546568539E-3</v>
      </c>
      <c r="R289" s="92">
        <f>P289/'סכום נכסי הקרן'!$C$42</f>
        <v>1.9033274306697382E-4</v>
      </c>
    </row>
    <row r="290" spans="2:18">
      <c r="B290" s="86" t="s">
        <v>3156</v>
      </c>
      <c r="C290" s="89" t="s">
        <v>2758</v>
      </c>
      <c r="D290" s="88">
        <v>4623</v>
      </c>
      <c r="E290" s="88"/>
      <c r="F290" s="88" t="s">
        <v>675</v>
      </c>
      <c r="G290" s="102">
        <v>42354</v>
      </c>
      <c r="H290" s="88" t="s">
        <v>310</v>
      </c>
      <c r="I290" s="91">
        <v>2.2200000000000002</v>
      </c>
      <c r="J290" s="89" t="s">
        <v>681</v>
      </c>
      <c r="K290" s="89" t="s">
        <v>128</v>
      </c>
      <c r="L290" s="90">
        <v>5.0199999999999995E-2</v>
      </c>
      <c r="M290" s="90">
        <v>6.6900000000000001E-2</v>
      </c>
      <c r="N290" s="91">
        <v>69508.399999999994</v>
      </c>
      <c r="O290" s="103">
        <v>99.07</v>
      </c>
      <c r="P290" s="91">
        <v>254.78929000000005</v>
      </c>
      <c r="Q290" s="92">
        <f t="shared" si="4"/>
        <v>2.9243181973256606E-3</v>
      </c>
      <c r="R290" s="92">
        <f>P290/'סכום נכסי הקרן'!$C$42</f>
        <v>3.0039375339860629E-4</v>
      </c>
    </row>
    <row r="291" spans="2:18">
      <c r="B291" s="86" t="s">
        <v>3157</v>
      </c>
      <c r="C291" s="89" t="s">
        <v>2758</v>
      </c>
      <c r="D291" s="88" t="s">
        <v>2938</v>
      </c>
      <c r="E291" s="88"/>
      <c r="F291" s="88" t="s">
        <v>675</v>
      </c>
      <c r="G291" s="102">
        <v>43185</v>
      </c>
      <c r="H291" s="88" t="s">
        <v>310</v>
      </c>
      <c r="I291" s="91">
        <v>4.0899999999917442</v>
      </c>
      <c r="J291" s="89" t="s">
        <v>681</v>
      </c>
      <c r="K291" s="89" t="s">
        <v>136</v>
      </c>
      <c r="L291" s="90">
        <v>4.2199999999999994E-2</v>
      </c>
      <c r="M291" s="90">
        <v>7.2399999999848988E-2</v>
      </c>
      <c r="N291" s="91">
        <v>97196.71465200001</v>
      </c>
      <c r="O291" s="103">
        <v>88.89</v>
      </c>
      <c r="P291" s="91">
        <v>241.03359041100003</v>
      </c>
      <c r="Q291" s="92">
        <f t="shared" si="4"/>
        <v>2.7664385524431858E-3</v>
      </c>
      <c r="R291" s="92">
        <f>P291/'סכום נכסי הקרן'!$C$42</f>
        <v>2.8417593580445472E-4</v>
      </c>
    </row>
    <row r="292" spans="2:18">
      <c r="B292" s="86" t="s">
        <v>3158</v>
      </c>
      <c r="C292" s="89" t="s">
        <v>2758</v>
      </c>
      <c r="D292" s="88">
        <v>6812</v>
      </c>
      <c r="E292" s="88"/>
      <c r="F292" s="88" t="s">
        <v>530</v>
      </c>
      <c r="G292" s="102">
        <v>43536</v>
      </c>
      <c r="H292" s="88"/>
      <c r="I292" s="91">
        <v>2.6400000000002501</v>
      </c>
      <c r="J292" s="89" t="s">
        <v>681</v>
      </c>
      <c r="K292" s="89" t="s">
        <v>128</v>
      </c>
      <c r="L292" s="90">
        <v>7.4524999999999994E-2</v>
      </c>
      <c r="M292" s="90">
        <v>7.3299999999992482E-2</v>
      </c>
      <c r="N292" s="91">
        <v>84986.555239000008</v>
      </c>
      <c r="O292" s="103">
        <v>101.75</v>
      </c>
      <c r="P292" s="91">
        <v>319.95313812800009</v>
      </c>
      <c r="Q292" s="92">
        <f t="shared" si="4"/>
        <v>3.6722296455991583E-3</v>
      </c>
      <c r="R292" s="92">
        <f>P292/'סכום נכסי הקרן'!$C$42</f>
        <v>3.7722120923502179E-4</v>
      </c>
    </row>
    <row r="293" spans="2:18">
      <c r="B293" s="86" t="s">
        <v>3158</v>
      </c>
      <c r="C293" s="89" t="s">
        <v>2758</v>
      </c>
      <c r="D293" s="88">
        <v>6872</v>
      </c>
      <c r="E293" s="88"/>
      <c r="F293" s="88" t="s">
        <v>530</v>
      </c>
      <c r="G293" s="102">
        <v>43570</v>
      </c>
      <c r="H293" s="88"/>
      <c r="I293" s="91">
        <v>2.6399999999933388</v>
      </c>
      <c r="J293" s="89" t="s">
        <v>681</v>
      </c>
      <c r="K293" s="89" t="s">
        <v>128</v>
      </c>
      <c r="L293" s="90">
        <v>7.4524999999999994E-2</v>
      </c>
      <c r="M293" s="90">
        <v>7.3199999999869897E-2</v>
      </c>
      <c r="N293" s="91">
        <v>68573.067769000016</v>
      </c>
      <c r="O293" s="103">
        <v>101.78</v>
      </c>
      <c r="P293" s="91">
        <v>258.23657644800005</v>
      </c>
      <c r="Q293" s="92">
        <f t="shared" si="4"/>
        <v>2.9638840773957395E-3</v>
      </c>
      <c r="R293" s="92">
        <f>P293/'סכום נכסי הקרן'!$C$42</f>
        <v>3.0445806597294902E-4</v>
      </c>
    </row>
    <row r="294" spans="2:18">
      <c r="B294" s="86" t="s">
        <v>3158</v>
      </c>
      <c r="C294" s="89" t="s">
        <v>2758</v>
      </c>
      <c r="D294" s="88">
        <v>7258</v>
      </c>
      <c r="E294" s="88"/>
      <c r="F294" s="88" t="s">
        <v>530</v>
      </c>
      <c r="G294" s="102">
        <v>43774</v>
      </c>
      <c r="H294" s="88"/>
      <c r="I294" s="91">
        <v>2.6399999999960988</v>
      </c>
      <c r="J294" s="89" t="s">
        <v>681</v>
      </c>
      <c r="K294" s="89" t="s">
        <v>128</v>
      </c>
      <c r="L294" s="90">
        <v>7.4524999999999994E-2</v>
      </c>
      <c r="M294" s="90">
        <v>7.149999999991731E-2</v>
      </c>
      <c r="N294" s="91">
        <v>62624.995247000006</v>
      </c>
      <c r="O294" s="103">
        <v>101.78</v>
      </c>
      <c r="P294" s="91">
        <v>235.83696795300006</v>
      </c>
      <c r="Q294" s="92">
        <f t="shared" si="4"/>
        <v>2.7067948459963392E-3</v>
      </c>
      <c r="R294" s="92">
        <f>P294/'סכום נכסי הקרן'!$C$42</f>
        <v>2.7804917543256425E-4</v>
      </c>
    </row>
    <row r="295" spans="2:18">
      <c r="B295" s="86" t="s">
        <v>3159</v>
      </c>
      <c r="C295" s="89" t="s">
        <v>2758</v>
      </c>
      <c r="D295" s="88">
        <v>6861</v>
      </c>
      <c r="E295" s="88"/>
      <c r="F295" s="88" t="s">
        <v>530</v>
      </c>
      <c r="G295" s="102">
        <v>43563</v>
      </c>
      <c r="H295" s="88"/>
      <c r="I295" s="91">
        <v>0.75000000000000011</v>
      </c>
      <c r="J295" s="89" t="s">
        <v>730</v>
      </c>
      <c r="K295" s="89" t="s">
        <v>128</v>
      </c>
      <c r="L295" s="90">
        <v>7.8602999999999992E-2</v>
      </c>
      <c r="M295" s="90">
        <v>6.8900000000004361E-2</v>
      </c>
      <c r="N295" s="91">
        <v>464107.57183400006</v>
      </c>
      <c r="O295" s="103">
        <v>101.59</v>
      </c>
      <c r="P295" s="91">
        <v>1744.5014929160002</v>
      </c>
      <c r="Q295" s="92">
        <f t="shared" si="4"/>
        <v>2.0022338697972902E-2</v>
      </c>
      <c r="R295" s="92">
        <f>P295/'סכום נכסי הקרן'!$C$42</f>
        <v>2.0567479554046771E-3</v>
      </c>
    </row>
    <row r="296" spans="2:18">
      <c r="B296" s="86" t="s">
        <v>3160</v>
      </c>
      <c r="C296" s="89" t="s">
        <v>2758</v>
      </c>
      <c r="D296" s="88">
        <v>6932</v>
      </c>
      <c r="E296" s="88"/>
      <c r="F296" s="88" t="s">
        <v>530</v>
      </c>
      <c r="G296" s="102">
        <v>43098</v>
      </c>
      <c r="H296" s="88"/>
      <c r="I296" s="91">
        <v>1.7900000000008134</v>
      </c>
      <c r="J296" s="89" t="s">
        <v>681</v>
      </c>
      <c r="K296" s="89" t="s">
        <v>128</v>
      </c>
      <c r="L296" s="90">
        <v>7.9162999999999997E-2</v>
      </c>
      <c r="M296" s="90">
        <v>6.8000000000046482E-2</v>
      </c>
      <c r="N296" s="91">
        <v>113995.41915200003</v>
      </c>
      <c r="O296" s="103">
        <v>102.02</v>
      </c>
      <c r="P296" s="91">
        <v>430.30306743500006</v>
      </c>
      <c r="Q296" s="92">
        <f t="shared" si="4"/>
        <v>4.9387597511073612E-3</v>
      </c>
      <c r="R296" s="92">
        <f>P296/'סכום נכסי הקרן'!$C$42</f>
        <v>5.0732255474997875E-4</v>
      </c>
    </row>
    <row r="297" spans="2:18">
      <c r="B297" s="86" t="s">
        <v>3160</v>
      </c>
      <c r="C297" s="89" t="s">
        <v>2758</v>
      </c>
      <c r="D297" s="88">
        <v>9335</v>
      </c>
      <c r="E297" s="88"/>
      <c r="F297" s="88" t="s">
        <v>530</v>
      </c>
      <c r="G297" s="102">
        <v>44064</v>
      </c>
      <c r="H297" s="88"/>
      <c r="I297" s="91">
        <v>2.5500000000000993</v>
      </c>
      <c r="J297" s="89" t="s">
        <v>681</v>
      </c>
      <c r="K297" s="89" t="s">
        <v>128</v>
      </c>
      <c r="L297" s="90">
        <v>8.666299999999999E-2</v>
      </c>
      <c r="M297" s="90">
        <v>0.10260000000000781</v>
      </c>
      <c r="N297" s="91">
        <v>421168.71012300008</v>
      </c>
      <c r="O297" s="103">
        <v>97.25</v>
      </c>
      <c r="P297" s="91">
        <v>1515.4703593069999</v>
      </c>
      <c r="Q297" s="92">
        <f t="shared" si="4"/>
        <v>1.739365712439921E-2</v>
      </c>
      <c r="R297" s="92">
        <f>P297/'סכום נכסי הקרן'!$C$42</f>
        <v>1.7867227833499753E-3</v>
      </c>
    </row>
    <row r="298" spans="2:18">
      <c r="B298" s="86" t="s">
        <v>3160</v>
      </c>
      <c r="C298" s="89" t="s">
        <v>2758</v>
      </c>
      <c r="D298" s="88" t="s">
        <v>2939</v>
      </c>
      <c r="E298" s="88"/>
      <c r="F298" s="88" t="s">
        <v>530</v>
      </c>
      <c r="G298" s="102">
        <v>42817</v>
      </c>
      <c r="H298" s="88"/>
      <c r="I298" s="91">
        <v>1.8299999999939833</v>
      </c>
      <c r="J298" s="89" t="s">
        <v>681</v>
      </c>
      <c r="K298" s="89" t="s">
        <v>128</v>
      </c>
      <c r="L298" s="90">
        <v>5.7820000000000003E-2</v>
      </c>
      <c r="M298" s="90">
        <v>8.3099999999846241E-2</v>
      </c>
      <c r="N298" s="91">
        <v>42065.137744000007</v>
      </c>
      <c r="O298" s="103">
        <v>96.12</v>
      </c>
      <c r="P298" s="91">
        <v>149.60214013000004</v>
      </c>
      <c r="Q298" s="92">
        <f t="shared" si="4"/>
        <v>1.7170433684281724E-3</v>
      </c>
      <c r="R298" s="92">
        <f>P298/'סכום נכסי הקרן'!$C$42</f>
        <v>1.7637926770828932E-4</v>
      </c>
    </row>
    <row r="299" spans="2:18">
      <c r="B299" s="86" t="s">
        <v>3160</v>
      </c>
      <c r="C299" s="89" t="s">
        <v>2758</v>
      </c>
      <c r="D299" s="88">
        <v>7291</v>
      </c>
      <c r="E299" s="88"/>
      <c r="F299" s="88" t="s">
        <v>530</v>
      </c>
      <c r="G299" s="102">
        <v>43798</v>
      </c>
      <c r="H299" s="88"/>
      <c r="I299" s="91">
        <v>1.7900000000419136</v>
      </c>
      <c r="J299" s="89" t="s">
        <v>681</v>
      </c>
      <c r="K299" s="89" t="s">
        <v>128</v>
      </c>
      <c r="L299" s="90">
        <v>7.9162999999999997E-2</v>
      </c>
      <c r="M299" s="90">
        <v>7.7500000000898156E-2</v>
      </c>
      <c r="N299" s="91">
        <v>6705.6130440000006</v>
      </c>
      <c r="O299" s="103">
        <v>100.97</v>
      </c>
      <c r="P299" s="91">
        <v>25.051432605000002</v>
      </c>
      <c r="Q299" s="92">
        <f t="shared" si="4"/>
        <v>2.8752527327926094E-4</v>
      </c>
      <c r="R299" s="92">
        <f>P299/'סכום נכסי הקרן'!$C$42</f>
        <v>2.9535361820852726E-5</v>
      </c>
    </row>
    <row r="300" spans="2:18">
      <c r="B300" s="86" t="s">
        <v>3161</v>
      </c>
      <c r="C300" s="89" t="s">
        <v>2758</v>
      </c>
      <c r="D300" s="88" t="s">
        <v>2940</v>
      </c>
      <c r="E300" s="88"/>
      <c r="F300" s="88" t="s">
        <v>530</v>
      </c>
      <c r="G300" s="102">
        <v>43083</v>
      </c>
      <c r="H300" s="88"/>
      <c r="I300" s="91">
        <v>0.76999999999685398</v>
      </c>
      <c r="J300" s="89" t="s">
        <v>681</v>
      </c>
      <c r="K300" s="89" t="s">
        <v>136</v>
      </c>
      <c r="L300" s="90">
        <v>7.145E-2</v>
      </c>
      <c r="M300" s="90">
        <v>7.0299999999402299E-2</v>
      </c>
      <c r="N300" s="91">
        <v>11369.519055000004</v>
      </c>
      <c r="O300" s="103">
        <v>100.22</v>
      </c>
      <c r="P300" s="91">
        <v>31.788463930000006</v>
      </c>
      <c r="Q300" s="92">
        <f t="shared" si="4"/>
        <v>3.6484886603957873E-4</v>
      </c>
      <c r="R300" s="92">
        <f>P300/'סכום נכסי הקרן'!$C$42</f>
        <v>3.747824720069242E-5</v>
      </c>
    </row>
    <row r="301" spans="2:18">
      <c r="B301" s="86" t="s">
        <v>3161</v>
      </c>
      <c r="C301" s="89" t="s">
        <v>2758</v>
      </c>
      <c r="D301" s="88" t="s">
        <v>2941</v>
      </c>
      <c r="E301" s="88"/>
      <c r="F301" s="88" t="s">
        <v>530</v>
      </c>
      <c r="G301" s="102">
        <v>43083</v>
      </c>
      <c r="H301" s="88"/>
      <c r="I301" s="91">
        <v>5.2200000000231652</v>
      </c>
      <c r="J301" s="89" t="s">
        <v>681</v>
      </c>
      <c r="K301" s="89" t="s">
        <v>136</v>
      </c>
      <c r="L301" s="90">
        <v>7.195E-2</v>
      </c>
      <c r="M301" s="90">
        <v>7.3000000000289542E-2</v>
      </c>
      <c r="N301" s="91">
        <v>24647.741960000003</v>
      </c>
      <c r="O301" s="103">
        <v>100.45</v>
      </c>
      <c r="P301" s="91">
        <v>69.07170247000002</v>
      </c>
      <c r="Q301" s="92">
        <f t="shared" si="4"/>
        <v>7.9276344956762037E-4</v>
      </c>
      <c r="R301" s="92">
        <f>P301/'סכום נכסי הקרן'!$C$42</f>
        <v>8.1434772861116271E-5</v>
      </c>
    </row>
    <row r="302" spans="2:18">
      <c r="B302" s="86" t="s">
        <v>3161</v>
      </c>
      <c r="C302" s="89" t="s">
        <v>2758</v>
      </c>
      <c r="D302" s="88" t="s">
        <v>2942</v>
      </c>
      <c r="E302" s="88"/>
      <c r="F302" s="88" t="s">
        <v>530</v>
      </c>
      <c r="G302" s="102">
        <v>43083</v>
      </c>
      <c r="H302" s="88"/>
      <c r="I302" s="91">
        <v>5.5400000000008935</v>
      </c>
      <c r="J302" s="89" t="s">
        <v>681</v>
      </c>
      <c r="K302" s="89" t="s">
        <v>136</v>
      </c>
      <c r="L302" s="90">
        <v>4.4999999999999998E-2</v>
      </c>
      <c r="M302" s="90">
        <v>6.6600000000015425E-2</v>
      </c>
      <c r="N302" s="91">
        <v>98590.967731000012</v>
      </c>
      <c r="O302" s="103">
        <v>89.48</v>
      </c>
      <c r="P302" s="91">
        <v>246.11391510700005</v>
      </c>
      <c r="Q302" s="92">
        <f t="shared" si="4"/>
        <v>2.8247474631389055E-3</v>
      </c>
      <c r="R302" s="92">
        <f>P302/'סכום נכסי הקרן'!$C$42</f>
        <v>2.9016558240190426E-4</v>
      </c>
    </row>
    <row r="303" spans="2:18">
      <c r="B303" s="86" t="s">
        <v>3162</v>
      </c>
      <c r="C303" s="89" t="s">
        <v>2758</v>
      </c>
      <c r="D303" s="88">
        <v>9186</v>
      </c>
      <c r="E303" s="88"/>
      <c r="F303" s="88" t="s">
        <v>530</v>
      </c>
      <c r="G303" s="102">
        <v>44778</v>
      </c>
      <c r="H303" s="88"/>
      <c r="I303" s="91">
        <v>3.6399999999972956</v>
      </c>
      <c r="J303" s="89" t="s">
        <v>715</v>
      </c>
      <c r="K303" s="89" t="s">
        <v>130</v>
      </c>
      <c r="L303" s="90">
        <v>7.1870000000000003E-2</v>
      </c>
      <c r="M303" s="90">
        <v>7.2099999999955769E-2</v>
      </c>
      <c r="N303" s="91">
        <v>165687.99993200004</v>
      </c>
      <c r="O303" s="103">
        <v>102.2</v>
      </c>
      <c r="P303" s="91">
        <v>680.46517718100017</v>
      </c>
      <c r="Q303" s="92">
        <f t="shared" si="4"/>
        <v>7.8099699570450083E-3</v>
      </c>
      <c r="R303" s="92">
        <f>P303/'סכום נכסי הקרן'!$C$42</f>
        <v>8.022609138337339E-4</v>
      </c>
    </row>
    <row r="304" spans="2:18">
      <c r="B304" s="86" t="s">
        <v>3162</v>
      </c>
      <c r="C304" s="89" t="s">
        <v>2758</v>
      </c>
      <c r="D304" s="88">
        <v>9187</v>
      </c>
      <c r="E304" s="88"/>
      <c r="F304" s="88" t="s">
        <v>530</v>
      </c>
      <c r="G304" s="102">
        <v>44778</v>
      </c>
      <c r="H304" s="88"/>
      <c r="I304" s="91">
        <v>3.5600000000003074</v>
      </c>
      <c r="J304" s="89" t="s">
        <v>715</v>
      </c>
      <c r="K304" s="89" t="s">
        <v>128</v>
      </c>
      <c r="L304" s="90">
        <v>8.2722999999999991E-2</v>
      </c>
      <c r="M304" s="90">
        <v>9.0300000000005959E-2</v>
      </c>
      <c r="N304" s="91">
        <v>456251.67562900006</v>
      </c>
      <c r="O304" s="103">
        <v>100.2</v>
      </c>
      <c r="P304" s="91">
        <v>1691.5075185330002</v>
      </c>
      <c r="Q304" s="92">
        <f t="shared" si="4"/>
        <v>1.9414105739527839E-2</v>
      </c>
      <c r="R304" s="92">
        <f>P304/'סכום נכסי הקרן'!$C$42</f>
        <v>1.9942686460411676E-3</v>
      </c>
    </row>
    <row r="305" spans="2:18">
      <c r="B305" s="86" t="s">
        <v>3163</v>
      </c>
      <c r="C305" s="89" t="s">
        <v>2758</v>
      </c>
      <c r="D305" s="88" t="s">
        <v>2943</v>
      </c>
      <c r="E305" s="88"/>
      <c r="F305" s="88" t="s">
        <v>530</v>
      </c>
      <c r="G305" s="102">
        <v>42870</v>
      </c>
      <c r="H305" s="88"/>
      <c r="I305" s="91">
        <v>0.96999999999800213</v>
      </c>
      <c r="J305" s="89" t="s">
        <v>681</v>
      </c>
      <c r="K305" s="89" t="s">
        <v>128</v>
      </c>
      <c r="L305" s="90">
        <v>7.9430000000000001E-2</v>
      </c>
      <c r="M305" s="90">
        <v>9.069999999974393E-2</v>
      </c>
      <c r="N305" s="91">
        <v>29934.129834000003</v>
      </c>
      <c r="O305" s="103">
        <v>99.42</v>
      </c>
      <c r="P305" s="91">
        <v>110.11389832600001</v>
      </c>
      <c r="Q305" s="92">
        <f t="shared" si="4"/>
        <v>1.2638210838971659E-3</v>
      </c>
      <c r="R305" s="92">
        <f>P305/'סכום נכסי הקרן'!$C$42</f>
        <v>1.2982306760028902E-4</v>
      </c>
    </row>
    <row r="306" spans="2:18">
      <c r="B306" s="86" t="s">
        <v>3164</v>
      </c>
      <c r="C306" s="89" t="s">
        <v>2758</v>
      </c>
      <c r="D306" s="88">
        <v>8706</v>
      </c>
      <c r="E306" s="88"/>
      <c r="F306" s="88" t="s">
        <v>530</v>
      </c>
      <c r="G306" s="102">
        <v>44498</v>
      </c>
      <c r="H306" s="88"/>
      <c r="I306" s="91">
        <v>3.21</v>
      </c>
      <c r="J306" s="89" t="s">
        <v>681</v>
      </c>
      <c r="K306" s="89" t="s">
        <v>128</v>
      </c>
      <c r="L306" s="90">
        <v>8.1930000000000003E-2</v>
      </c>
      <c r="M306" s="90">
        <v>9.2100000000000015E-2</v>
      </c>
      <c r="N306" s="91">
        <v>250513.60000000003</v>
      </c>
      <c r="O306" s="103">
        <v>100</v>
      </c>
      <c r="P306" s="91">
        <v>926.90029000000015</v>
      </c>
      <c r="Q306" s="92">
        <f t="shared" si="4"/>
        <v>1.0638403934299719E-2</v>
      </c>
      <c r="R306" s="92">
        <f>P306/'סכום נכסי הקרן'!$C$42</f>
        <v>1.0928051847836956E-3</v>
      </c>
    </row>
    <row r="307" spans="2:18">
      <c r="B307" s="86" t="s">
        <v>3165</v>
      </c>
      <c r="C307" s="89" t="s">
        <v>2758</v>
      </c>
      <c r="D307" s="88">
        <v>8702</v>
      </c>
      <c r="E307" s="88"/>
      <c r="F307" s="88" t="s">
        <v>530</v>
      </c>
      <c r="G307" s="102">
        <v>44497</v>
      </c>
      <c r="H307" s="88"/>
      <c r="I307" s="91">
        <v>5.0000000329700256E-2</v>
      </c>
      <c r="J307" s="89" t="s">
        <v>730</v>
      </c>
      <c r="K307" s="89" t="s">
        <v>128</v>
      </c>
      <c r="L307" s="90">
        <v>7.0890000000000009E-2</v>
      </c>
      <c r="M307" s="90">
        <v>5.4899999989815935E-2</v>
      </c>
      <c r="N307" s="91">
        <v>367.45238700000004</v>
      </c>
      <c r="O307" s="103">
        <v>100.39</v>
      </c>
      <c r="P307" s="91">
        <v>1.3648761110000001</v>
      </c>
      <c r="Q307" s="92">
        <f t="shared" si="4"/>
        <v>1.5665226935136786E-5</v>
      </c>
      <c r="R307" s="92">
        <f>P307/'סכום נכסי הקרן'!$C$42</f>
        <v>1.6091738310797234E-6</v>
      </c>
    </row>
    <row r="308" spans="2:18">
      <c r="B308" s="86" t="s">
        <v>3165</v>
      </c>
      <c r="C308" s="89" t="s">
        <v>2758</v>
      </c>
      <c r="D308" s="88">
        <v>9118</v>
      </c>
      <c r="E308" s="88"/>
      <c r="F308" s="88" t="s">
        <v>530</v>
      </c>
      <c r="G308" s="102">
        <v>44733</v>
      </c>
      <c r="H308" s="88"/>
      <c r="I308" s="91">
        <v>4.9999999963202459E-2</v>
      </c>
      <c r="J308" s="89" t="s">
        <v>730</v>
      </c>
      <c r="K308" s="89" t="s">
        <v>128</v>
      </c>
      <c r="L308" s="90">
        <v>7.0890000000000009E-2</v>
      </c>
      <c r="M308" s="90">
        <v>5.490000000228145E-2</v>
      </c>
      <c r="N308" s="91">
        <v>1463.2513100000003</v>
      </c>
      <c r="O308" s="103">
        <v>100.39</v>
      </c>
      <c r="P308" s="91">
        <v>5.4351443240000004</v>
      </c>
      <c r="Q308" s="92">
        <f t="shared" si="4"/>
        <v>6.2381316937475963E-5</v>
      </c>
      <c r="R308" s="92">
        <f>P308/'סכום נכסי הקרן'!$C$42</f>
        <v>6.4079750124092354E-6</v>
      </c>
    </row>
    <row r="309" spans="2:18">
      <c r="B309" s="86" t="s">
        <v>3165</v>
      </c>
      <c r="C309" s="89" t="s">
        <v>2758</v>
      </c>
      <c r="D309" s="88">
        <v>9233</v>
      </c>
      <c r="E309" s="88"/>
      <c r="F309" s="88" t="s">
        <v>530</v>
      </c>
      <c r="G309" s="102">
        <v>44819</v>
      </c>
      <c r="H309" s="88"/>
      <c r="I309" s="91">
        <v>4.9999999812531185E-2</v>
      </c>
      <c r="J309" s="89" t="s">
        <v>730</v>
      </c>
      <c r="K309" s="89" t="s">
        <v>128</v>
      </c>
      <c r="L309" s="90">
        <v>7.0890000000000009E-2</v>
      </c>
      <c r="M309" s="90">
        <v>5.489999997975336E-2</v>
      </c>
      <c r="N309" s="91">
        <v>287.21615300000008</v>
      </c>
      <c r="O309" s="103">
        <v>100.39</v>
      </c>
      <c r="P309" s="91">
        <v>1.066844084</v>
      </c>
      <c r="Q309" s="92">
        <f t="shared" si="4"/>
        <v>1.2244594616007701E-5</v>
      </c>
      <c r="R309" s="92">
        <f>P309/'סכום נכסי הקרן'!$C$42</f>
        <v>1.25779736928447E-6</v>
      </c>
    </row>
    <row r="310" spans="2:18">
      <c r="B310" s="86" t="s">
        <v>3165</v>
      </c>
      <c r="C310" s="89" t="s">
        <v>2758</v>
      </c>
      <c r="D310" s="88">
        <v>9276</v>
      </c>
      <c r="E310" s="88"/>
      <c r="F310" s="88" t="s">
        <v>530</v>
      </c>
      <c r="G310" s="102">
        <v>44854</v>
      </c>
      <c r="H310" s="88"/>
      <c r="I310" s="91">
        <v>5.0000001562687447E-2</v>
      </c>
      <c r="J310" s="89" t="s">
        <v>730</v>
      </c>
      <c r="K310" s="89" t="s">
        <v>128</v>
      </c>
      <c r="L310" s="90">
        <v>7.0890000000000009E-2</v>
      </c>
      <c r="M310" s="90">
        <v>5.4899999918740255E-2</v>
      </c>
      <c r="N310" s="91">
        <v>68.912134000000009</v>
      </c>
      <c r="O310" s="103">
        <v>100.39</v>
      </c>
      <c r="P310" s="91">
        <v>0.25596929200000001</v>
      </c>
      <c r="Q310" s="92">
        <f t="shared" si="4"/>
        <v>2.9378615504292411E-6</v>
      </c>
      <c r="R310" s="92">
        <f>P310/'סכום נכסי הקרן'!$C$42</f>
        <v>3.0178496269864336E-7</v>
      </c>
    </row>
    <row r="311" spans="2:18">
      <c r="B311" s="86" t="s">
        <v>3165</v>
      </c>
      <c r="C311" s="89" t="s">
        <v>2758</v>
      </c>
      <c r="D311" s="88">
        <v>9430</v>
      </c>
      <c r="E311" s="88"/>
      <c r="F311" s="88" t="s">
        <v>530</v>
      </c>
      <c r="G311" s="102">
        <v>44950</v>
      </c>
      <c r="H311" s="88"/>
      <c r="I311" s="91">
        <v>5.0000000357448747E-2</v>
      </c>
      <c r="J311" s="89" t="s">
        <v>730</v>
      </c>
      <c r="K311" s="89" t="s">
        <v>128</v>
      </c>
      <c r="L311" s="90">
        <v>7.0890000000000009E-2</v>
      </c>
      <c r="M311" s="90">
        <v>5.4900000016442636E-2</v>
      </c>
      <c r="N311" s="91">
        <v>376.58588900000012</v>
      </c>
      <c r="O311" s="103">
        <v>100.39</v>
      </c>
      <c r="P311" s="91">
        <v>1.3988019300000003</v>
      </c>
      <c r="Q311" s="92">
        <f t="shared" ref="Q311:Q349" si="5">IFERROR(P311/$P$10,0)</f>
        <v>1.6054607076903645E-5</v>
      </c>
      <c r="R311" s="92">
        <f>P311/'סכום נכסי הקרן'!$C$42</f>
        <v>1.649171996255865E-6</v>
      </c>
    </row>
    <row r="312" spans="2:18">
      <c r="B312" s="86" t="s">
        <v>3165</v>
      </c>
      <c r="C312" s="89" t="s">
        <v>2758</v>
      </c>
      <c r="D312" s="88">
        <v>9539</v>
      </c>
      <c r="E312" s="88"/>
      <c r="F312" s="88" t="s">
        <v>530</v>
      </c>
      <c r="G312" s="102">
        <v>45029</v>
      </c>
      <c r="H312" s="88"/>
      <c r="I312" s="91">
        <v>5.0000000428938346E-2</v>
      </c>
      <c r="J312" s="89" t="s">
        <v>730</v>
      </c>
      <c r="K312" s="89" t="s">
        <v>128</v>
      </c>
      <c r="L312" s="90">
        <v>7.0890000000000009E-2</v>
      </c>
      <c r="M312" s="90">
        <v>5.490000001629966E-2</v>
      </c>
      <c r="N312" s="91">
        <v>125.52864800000003</v>
      </c>
      <c r="O312" s="103">
        <v>100.39</v>
      </c>
      <c r="P312" s="91">
        <v>0.46626747600000007</v>
      </c>
      <c r="Q312" s="92">
        <f t="shared" si="5"/>
        <v>5.3515375975493536E-6</v>
      </c>
      <c r="R312" s="92">
        <f>P312/'סכום נכסי הקרן'!$C$42</f>
        <v>5.4972419446411804E-7</v>
      </c>
    </row>
    <row r="313" spans="2:18">
      <c r="B313" s="86" t="s">
        <v>3165</v>
      </c>
      <c r="C313" s="89" t="s">
        <v>2758</v>
      </c>
      <c r="D313" s="88">
        <v>8060</v>
      </c>
      <c r="E313" s="88"/>
      <c r="F313" s="88" t="s">
        <v>530</v>
      </c>
      <c r="G313" s="102">
        <v>44150</v>
      </c>
      <c r="H313" s="88"/>
      <c r="I313" s="91">
        <v>4.9999999999836169E-2</v>
      </c>
      <c r="J313" s="89" t="s">
        <v>730</v>
      </c>
      <c r="K313" s="89" t="s">
        <v>128</v>
      </c>
      <c r="L313" s="90">
        <v>7.0890000000000009E-2</v>
      </c>
      <c r="M313" s="90">
        <v>5.4899999999986127E-2</v>
      </c>
      <c r="N313" s="91">
        <v>492978.09058300004</v>
      </c>
      <c r="O313" s="103">
        <v>100.39</v>
      </c>
      <c r="P313" s="91">
        <v>1831.1325238460001</v>
      </c>
      <c r="Q313" s="92">
        <f t="shared" si="5"/>
        <v>2.1016637556459775E-2</v>
      </c>
      <c r="R313" s="92">
        <f>P313/'סכום נכסי הקרן'!$C$42</f>
        <v>2.1588849822077008E-3</v>
      </c>
    </row>
    <row r="314" spans="2:18">
      <c r="B314" s="86" t="s">
        <v>3165</v>
      </c>
      <c r="C314" s="89" t="s">
        <v>2758</v>
      </c>
      <c r="D314" s="88">
        <v>8119</v>
      </c>
      <c r="E314" s="88"/>
      <c r="F314" s="88" t="s">
        <v>530</v>
      </c>
      <c r="G314" s="102">
        <v>44169</v>
      </c>
      <c r="H314" s="88"/>
      <c r="I314" s="91">
        <v>4.9999999919381109E-2</v>
      </c>
      <c r="J314" s="89" t="s">
        <v>730</v>
      </c>
      <c r="K314" s="89" t="s">
        <v>128</v>
      </c>
      <c r="L314" s="90">
        <v>7.0890000000000009E-2</v>
      </c>
      <c r="M314" s="90">
        <v>5.4900000004998374E-2</v>
      </c>
      <c r="N314" s="91">
        <v>1168.7969450000003</v>
      </c>
      <c r="O314" s="103">
        <v>100.39</v>
      </c>
      <c r="P314" s="91">
        <v>4.3414142670000011</v>
      </c>
      <c r="Q314" s="92">
        <f t="shared" si="5"/>
        <v>4.9828141297137508E-5</v>
      </c>
      <c r="R314" s="92">
        <f>P314/'סכום נכסי הקרן'!$C$42</f>
        <v>5.1184793784793272E-6</v>
      </c>
    </row>
    <row r="315" spans="2:18">
      <c r="B315" s="86" t="s">
        <v>3165</v>
      </c>
      <c r="C315" s="89" t="s">
        <v>2758</v>
      </c>
      <c r="D315" s="88">
        <v>8418</v>
      </c>
      <c r="E315" s="88"/>
      <c r="F315" s="88" t="s">
        <v>530</v>
      </c>
      <c r="G315" s="102">
        <v>44326</v>
      </c>
      <c r="H315" s="88"/>
      <c r="I315" s="91">
        <v>4.9999999510126382E-2</v>
      </c>
      <c r="J315" s="89" t="s">
        <v>730</v>
      </c>
      <c r="K315" s="89" t="s">
        <v>128</v>
      </c>
      <c r="L315" s="90">
        <v>7.0890000000000009E-2</v>
      </c>
      <c r="M315" s="90">
        <v>5.4899999980296189E-2</v>
      </c>
      <c r="N315" s="91">
        <v>247.30694200000002</v>
      </c>
      <c r="O315" s="103">
        <v>100.39</v>
      </c>
      <c r="P315" s="91">
        <v>0.91860426900000014</v>
      </c>
      <c r="Q315" s="92">
        <f t="shared" si="5"/>
        <v>1.0543187195889341E-5</v>
      </c>
      <c r="R315" s="92">
        <f>P315/'סכום נכסי הקרן'!$C$42</f>
        <v>1.0830242678288909E-6</v>
      </c>
    </row>
    <row r="316" spans="2:18">
      <c r="B316" s="86" t="s">
        <v>3166</v>
      </c>
      <c r="C316" s="89" t="s">
        <v>2758</v>
      </c>
      <c r="D316" s="88">
        <v>8718</v>
      </c>
      <c r="E316" s="88"/>
      <c r="F316" s="88" t="s">
        <v>530</v>
      </c>
      <c r="G316" s="102">
        <v>44508</v>
      </c>
      <c r="H316" s="88"/>
      <c r="I316" s="91">
        <v>3.1699999999999409</v>
      </c>
      <c r="J316" s="89" t="s">
        <v>681</v>
      </c>
      <c r="K316" s="89" t="s">
        <v>128</v>
      </c>
      <c r="L316" s="90">
        <v>8.5919000000000009E-2</v>
      </c>
      <c r="M316" s="90">
        <v>9.0699999999997449E-2</v>
      </c>
      <c r="N316" s="91">
        <v>414603.80531000008</v>
      </c>
      <c r="O316" s="103">
        <v>99.86</v>
      </c>
      <c r="P316" s="91">
        <v>1531.8863751770002</v>
      </c>
      <c r="Q316" s="92">
        <f t="shared" si="5"/>
        <v>1.7582070279191661E-2</v>
      </c>
      <c r="R316" s="92">
        <f>P316/'סכום נכסי הקרן'!$C$42</f>
        <v>1.8060770844002295E-3</v>
      </c>
    </row>
    <row r="317" spans="2:18">
      <c r="B317" s="86" t="s">
        <v>3167</v>
      </c>
      <c r="C317" s="89" t="s">
        <v>2758</v>
      </c>
      <c r="D317" s="88">
        <v>8806</v>
      </c>
      <c r="E317" s="88"/>
      <c r="F317" s="88" t="s">
        <v>530</v>
      </c>
      <c r="G317" s="102">
        <v>44137</v>
      </c>
      <c r="H317" s="88"/>
      <c r="I317" s="91">
        <v>0.21999999999986752</v>
      </c>
      <c r="J317" s="89" t="s">
        <v>730</v>
      </c>
      <c r="K317" s="89" t="s">
        <v>128</v>
      </c>
      <c r="L317" s="90">
        <v>7.2756000000000001E-2</v>
      </c>
      <c r="M317" s="90">
        <v>5.6099999999992239E-2</v>
      </c>
      <c r="N317" s="91">
        <v>565826.14616800006</v>
      </c>
      <c r="O317" s="103">
        <v>100.99</v>
      </c>
      <c r="P317" s="91">
        <v>2114.2829000240004</v>
      </c>
      <c r="Q317" s="92">
        <f t="shared" si="5"/>
        <v>2.4266467239791176E-2</v>
      </c>
      <c r="R317" s="92">
        <f>P317/'סכום נכסי הקרן'!$C$42</f>
        <v>2.4927161423649305E-3</v>
      </c>
    </row>
    <row r="318" spans="2:18">
      <c r="B318" s="86" t="s">
        <v>3167</v>
      </c>
      <c r="C318" s="89" t="s">
        <v>2758</v>
      </c>
      <c r="D318" s="88">
        <v>9044</v>
      </c>
      <c r="E318" s="88"/>
      <c r="F318" s="88" t="s">
        <v>530</v>
      </c>
      <c r="G318" s="102">
        <v>44679</v>
      </c>
      <c r="H318" s="88"/>
      <c r="I318" s="91">
        <v>0.22000000002197001</v>
      </c>
      <c r="J318" s="89" t="s">
        <v>730</v>
      </c>
      <c r="K318" s="89" t="s">
        <v>128</v>
      </c>
      <c r="L318" s="90">
        <v>7.2756000000000001E-2</v>
      </c>
      <c r="M318" s="90">
        <v>5.610000000120835E-2</v>
      </c>
      <c r="N318" s="91">
        <v>4872.469258000001</v>
      </c>
      <c r="O318" s="103">
        <v>100.99</v>
      </c>
      <c r="P318" s="91">
        <v>18.206614480000002</v>
      </c>
      <c r="Q318" s="92">
        <f t="shared" si="5"/>
        <v>2.0896456846972205E-4</v>
      </c>
      <c r="R318" s="92">
        <f>P318/'סכום נכסי הקרן'!$C$42</f>
        <v>2.1465396996587312E-5</v>
      </c>
    </row>
    <row r="319" spans="2:18">
      <c r="B319" s="86" t="s">
        <v>3167</v>
      </c>
      <c r="C319" s="89" t="s">
        <v>2758</v>
      </c>
      <c r="D319" s="88">
        <v>9224</v>
      </c>
      <c r="E319" s="88"/>
      <c r="F319" s="88" t="s">
        <v>530</v>
      </c>
      <c r="G319" s="102">
        <v>44810</v>
      </c>
      <c r="H319" s="88"/>
      <c r="I319" s="91">
        <v>0.22000000000364228</v>
      </c>
      <c r="J319" s="89" t="s">
        <v>730</v>
      </c>
      <c r="K319" s="89" t="s">
        <v>128</v>
      </c>
      <c r="L319" s="90">
        <v>7.2756000000000001E-2</v>
      </c>
      <c r="M319" s="90">
        <v>5.6100000000321726E-2</v>
      </c>
      <c r="N319" s="91">
        <v>8817.106514000001</v>
      </c>
      <c r="O319" s="103">
        <v>100.99</v>
      </c>
      <c r="P319" s="91">
        <v>32.94626395400001</v>
      </c>
      <c r="Q319" s="92">
        <f t="shared" si="5"/>
        <v>3.7813739821864834E-4</v>
      </c>
      <c r="R319" s="92">
        <f>P319/'סכום נכסי הקרן'!$C$42</f>
        <v>3.8843280616713786E-5</v>
      </c>
    </row>
    <row r="320" spans="2:18">
      <c r="B320" s="86" t="s">
        <v>3168</v>
      </c>
      <c r="C320" s="89" t="s">
        <v>2758</v>
      </c>
      <c r="D320" s="88" t="s">
        <v>2944</v>
      </c>
      <c r="E320" s="88"/>
      <c r="F320" s="88" t="s">
        <v>530</v>
      </c>
      <c r="G320" s="102">
        <v>42921</v>
      </c>
      <c r="H320" s="88"/>
      <c r="I320" s="91">
        <v>7.209999999952351</v>
      </c>
      <c r="J320" s="89" t="s">
        <v>681</v>
      </c>
      <c r="K320" s="89" t="s">
        <v>128</v>
      </c>
      <c r="L320" s="90">
        <v>7.8939999999999996E-2</v>
      </c>
      <c r="M320" s="121">
        <v>0</v>
      </c>
      <c r="N320" s="91">
        <v>63168.728811000008</v>
      </c>
      <c r="O320" s="103">
        <v>14.370590999999999</v>
      </c>
      <c r="P320" s="91">
        <v>33.579346560000005</v>
      </c>
      <c r="Q320" s="92">
        <f t="shared" si="5"/>
        <v>3.8540353952755554E-4</v>
      </c>
      <c r="R320" s="92">
        <f>P320/'סכום נכסי הקרן'!$C$42</f>
        <v>3.9589678003463082E-5</v>
      </c>
    </row>
    <row r="321" spans="2:18">
      <c r="B321" s="86" t="s">
        <v>3168</v>
      </c>
      <c r="C321" s="89" t="s">
        <v>2758</v>
      </c>
      <c r="D321" s="88">
        <v>6497</v>
      </c>
      <c r="E321" s="88"/>
      <c r="F321" s="88" t="s">
        <v>530</v>
      </c>
      <c r="G321" s="102">
        <v>43342</v>
      </c>
      <c r="H321" s="88"/>
      <c r="I321" s="91">
        <v>1.060000000021966</v>
      </c>
      <c r="J321" s="89" t="s">
        <v>681</v>
      </c>
      <c r="K321" s="89" t="s">
        <v>128</v>
      </c>
      <c r="L321" s="90">
        <v>7.8939999999999996E-2</v>
      </c>
      <c r="M321" s="121">
        <v>0</v>
      </c>
      <c r="N321" s="91">
        <v>11989.594193000003</v>
      </c>
      <c r="O321" s="103">
        <v>14.370590999999999</v>
      </c>
      <c r="P321" s="91">
        <v>6.3734500810000005</v>
      </c>
      <c r="Q321" s="92">
        <f t="shared" si="5"/>
        <v>7.3150625960828272E-5</v>
      </c>
      <c r="R321" s="92">
        <f>P321/'סכום נכסי הקרן'!$C$42</f>
        <v>7.5142271165724466E-6</v>
      </c>
    </row>
    <row r="322" spans="2:18">
      <c r="B322" s="86" t="s">
        <v>3169</v>
      </c>
      <c r="C322" s="89" t="s">
        <v>2758</v>
      </c>
      <c r="D322" s="88">
        <v>9405</v>
      </c>
      <c r="E322" s="88"/>
      <c r="F322" s="88" t="s">
        <v>530</v>
      </c>
      <c r="G322" s="102">
        <v>43866</v>
      </c>
      <c r="H322" s="88"/>
      <c r="I322" s="91">
        <v>1.2899999999996536</v>
      </c>
      <c r="J322" s="89" t="s">
        <v>730</v>
      </c>
      <c r="K322" s="89" t="s">
        <v>128</v>
      </c>
      <c r="L322" s="90">
        <v>7.5109000000000009E-2</v>
      </c>
      <c r="M322" s="90">
        <v>7.9199999999978982E-2</v>
      </c>
      <c r="N322" s="91">
        <v>481991.51772900007</v>
      </c>
      <c r="O322" s="103">
        <v>100.39</v>
      </c>
      <c r="P322" s="91">
        <v>1790.3236998780005</v>
      </c>
      <c r="Q322" s="92">
        <f t="shared" si="5"/>
        <v>2.0548258424271444E-2</v>
      </c>
      <c r="R322" s="92">
        <f>P322/'סכום נכסי הקרן'!$C$42</f>
        <v>2.1107718303419753E-3</v>
      </c>
    </row>
    <row r="323" spans="2:18">
      <c r="B323" s="86" t="s">
        <v>3169</v>
      </c>
      <c r="C323" s="89" t="s">
        <v>2758</v>
      </c>
      <c r="D323" s="88">
        <v>9439</v>
      </c>
      <c r="E323" s="88"/>
      <c r="F323" s="88" t="s">
        <v>530</v>
      </c>
      <c r="G323" s="102">
        <v>44953</v>
      </c>
      <c r="H323" s="88"/>
      <c r="I323" s="91">
        <v>1.2900000001128038</v>
      </c>
      <c r="J323" s="89" t="s">
        <v>730</v>
      </c>
      <c r="K323" s="89" t="s">
        <v>128</v>
      </c>
      <c r="L323" s="90">
        <v>7.5109000000000009E-2</v>
      </c>
      <c r="M323" s="90">
        <v>7.92000000016337E-2</v>
      </c>
      <c r="N323" s="91">
        <v>1384.2407930000002</v>
      </c>
      <c r="O323" s="103">
        <v>100.39</v>
      </c>
      <c r="P323" s="91">
        <v>5.1416652980000004</v>
      </c>
      <c r="Q323" s="92">
        <f t="shared" si="5"/>
        <v>5.9012941224881404E-5</v>
      </c>
      <c r="R323" s="92">
        <f>P323/'סכום נכסי הקרן'!$C$42</f>
        <v>6.061966488409239E-6</v>
      </c>
    </row>
    <row r="324" spans="2:18">
      <c r="B324" s="86" t="s">
        <v>3169</v>
      </c>
      <c r="C324" s="89" t="s">
        <v>2758</v>
      </c>
      <c r="D324" s="88">
        <v>9447</v>
      </c>
      <c r="E324" s="88"/>
      <c r="F324" s="88" t="s">
        <v>530</v>
      </c>
      <c r="G324" s="102">
        <v>44959</v>
      </c>
      <c r="H324" s="88"/>
      <c r="I324" s="91">
        <v>1.2899999996920766</v>
      </c>
      <c r="J324" s="89" t="s">
        <v>730</v>
      </c>
      <c r="K324" s="89" t="s">
        <v>128</v>
      </c>
      <c r="L324" s="90">
        <v>7.5109000000000009E-2</v>
      </c>
      <c r="M324" s="90">
        <v>7.9199999987129496E-2</v>
      </c>
      <c r="N324" s="91">
        <v>778.13485000000014</v>
      </c>
      <c r="O324" s="103">
        <v>100.39</v>
      </c>
      <c r="P324" s="91">
        <v>2.8903274409999997</v>
      </c>
      <c r="Q324" s="92">
        <f t="shared" si="5"/>
        <v>3.3173439636909413E-5</v>
      </c>
      <c r="R324" s="92">
        <f>P324/'סכום נכסי הקרן'!$C$42</f>
        <v>3.4076640684268103E-6</v>
      </c>
    </row>
    <row r="325" spans="2:18">
      <c r="B325" s="86" t="s">
        <v>3169</v>
      </c>
      <c r="C325" s="89" t="s">
        <v>2758</v>
      </c>
      <c r="D325" s="88">
        <v>9467</v>
      </c>
      <c r="E325" s="88"/>
      <c r="F325" s="88" t="s">
        <v>530</v>
      </c>
      <c r="G325" s="102">
        <v>44966</v>
      </c>
      <c r="H325" s="88"/>
      <c r="I325" s="91">
        <v>1.2899999999630321</v>
      </c>
      <c r="J325" s="89" t="s">
        <v>730</v>
      </c>
      <c r="K325" s="89" t="s">
        <v>128</v>
      </c>
      <c r="L325" s="90">
        <v>7.5109000000000009E-2</v>
      </c>
      <c r="M325" s="90">
        <v>7.969999999334583E-2</v>
      </c>
      <c r="N325" s="91">
        <v>1165.9131470000002</v>
      </c>
      <c r="O325" s="103">
        <v>100.33</v>
      </c>
      <c r="P325" s="91">
        <v>4.3281142040000011</v>
      </c>
      <c r="Q325" s="92">
        <f t="shared" si="5"/>
        <v>4.9675491174926809E-5</v>
      </c>
      <c r="R325" s="92">
        <f>P325/'סכום נכסי הקרן'!$C$42</f>
        <v>5.1027987513815086E-6</v>
      </c>
    </row>
    <row r="326" spans="2:18">
      <c r="B326" s="86" t="s">
        <v>3169</v>
      </c>
      <c r="C326" s="89" t="s">
        <v>2758</v>
      </c>
      <c r="D326" s="88">
        <v>9491</v>
      </c>
      <c r="E326" s="88"/>
      <c r="F326" s="88" t="s">
        <v>530</v>
      </c>
      <c r="G326" s="102">
        <v>44986</v>
      </c>
      <c r="H326" s="88"/>
      <c r="I326" s="91">
        <v>1.2899999999768359</v>
      </c>
      <c r="J326" s="89" t="s">
        <v>730</v>
      </c>
      <c r="K326" s="89" t="s">
        <v>128</v>
      </c>
      <c r="L326" s="90">
        <v>7.5109000000000009E-2</v>
      </c>
      <c r="M326" s="90">
        <v>7.9699999999839635E-2</v>
      </c>
      <c r="N326" s="91">
        <v>4535.4038160000009</v>
      </c>
      <c r="O326" s="103">
        <v>100.33</v>
      </c>
      <c r="P326" s="91">
        <v>16.836370991000003</v>
      </c>
      <c r="Q326" s="92">
        <f t="shared" si="5"/>
        <v>1.9323773799874856E-4</v>
      </c>
      <c r="R326" s="92">
        <f>P326/'סכום נכסי הקרן'!$C$42</f>
        <v>1.984989508624127E-5</v>
      </c>
    </row>
    <row r="327" spans="2:18">
      <c r="B327" s="86" t="s">
        <v>3169</v>
      </c>
      <c r="C327" s="89" t="s">
        <v>2758</v>
      </c>
      <c r="D327" s="88">
        <v>9510</v>
      </c>
      <c r="E327" s="88"/>
      <c r="F327" s="88" t="s">
        <v>530</v>
      </c>
      <c r="G327" s="102">
        <v>44994</v>
      </c>
      <c r="H327" s="88"/>
      <c r="I327" s="91">
        <v>1.2900000001065051</v>
      </c>
      <c r="J327" s="89" t="s">
        <v>730</v>
      </c>
      <c r="K327" s="89" t="s">
        <v>128</v>
      </c>
      <c r="L327" s="90">
        <v>7.5109000000000009E-2</v>
      </c>
      <c r="M327" s="90">
        <v>7.9700000004716637E-2</v>
      </c>
      <c r="N327" s="91">
        <v>885.24881200000016</v>
      </c>
      <c r="O327" s="103">
        <v>100.33</v>
      </c>
      <c r="P327" s="91">
        <v>3.2862294850000007</v>
      </c>
      <c r="Q327" s="92">
        <f t="shared" si="5"/>
        <v>3.771736513561317E-5</v>
      </c>
      <c r="R327" s="92">
        <f>P327/'סכום נכסי הקרן'!$C$42</f>
        <v>3.8744281972304211E-6</v>
      </c>
    </row>
    <row r="328" spans="2:18">
      <c r="B328" s="86" t="s">
        <v>3169</v>
      </c>
      <c r="C328" s="89" t="s">
        <v>2758</v>
      </c>
      <c r="D328" s="88">
        <v>9560</v>
      </c>
      <c r="E328" s="88"/>
      <c r="F328" s="88" t="s">
        <v>530</v>
      </c>
      <c r="G328" s="102">
        <v>45058</v>
      </c>
      <c r="H328" s="88"/>
      <c r="I328" s="91">
        <v>1.2900000000484029</v>
      </c>
      <c r="J328" s="89" t="s">
        <v>730</v>
      </c>
      <c r="K328" s="89" t="s">
        <v>128</v>
      </c>
      <c r="L328" s="90">
        <v>7.5109000000000009E-2</v>
      </c>
      <c r="M328" s="90">
        <v>7.9700000002240035E-2</v>
      </c>
      <c r="N328" s="91">
        <v>4786.2681140000013</v>
      </c>
      <c r="O328" s="103">
        <v>100.33</v>
      </c>
      <c r="P328" s="91">
        <v>17.767631865999999</v>
      </c>
      <c r="Q328" s="92">
        <f t="shared" si="5"/>
        <v>2.0392619010448622E-4</v>
      </c>
      <c r="R328" s="92">
        <f>P328/'סכום נכסי הקרן'!$C$42</f>
        <v>2.0947841352485502E-5</v>
      </c>
    </row>
    <row r="329" spans="2:18">
      <c r="B329" s="86" t="s">
        <v>3170</v>
      </c>
      <c r="C329" s="89" t="s">
        <v>2758</v>
      </c>
      <c r="D329" s="88">
        <v>9606</v>
      </c>
      <c r="E329" s="88"/>
      <c r="F329" s="88" t="s">
        <v>530</v>
      </c>
      <c r="G329" s="102">
        <v>44136</v>
      </c>
      <c r="H329" s="88"/>
      <c r="I329" s="91">
        <v>5.0000000000290007E-2</v>
      </c>
      <c r="J329" s="89" t="s">
        <v>730</v>
      </c>
      <c r="K329" s="89" t="s">
        <v>128</v>
      </c>
      <c r="L329" s="90">
        <v>7.0095999999999992E-2</v>
      </c>
      <c r="M329" s="121">
        <v>0</v>
      </c>
      <c r="N329" s="91">
        <v>328929.84629300004</v>
      </c>
      <c r="O329" s="103">
        <v>84.997694999999993</v>
      </c>
      <c r="P329" s="91">
        <v>1034.4562857140002</v>
      </c>
      <c r="Q329" s="92">
        <f t="shared" si="5"/>
        <v>1.1872866950770822E-2</v>
      </c>
      <c r="R329" s="92">
        <f>P329/'סכום נכסי הקרן'!$C$42</f>
        <v>1.2196125135103186E-3</v>
      </c>
    </row>
    <row r="330" spans="2:18">
      <c r="B330" s="86" t="s">
        <v>3171</v>
      </c>
      <c r="C330" s="89" t="s">
        <v>2758</v>
      </c>
      <c r="D330" s="88">
        <v>6588</v>
      </c>
      <c r="E330" s="88"/>
      <c r="F330" s="88" t="s">
        <v>530</v>
      </c>
      <c r="G330" s="102">
        <v>43397</v>
      </c>
      <c r="H330" s="88"/>
      <c r="I330" s="91">
        <v>2.9999999999796634E-2</v>
      </c>
      <c r="J330" s="89" t="s">
        <v>730</v>
      </c>
      <c r="K330" s="89" t="s">
        <v>128</v>
      </c>
      <c r="L330" s="90">
        <v>7.0457000000000006E-2</v>
      </c>
      <c r="M330" s="90">
        <v>6.1199999999974185E-2</v>
      </c>
      <c r="N330" s="91">
        <v>304326.49500000005</v>
      </c>
      <c r="O330" s="103">
        <v>100.44</v>
      </c>
      <c r="P330" s="91">
        <v>1130.9624388410002</v>
      </c>
      <c r="Q330" s="92">
        <f t="shared" si="5"/>
        <v>1.2980506521269185E-2</v>
      </c>
      <c r="R330" s="92">
        <f>P330/'סכום נכסי הקרן'!$C$42</f>
        <v>1.3333922001049954E-3</v>
      </c>
    </row>
    <row r="331" spans="2:18">
      <c r="B331" s="86" t="s">
        <v>3172</v>
      </c>
      <c r="C331" s="89" t="s">
        <v>2758</v>
      </c>
      <c r="D331" s="88" t="s">
        <v>2945</v>
      </c>
      <c r="E331" s="88"/>
      <c r="F331" s="88" t="s">
        <v>530</v>
      </c>
      <c r="G331" s="102">
        <v>44144</v>
      </c>
      <c r="H331" s="88"/>
      <c r="I331" s="91">
        <v>3.0000000000125582E-2</v>
      </c>
      <c r="J331" s="89" t="s">
        <v>730</v>
      </c>
      <c r="K331" s="89" t="s">
        <v>128</v>
      </c>
      <c r="L331" s="90">
        <v>7.8763E-2</v>
      </c>
      <c r="M331" s="121">
        <v>0</v>
      </c>
      <c r="N331" s="91">
        <v>372135.16632400005</v>
      </c>
      <c r="O331" s="103">
        <v>75.180498</v>
      </c>
      <c r="P331" s="91">
        <v>1035.1603556290002</v>
      </c>
      <c r="Q331" s="92">
        <f t="shared" si="5"/>
        <v>1.188094784170868E-2</v>
      </c>
      <c r="R331" s="92">
        <f>P331/'סכום נכסי הקרן'!$C$42</f>
        <v>1.2204426041488297E-3</v>
      </c>
    </row>
    <row r="332" spans="2:18">
      <c r="B332" s="86" t="s">
        <v>3173</v>
      </c>
      <c r="C332" s="89" t="s">
        <v>2758</v>
      </c>
      <c r="D332" s="88">
        <v>6826</v>
      </c>
      <c r="E332" s="88"/>
      <c r="F332" s="88" t="s">
        <v>530</v>
      </c>
      <c r="G332" s="102">
        <v>43550</v>
      </c>
      <c r="H332" s="88"/>
      <c r="I332" s="91">
        <v>2.149999999998609</v>
      </c>
      <c r="J332" s="89" t="s">
        <v>681</v>
      </c>
      <c r="K332" s="89" t="s">
        <v>128</v>
      </c>
      <c r="L332" s="90">
        <v>8.2025000000000001E-2</v>
      </c>
      <c r="M332" s="90">
        <v>8.4999999999965201E-2</v>
      </c>
      <c r="N332" s="91">
        <v>154869.17189800003</v>
      </c>
      <c r="O332" s="103">
        <v>100.36</v>
      </c>
      <c r="P332" s="91">
        <v>575.07825985200009</v>
      </c>
      <c r="Q332" s="92">
        <f t="shared" si="5"/>
        <v>6.6004023174269935E-3</v>
      </c>
      <c r="R332" s="92">
        <f>P332/'סכום נכסי הקרן'!$C$42</f>
        <v>6.7801090451989285E-4</v>
      </c>
    </row>
    <row r="333" spans="2:18">
      <c r="B333" s="86" t="s">
        <v>3174</v>
      </c>
      <c r="C333" s="89" t="s">
        <v>2758</v>
      </c>
      <c r="D333" s="88">
        <v>6528</v>
      </c>
      <c r="E333" s="88"/>
      <c r="F333" s="88" t="s">
        <v>530</v>
      </c>
      <c r="G333" s="102">
        <v>43373</v>
      </c>
      <c r="H333" s="88"/>
      <c r="I333" s="91">
        <v>4.3800000000022745</v>
      </c>
      <c r="J333" s="89" t="s">
        <v>681</v>
      </c>
      <c r="K333" s="89" t="s">
        <v>131</v>
      </c>
      <c r="L333" s="90">
        <v>3.032E-2</v>
      </c>
      <c r="M333" s="90">
        <v>8.0900000000039538E-2</v>
      </c>
      <c r="N333" s="91">
        <v>264149.35949000006</v>
      </c>
      <c r="O333" s="103">
        <v>80.540000000000006</v>
      </c>
      <c r="P333" s="91">
        <v>993.67220902300016</v>
      </c>
      <c r="Q333" s="92">
        <f t="shared" si="5"/>
        <v>1.1404771852940703E-2</v>
      </c>
      <c r="R333" s="92">
        <f>P333/'סכום נכסי הקרן'!$C$42</f>
        <v>1.1715285384103209E-3</v>
      </c>
    </row>
    <row r="334" spans="2:18">
      <c r="B334" s="86" t="s">
        <v>3175</v>
      </c>
      <c r="C334" s="89" t="s">
        <v>2758</v>
      </c>
      <c r="D334" s="88">
        <v>8860</v>
      </c>
      <c r="E334" s="88"/>
      <c r="F334" s="88" t="s">
        <v>530</v>
      </c>
      <c r="G334" s="102">
        <v>44585</v>
      </c>
      <c r="H334" s="88"/>
      <c r="I334" s="91">
        <v>2.5900000000134153</v>
      </c>
      <c r="J334" s="89" t="s">
        <v>817</v>
      </c>
      <c r="K334" s="89" t="s">
        <v>130</v>
      </c>
      <c r="L334" s="90">
        <v>6.1120000000000001E-2</v>
      </c>
      <c r="M334" s="90">
        <v>6.9600000000287029E-2</v>
      </c>
      <c r="N334" s="91">
        <v>15928.935007000002</v>
      </c>
      <c r="O334" s="103">
        <v>100.15</v>
      </c>
      <c r="P334" s="91">
        <v>64.10644024600002</v>
      </c>
      <c r="Q334" s="92">
        <f t="shared" si="5"/>
        <v>7.3577515670752059E-4</v>
      </c>
      <c r="R334" s="92">
        <f>P334/'סכום נכסי הקרן'!$C$42</f>
        <v>7.5580783644867548E-5</v>
      </c>
    </row>
    <row r="335" spans="2:18">
      <c r="B335" s="86" t="s">
        <v>3175</v>
      </c>
      <c r="C335" s="89" t="s">
        <v>2758</v>
      </c>
      <c r="D335" s="88">
        <v>8977</v>
      </c>
      <c r="E335" s="88"/>
      <c r="F335" s="88" t="s">
        <v>530</v>
      </c>
      <c r="G335" s="102">
        <v>44553</v>
      </c>
      <c r="H335" s="88"/>
      <c r="I335" s="91">
        <v>2.5900000000687959</v>
      </c>
      <c r="J335" s="89" t="s">
        <v>817</v>
      </c>
      <c r="K335" s="89" t="s">
        <v>130</v>
      </c>
      <c r="L335" s="90">
        <v>6.1120000000000001E-2</v>
      </c>
      <c r="M335" s="90">
        <v>6.9500000001323003E-2</v>
      </c>
      <c r="N335" s="91">
        <v>2347.421977</v>
      </c>
      <c r="O335" s="103">
        <v>100.16</v>
      </c>
      <c r="P335" s="91">
        <v>9.4482080650000029</v>
      </c>
      <c r="Q335" s="92">
        <f t="shared" si="5"/>
        <v>1.0844084842262629E-4</v>
      </c>
      <c r="R335" s="92">
        <f>P335/'סכום נכסי הקרן'!$C$42</f>
        <v>1.113933275427838E-5</v>
      </c>
    </row>
    <row r="336" spans="2:18">
      <c r="B336" s="86" t="s">
        <v>3175</v>
      </c>
      <c r="C336" s="89" t="s">
        <v>2758</v>
      </c>
      <c r="D336" s="88">
        <v>8978</v>
      </c>
      <c r="E336" s="88"/>
      <c r="F336" s="88" t="s">
        <v>530</v>
      </c>
      <c r="G336" s="102">
        <v>44553</v>
      </c>
      <c r="H336" s="88"/>
      <c r="I336" s="91">
        <v>2.5900000000503409</v>
      </c>
      <c r="J336" s="89" t="s">
        <v>817</v>
      </c>
      <c r="K336" s="89" t="s">
        <v>130</v>
      </c>
      <c r="L336" s="90">
        <v>6.1120000000000001E-2</v>
      </c>
      <c r="M336" s="90">
        <v>7.0600000001435959E-2</v>
      </c>
      <c r="N336" s="91">
        <v>3018.1140250000003</v>
      </c>
      <c r="O336" s="103">
        <v>99.91</v>
      </c>
      <c r="P336" s="91">
        <v>12.117375521000001</v>
      </c>
      <c r="Q336" s="92">
        <f t="shared" si="5"/>
        <v>1.3907594679465847E-4</v>
      </c>
      <c r="R336" s="92">
        <f>P336/'סכום נכסי הקרן'!$C$42</f>
        <v>1.4286251647757964E-5</v>
      </c>
    </row>
    <row r="337" spans="2:18">
      <c r="B337" s="86" t="s">
        <v>3175</v>
      </c>
      <c r="C337" s="89" t="s">
        <v>2758</v>
      </c>
      <c r="D337" s="88">
        <v>8979</v>
      </c>
      <c r="E337" s="88"/>
      <c r="F337" s="88" t="s">
        <v>530</v>
      </c>
      <c r="G337" s="102">
        <v>44553</v>
      </c>
      <c r="H337" s="88"/>
      <c r="I337" s="91">
        <v>2.5899999999899461</v>
      </c>
      <c r="J337" s="89" t="s">
        <v>817</v>
      </c>
      <c r="K337" s="89" t="s">
        <v>130</v>
      </c>
      <c r="L337" s="90">
        <v>6.1120000000000001E-2</v>
      </c>
      <c r="M337" s="90">
        <v>6.9500000000026457E-2</v>
      </c>
      <c r="N337" s="91">
        <v>14084.531748000001</v>
      </c>
      <c r="O337" s="103">
        <v>100.17</v>
      </c>
      <c r="P337" s="91">
        <v>56.694907923000009</v>
      </c>
      <c r="Q337" s="92">
        <f t="shared" si="5"/>
        <v>6.5071004725093297E-4</v>
      </c>
      <c r="R337" s="92">
        <f>P337/'סכום נכסי הקרן'!$C$42</f>
        <v>6.6842669052448597E-5</v>
      </c>
    </row>
    <row r="338" spans="2:18">
      <c r="B338" s="86" t="s">
        <v>3175</v>
      </c>
      <c r="C338" s="89" t="s">
        <v>2758</v>
      </c>
      <c r="D338" s="88">
        <v>8918</v>
      </c>
      <c r="E338" s="88"/>
      <c r="F338" s="88" t="s">
        <v>530</v>
      </c>
      <c r="G338" s="102">
        <v>44553</v>
      </c>
      <c r="H338" s="88"/>
      <c r="I338" s="91">
        <v>2.5900000000666932</v>
      </c>
      <c r="J338" s="89" t="s">
        <v>817</v>
      </c>
      <c r="K338" s="89" t="s">
        <v>130</v>
      </c>
      <c r="L338" s="90">
        <v>6.1120000000000001E-2</v>
      </c>
      <c r="M338" s="90">
        <v>6.9600000000938647E-2</v>
      </c>
      <c r="N338" s="91">
        <v>2012.0759800000003</v>
      </c>
      <c r="O338" s="103">
        <v>100.14</v>
      </c>
      <c r="P338" s="91">
        <v>8.096847094000001</v>
      </c>
      <c r="Q338" s="92">
        <f t="shared" si="5"/>
        <v>9.2930740134122562E-5</v>
      </c>
      <c r="R338" s="92">
        <f>P338/'סכום נכסי הקרן'!$C$42</f>
        <v>9.5460931236994202E-6</v>
      </c>
    </row>
    <row r="339" spans="2:18">
      <c r="B339" s="86" t="s">
        <v>3175</v>
      </c>
      <c r="C339" s="89" t="s">
        <v>2758</v>
      </c>
      <c r="D339" s="88">
        <v>9037</v>
      </c>
      <c r="E339" s="88"/>
      <c r="F339" s="88" t="s">
        <v>530</v>
      </c>
      <c r="G339" s="102">
        <v>44671</v>
      </c>
      <c r="H339" s="88"/>
      <c r="I339" s="91">
        <v>2.5899999998794714</v>
      </c>
      <c r="J339" s="89" t="s">
        <v>817</v>
      </c>
      <c r="K339" s="89" t="s">
        <v>130</v>
      </c>
      <c r="L339" s="90">
        <v>6.1120000000000001E-2</v>
      </c>
      <c r="M339" s="90">
        <v>6.9599999994388484E-2</v>
      </c>
      <c r="N339" s="91">
        <v>1257.5475150000002</v>
      </c>
      <c r="O339" s="103">
        <v>100.15</v>
      </c>
      <c r="P339" s="91">
        <v>5.061034879000001</v>
      </c>
      <c r="Q339" s="92">
        <f t="shared" si="5"/>
        <v>5.8087513780346001E-5</v>
      </c>
      <c r="R339" s="92">
        <f>P339/'סכום נכסי הקרן'!$C$42</f>
        <v>5.9669041166686051E-6</v>
      </c>
    </row>
    <row r="340" spans="2:18">
      <c r="B340" s="86" t="s">
        <v>3175</v>
      </c>
      <c r="C340" s="89" t="s">
        <v>2758</v>
      </c>
      <c r="D340" s="88">
        <v>9130</v>
      </c>
      <c r="E340" s="88"/>
      <c r="F340" s="88" t="s">
        <v>530</v>
      </c>
      <c r="G340" s="102">
        <v>44742</v>
      </c>
      <c r="H340" s="88"/>
      <c r="I340" s="91">
        <v>2.5899999999924259</v>
      </c>
      <c r="J340" s="89" t="s">
        <v>817</v>
      </c>
      <c r="K340" s="89" t="s">
        <v>130</v>
      </c>
      <c r="L340" s="90">
        <v>6.1120000000000001E-2</v>
      </c>
      <c r="M340" s="90">
        <v>6.9599999999960471E-2</v>
      </c>
      <c r="N340" s="91">
        <v>7545.2849800000013</v>
      </c>
      <c r="O340" s="103">
        <v>100.15</v>
      </c>
      <c r="P340" s="91">
        <v>30.366208497000006</v>
      </c>
      <c r="Q340" s="92">
        <f t="shared" si="5"/>
        <v>3.485250737641374E-4</v>
      </c>
      <c r="R340" s="92">
        <f>P340/'סכום נכסי הקרן'!$C$42</f>
        <v>3.5801423783937228E-5</v>
      </c>
    </row>
    <row r="341" spans="2:18">
      <c r="B341" s="86" t="s">
        <v>3175</v>
      </c>
      <c r="C341" s="89" t="s">
        <v>2758</v>
      </c>
      <c r="D341" s="88">
        <v>9313</v>
      </c>
      <c r="E341" s="88"/>
      <c r="F341" s="88" t="s">
        <v>530</v>
      </c>
      <c r="G341" s="102">
        <v>44886</v>
      </c>
      <c r="H341" s="88"/>
      <c r="I341" s="91">
        <v>2.5899999999147085</v>
      </c>
      <c r="J341" s="89" t="s">
        <v>817</v>
      </c>
      <c r="K341" s="89" t="s">
        <v>130</v>
      </c>
      <c r="L341" s="90">
        <v>6.1120000000000001E-2</v>
      </c>
      <c r="M341" s="90">
        <v>6.949999999862666E-2</v>
      </c>
      <c r="N341" s="91">
        <v>3437.2964930000003</v>
      </c>
      <c r="O341" s="103">
        <v>100.16</v>
      </c>
      <c r="P341" s="91">
        <v>13.834876402000003</v>
      </c>
      <c r="Q341" s="92">
        <f t="shared" si="5"/>
        <v>1.5878838871178597E-4</v>
      </c>
      <c r="R341" s="92">
        <f>P341/'סכום נכסי הקרן'!$C$42</f>
        <v>1.631116618050384E-5</v>
      </c>
    </row>
    <row r="342" spans="2:18">
      <c r="B342" s="86" t="s">
        <v>3175</v>
      </c>
      <c r="C342" s="89" t="s">
        <v>2758</v>
      </c>
      <c r="D342" s="88">
        <v>9496</v>
      </c>
      <c r="E342" s="88"/>
      <c r="F342" s="88" t="s">
        <v>530</v>
      </c>
      <c r="G342" s="102">
        <v>44985</v>
      </c>
      <c r="H342" s="88"/>
      <c r="I342" s="91">
        <v>2.5899999999907397</v>
      </c>
      <c r="J342" s="89" t="s">
        <v>817</v>
      </c>
      <c r="K342" s="89" t="s">
        <v>130</v>
      </c>
      <c r="L342" s="90">
        <v>6.1120000000000001E-2</v>
      </c>
      <c r="M342" s="90">
        <v>6.9499999999999992E-2</v>
      </c>
      <c r="N342" s="91">
        <v>5365.5360020000007</v>
      </c>
      <c r="O342" s="103">
        <v>100.17</v>
      </c>
      <c r="P342" s="91">
        <v>21.598060480000004</v>
      </c>
      <c r="Q342" s="92">
        <f t="shared" si="5"/>
        <v>2.4788954546952973E-4</v>
      </c>
      <c r="R342" s="92">
        <f>P342/'סכום נכסי הקרן'!$C$42</f>
        <v>2.5463874300671364E-5</v>
      </c>
    </row>
    <row r="343" spans="2:18">
      <c r="B343" s="86" t="s">
        <v>3175</v>
      </c>
      <c r="C343" s="89" t="s">
        <v>2758</v>
      </c>
      <c r="D343" s="88">
        <v>9547</v>
      </c>
      <c r="E343" s="88"/>
      <c r="F343" s="88" t="s">
        <v>530</v>
      </c>
      <c r="G343" s="102">
        <v>45036</v>
      </c>
      <c r="H343" s="88"/>
      <c r="I343" s="91">
        <v>2.5899999998242169</v>
      </c>
      <c r="J343" s="89" t="s">
        <v>817</v>
      </c>
      <c r="K343" s="89" t="s">
        <v>130</v>
      </c>
      <c r="L343" s="90">
        <v>6.1120000000000001E-2</v>
      </c>
      <c r="M343" s="90">
        <v>6.9399999992613162E-2</v>
      </c>
      <c r="N343" s="91">
        <v>1257.5475150000002</v>
      </c>
      <c r="O343" s="103">
        <v>100.19</v>
      </c>
      <c r="P343" s="91">
        <v>5.0630562710000016</v>
      </c>
      <c r="Q343" s="92">
        <f t="shared" si="5"/>
        <v>5.811071410171559E-5</v>
      </c>
      <c r="R343" s="92">
        <f>P343/'סכום נכסי הקרן'!$C$42</f>
        <v>5.9692873154677778E-6</v>
      </c>
    </row>
    <row r="344" spans="2:18">
      <c r="B344" s="86" t="s">
        <v>3175</v>
      </c>
      <c r="C344" s="89" t="s">
        <v>2758</v>
      </c>
      <c r="D344" s="88">
        <v>8829</v>
      </c>
      <c r="E344" s="88"/>
      <c r="F344" s="88" t="s">
        <v>530</v>
      </c>
      <c r="G344" s="102">
        <v>44553</v>
      </c>
      <c r="H344" s="88"/>
      <c r="I344" s="91">
        <v>2.6000000000013066</v>
      </c>
      <c r="J344" s="89" t="s">
        <v>817</v>
      </c>
      <c r="K344" s="89" t="s">
        <v>130</v>
      </c>
      <c r="L344" s="90">
        <v>6.1180000000000005E-2</v>
      </c>
      <c r="M344" s="90">
        <v>6.9300000000021872E-2</v>
      </c>
      <c r="N344" s="91">
        <v>152163.24783200002</v>
      </c>
      <c r="O344" s="103">
        <v>100.15</v>
      </c>
      <c r="P344" s="91">
        <v>612.38524056200004</v>
      </c>
      <c r="Q344" s="92">
        <f t="shared" si="5"/>
        <v>7.0285893992997452E-3</v>
      </c>
      <c r="R344" s="92">
        <f>P344/'סכום נכסי הקרן'!$C$42</f>
        <v>7.2199542193601457E-4</v>
      </c>
    </row>
    <row r="345" spans="2:18">
      <c r="B345" s="86" t="s">
        <v>3176</v>
      </c>
      <c r="C345" s="89" t="s">
        <v>2758</v>
      </c>
      <c r="D345" s="88">
        <v>7382</v>
      </c>
      <c r="E345" s="88"/>
      <c r="F345" s="88" t="s">
        <v>530</v>
      </c>
      <c r="G345" s="102">
        <v>43860</v>
      </c>
      <c r="H345" s="88"/>
      <c r="I345" s="91">
        <v>2.789999999999063</v>
      </c>
      <c r="J345" s="89" t="s">
        <v>681</v>
      </c>
      <c r="K345" s="89" t="s">
        <v>128</v>
      </c>
      <c r="L345" s="90">
        <v>7.9430000000000001E-2</v>
      </c>
      <c r="M345" s="90">
        <v>8.53999999999564E-2</v>
      </c>
      <c r="N345" s="91">
        <v>255955.42300400004</v>
      </c>
      <c r="O345" s="103">
        <v>100.28</v>
      </c>
      <c r="P345" s="91">
        <v>949.68680009100012</v>
      </c>
      <c r="Q345" s="92">
        <f t="shared" si="5"/>
        <v>1.0899933789470068E-2</v>
      </c>
      <c r="R345" s="92">
        <f>P345/'סכום נכסי הקרן'!$C$42</f>
        <v>1.1196702280242914E-3</v>
      </c>
    </row>
    <row r="346" spans="2:18">
      <c r="B346" s="86" t="s">
        <v>3177</v>
      </c>
      <c r="C346" s="89" t="s">
        <v>2758</v>
      </c>
      <c r="D346" s="88">
        <v>9158</v>
      </c>
      <c r="E346" s="88"/>
      <c r="F346" s="88" t="s">
        <v>530</v>
      </c>
      <c r="G346" s="102">
        <v>44179</v>
      </c>
      <c r="H346" s="88"/>
      <c r="I346" s="91">
        <v>2.6799999999993473</v>
      </c>
      <c r="J346" s="89" t="s">
        <v>681</v>
      </c>
      <c r="K346" s="89" t="s">
        <v>128</v>
      </c>
      <c r="L346" s="90">
        <v>7.8274999999999997E-2</v>
      </c>
      <c r="M346" s="90">
        <v>8.2499999999970874E-2</v>
      </c>
      <c r="N346" s="91">
        <v>115882.80825100001</v>
      </c>
      <c r="O346" s="103">
        <v>100.05</v>
      </c>
      <c r="P346" s="91">
        <v>428.98078652100003</v>
      </c>
      <c r="Q346" s="92">
        <f t="shared" si="5"/>
        <v>4.9235834062194474E-3</v>
      </c>
      <c r="R346" s="92">
        <f>P346/'סכום נכסי הקרן'!$C$42</f>
        <v>5.0576360018480138E-4</v>
      </c>
    </row>
    <row r="347" spans="2:18">
      <c r="B347" s="86" t="s">
        <v>3178</v>
      </c>
      <c r="C347" s="89" t="s">
        <v>2758</v>
      </c>
      <c r="D347" s="88">
        <v>7823</v>
      </c>
      <c r="E347" s="88"/>
      <c r="F347" s="88" t="s">
        <v>530</v>
      </c>
      <c r="G347" s="102">
        <v>44027</v>
      </c>
      <c r="H347" s="88"/>
      <c r="I347" s="91">
        <v>3.6099999999983874</v>
      </c>
      <c r="J347" s="89" t="s">
        <v>817</v>
      </c>
      <c r="K347" s="89" t="s">
        <v>130</v>
      </c>
      <c r="L347" s="90">
        <v>2.35E-2</v>
      </c>
      <c r="M347" s="90">
        <v>2.4299999999993691E-2</v>
      </c>
      <c r="N347" s="91">
        <v>177616.01067100003</v>
      </c>
      <c r="O347" s="103">
        <v>99.88</v>
      </c>
      <c r="P347" s="91">
        <v>712.8934232150001</v>
      </c>
      <c r="Q347" s="92">
        <f t="shared" si="5"/>
        <v>8.1821618572013293E-3</v>
      </c>
      <c r="R347" s="92">
        <f>P347/'סכום נכסי הקרן'!$C$42</f>
        <v>8.4049345705518059E-4</v>
      </c>
    </row>
    <row r="348" spans="2:18">
      <c r="B348" s="86" t="s">
        <v>3178</v>
      </c>
      <c r="C348" s="89" t="s">
        <v>2758</v>
      </c>
      <c r="D348" s="88">
        <v>7993</v>
      </c>
      <c r="E348" s="88"/>
      <c r="F348" s="88" t="s">
        <v>530</v>
      </c>
      <c r="G348" s="102">
        <v>44119</v>
      </c>
      <c r="H348" s="88"/>
      <c r="I348" s="91">
        <v>3.6100000000017261</v>
      </c>
      <c r="J348" s="89" t="s">
        <v>817</v>
      </c>
      <c r="K348" s="89" t="s">
        <v>130</v>
      </c>
      <c r="L348" s="90">
        <v>2.35E-2</v>
      </c>
      <c r="M348" s="90">
        <v>2.4300000000006875E-2</v>
      </c>
      <c r="N348" s="91">
        <v>177616.01078100002</v>
      </c>
      <c r="O348" s="103">
        <v>99.88</v>
      </c>
      <c r="P348" s="91">
        <v>712.89342365700008</v>
      </c>
      <c r="Q348" s="92">
        <f t="shared" si="5"/>
        <v>8.182161862274339E-3</v>
      </c>
      <c r="R348" s="92">
        <f>P348/'סכום נכסי הקרן'!$C$42</f>
        <v>8.4049345757629369E-4</v>
      </c>
    </row>
    <row r="349" spans="2:18">
      <c r="B349" s="86" t="s">
        <v>3178</v>
      </c>
      <c r="C349" s="89" t="s">
        <v>2758</v>
      </c>
      <c r="D349" s="88">
        <v>8187</v>
      </c>
      <c r="E349" s="88"/>
      <c r="F349" s="88" t="s">
        <v>530</v>
      </c>
      <c r="G349" s="102">
        <v>44211</v>
      </c>
      <c r="H349" s="88"/>
      <c r="I349" s="91">
        <v>3.6099999999983874</v>
      </c>
      <c r="J349" s="89" t="s">
        <v>817</v>
      </c>
      <c r="K349" s="89" t="s">
        <v>130</v>
      </c>
      <c r="L349" s="90">
        <v>2.35E-2</v>
      </c>
      <c r="M349" s="90">
        <v>2.4299999999993691E-2</v>
      </c>
      <c r="N349" s="91">
        <v>177616.01067100003</v>
      </c>
      <c r="O349" s="103">
        <v>99.88</v>
      </c>
      <c r="P349" s="91">
        <v>712.8934232150001</v>
      </c>
      <c r="Q349" s="92">
        <f t="shared" si="5"/>
        <v>8.1821618572013293E-3</v>
      </c>
      <c r="R349" s="92">
        <f>P349/'סכום נכסי הקרן'!$C$42</f>
        <v>8.4049345705518059E-4</v>
      </c>
    </row>
    <row r="350" spans="2:18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110" t="s">
        <v>216</v>
      </c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110" t="s">
        <v>108</v>
      </c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110" t="s">
        <v>199</v>
      </c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110" t="s">
        <v>207</v>
      </c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34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0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142</v>
      </c>
      <c r="C1" s="46" t="s" vm="1">
        <v>225</v>
      </c>
    </row>
    <row r="2" spans="2:15">
      <c r="B2" s="46" t="s">
        <v>141</v>
      </c>
      <c r="C2" s="46" t="s">
        <v>226</v>
      </c>
    </row>
    <row r="3" spans="2:15">
      <c r="B3" s="46" t="s">
        <v>143</v>
      </c>
      <c r="C3" s="46" t="s">
        <v>227</v>
      </c>
    </row>
    <row r="4" spans="2:15">
      <c r="B4" s="46" t="s">
        <v>144</v>
      </c>
      <c r="C4" s="46">
        <v>2145</v>
      </c>
    </row>
    <row r="6" spans="2:15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s="3" customFormat="1" ht="63">
      <c r="B7" s="47" t="s">
        <v>112</v>
      </c>
      <c r="C7" s="48" t="s">
        <v>45</v>
      </c>
      <c r="D7" s="48" t="s">
        <v>113</v>
      </c>
      <c r="E7" s="48" t="s">
        <v>14</v>
      </c>
      <c r="F7" s="48" t="s">
        <v>66</v>
      </c>
      <c r="G7" s="48" t="s">
        <v>17</v>
      </c>
      <c r="H7" s="48" t="s">
        <v>99</v>
      </c>
      <c r="I7" s="48" t="s">
        <v>53</v>
      </c>
      <c r="J7" s="48" t="s">
        <v>18</v>
      </c>
      <c r="K7" s="48" t="s">
        <v>201</v>
      </c>
      <c r="L7" s="48" t="s">
        <v>200</v>
      </c>
      <c r="M7" s="48" t="s">
        <v>107</v>
      </c>
      <c r="N7" s="48" t="s">
        <v>145</v>
      </c>
      <c r="O7" s="50" t="s">
        <v>147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208</v>
      </c>
      <c r="L8" s="31"/>
      <c r="M8" s="31" t="s">
        <v>204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2948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199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142</v>
      </c>
      <c r="C1" s="46" t="s" vm="1">
        <v>225</v>
      </c>
    </row>
    <row r="2" spans="2:10">
      <c r="B2" s="46" t="s">
        <v>141</v>
      </c>
      <c r="C2" s="46" t="s">
        <v>226</v>
      </c>
    </row>
    <row r="3" spans="2:10">
      <c r="B3" s="46" t="s">
        <v>143</v>
      </c>
      <c r="C3" s="46" t="s">
        <v>227</v>
      </c>
    </row>
    <row r="4" spans="2:10">
      <c r="B4" s="46" t="s">
        <v>144</v>
      </c>
      <c r="C4" s="46">
        <v>2145</v>
      </c>
    </row>
    <row r="6" spans="2:10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8"/>
    </row>
    <row r="7" spans="2:10" s="3" customFormat="1" ht="63">
      <c r="B7" s="47" t="s">
        <v>112</v>
      </c>
      <c r="C7" s="49" t="s">
        <v>55</v>
      </c>
      <c r="D7" s="49" t="s">
        <v>84</v>
      </c>
      <c r="E7" s="49" t="s">
        <v>56</v>
      </c>
      <c r="F7" s="49" t="s">
        <v>99</v>
      </c>
      <c r="G7" s="49" t="s">
        <v>184</v>
      </c>
      <c r="H7" s="49" t="s">
        <v>145</v>
      </c>
      <c r="I7" s="49" t="s">
        <v>146</v>
      </c>
      <c r="J7" s="64" t="s">
        <v>211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2949</v>
      </c>
      <c r="C10" s="88"/>
      <c r="D10" s="88"/>
      <c r="E10" s="88"/>
      <c r="F10" s="88"/>
      <c r="G10" s="108">
        <v>0</v>
      </c>
      <c r="H10" s="109">
        <v>0</v>
      </c>
      <c r="I10" s="109">
        <v>0</v>
      </c>
      <c r="J10" s="88"/>
    </row>
    <row r="11" spans="2:10" ht="22.5" customHeight="1">
      <c r="B11" s="120"/>
      <c r="C11" s="88"/>
      <c r="D11" s="88"/>
      <c r="E11" s="88"/>
      <c r="F11" s="88"/>
      <c r="G11" s="88"/>
      <c r="H11" s="88"/>
      <c r="I11" s="88"/>
      <c r="J11" s="88"/>
    </row>
    <row r="12" spans="2:10">
      <c r="B12" s="120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4"/>
      <c r="C110" s="94"/>
      <c r="D110" s="95"/>
      <c r="E110" s="95"/>
      <c r="F110" s="112"/>
      <c r="G110" s="112"/>
      <c r="H110" s="112"/>
      <c r="I110" s="112"/>
      <c r="J110" s="95"/>
    </row>
    <row r="111" spans="2:10">
      <c r="B111" s="94"/>
      <c r="C111" s="94"/>
      <c r="D111" s="95"/>
      <c r="E111" s="95"/>
      <c r="F111" s="112"/>
      <c r="G111" s="112"/>
      <c r="H111" s="112"/>
      <c r="I111" s="112"/>
      <c r="J111" s="95"/>
    </row>
    <row r="112" spans="2:10">
      <c r="B112" s="94"/>
      <c r="C112" s="94"/>
      <c r="D112" s="95"/>
      <c r="E112" s="95"/>
      <c r="F112" s="112"/>
      <c r="G112" s="112"/>
      <c r="H112" s="112"/>
      <c r="I112" s="112"/>
      <c r="J112" s="95"/>
    </row>
    <row r="113" spans="2:10">
      <c r="B113" s="94"/>
      <c r="C113" s="94"/>
      <c r="D113" s="95"/>
      <c r="E113" s="95"/>
      <c r="F113" s="112"/>
      <c r="G113" s="112"/>
      <c r="H113" s="112"/>
      <c r="I113" s="112"/>
      <c r="J113" s="95"/>
    </row>
    <row r="114" spans="2:10">
      <c r="B114" s="94"/>
      <c r="C114" s="94"/>
      <c r="D114" s="95"/>
      <c r="E114" s="95"/>
      <c r="F114" s="112"/>
      <c r="G114" s="112"/>
      <c r="H114" s="112"/>
      <c r="I114" s="112"/>
      <c r="J114" s="95"/>
    </row>
    <row r="115" spans="2:10">
      <c r="B115" s="94"/>
      <c r="C115" s="94"/>
      <c r="D115" s="95"/>
      <c r="E115" s="95"/>
      <c r="F115" s="112"/>
      <c r="G115" s="112"/>
      <c r="H115" s="112"/>
      <c r="I115" s="112"/>
      <c r="J115" s="95"/>
    </row>
    <row r="116" spans="2:10">
      <c r="B116" s="94"/>
      <c r="C116" s="94"/>
      <c r="D116" s="95"/>
      <c r="E116" s="95"/>
      <c r="F116" s="112"/>
      <c r="G116" s="112"/>
      <c r="H116" s="112"/>
      <c r="I116" s="112"/>
      <c r="J116" s="95"/>
    </row>
    <row r="117" spans="2:10">
      <c r="B117" s="94"/>
      <c r="C117" s="94"/>
      <c r="D117" s="95"/>
      <c r="E117" s="95"/>
      <c r="F117" s="112"/>
      <c r="G117" s="112"/>
      <c r="H117" s="112"/>
      <c r="I117" s="112"/>
      <c r="J117" s="95"/>
    </row>
    <row r="118" spans="2:10">
      <c r="B118" s="94"/>
      <c r="C118" s="94"/>
      <c r="D118" s="95"/>
      <c r="E118" s="95"/>
      <c r="F118" s="112"/>
      <c r="G118" s="112"/>
      <c r="H118" s="112"/>
      <c r="I118" s="112"/>
      <c r="J118" s="95"/>
    </row>
    <row r="119" spans="2:10">
      <c r="B119" s="94"/>
      <c r="C119" s="94"/>
      <c r="D119" s="95"/>
      <c r="E119" s="95"/>
      <c r="F119" s="112"/>
      <c r="G119" s="112"/>
      <c r="H119" s="112"/>
      <c r="I119" s="112"/>
      <c r="J119" s="95"/>
    </row>
    <row r="120" spans="2:10">
      <c r="B120" s="94"/>
      <c r="C120" s="94"/>
      <c r="D120" s="95"/>
      <c r="E120" s="95"/>
      <c r="F120" s="112"/>
      <c r="G120" s="112"/>
      <c r="H120" s="112"/>
      <c r="I120" s="112"/>
      <c r="J120" s="95"/>
    </row>
    <row r="121" spans="2:10">
      <c r="B121" s="94"/>
      <c r="C121" s="94"/>
      <c r="D121" s="95"/>
      <c r="E121" s="95"/>
      <c r="F121" s="112"/>
      <c r="G121" s="112"/>
      <c r="H121" s="112"/>
      <c r="I121" s="112"/>
      <c r="J121" s="95"/>
    </row>
    <row r="122" spans="2:10">
      <c r="B122" s="94"/>
      <c r="C122" s="94"/>
      <c r="D122" s="95"/>
      <c r="E122" s="95"/>
      <c r="F122" s="112"/>
      <c r="G122" s="112"/>
      <c r="H122" s="112"/>
      <c r="I122" s="112"/>
      <c r="J122" s="95"/>
    </row>
    <row r="123" spans="2:10">
      <c r="B123" s="94"/>
      <c r="C123" s="94"/>
      <c r="D123" s="95"/>
      <c r="E123" s="95"/>
      <c r="F123" s="112"/>
      <c r="G123" s="112"/>
      <c r="H123" s="112"/>
      <c r="I123" s="112"/>
      <c r="J123" s="95"/>
    </row>
    <row r="124" spans="2:10">
      <c r="B124" s="94"/>
      <c r="C124" s="94"/>
      <c r="D124" s="95"/>
      <c r="E124" s="95"/>
      <c r="F124" s="112"/>
      <c r="G124" s="112"/>
      <c r="H124" s="112"/>
      <c r="I124" s="112"/>
      <c r="J124" s="95"/>
    </row>
    <row r="125" spans="2:10">
      <c r="B125" s="94"/>
      <c r="C125" s="94"/>
      <c r="D125" s="95"/>
      <c r="E125" s="95"/>
      <c r="F125" s="112"/>
      <c r="G125" s="112"/>
      <c r="H125" s="112"/>
      <c r="I125" s="112"/>
      <c r="J125" s="95"/>
    </row>
    <row r="126" spans="2:10">
      <c r="B126" s="94"/>
      <c r="C126" s="94"/>
      <c r="D126" s="95"/>
      <c r="E126" s="95"/>
      <c r="F126" s="112"/>
      <c r="G126" s="112"/>
      <c r="H126" s="112"/>
      <c r="I126" s="112"/>
      <c r="J126" s="95"/>
    </row>
    <row r="127" spans="2:10">
      <c r="B127" s="94"/>
      <c r="C127" s="94"/>
      <c r="D127" s="95"/>
      <c r="E127" s="95"/>
      <c r="F127" s="112"/>
      <c r="G127" s="112"/>
      <c r="H127" s="112"/>
      <c r="I127" s="112"/>
      <c r="J127" s="95"/>
    </row>
    <row r="128" spans="2:10">
      <c r="B128" s="94"/>
      <c r="C128" s="94"/>
      <c r="D128" s="95"/>
      <c r="E128" s="95"/>
      <c r="F128" s="112"/>
      <c r="G128" s="112"/>
      <c r="H128" s="112"/>
      <c r="I128" s="112"/>
      <c r="J128" s="95"/>
    </row>
    <row r="129" spans="2:10">
      <c r="B129" s="94"/>
      <c r="C129" s="94"/>
      <c r="D129" s="95"/>
      <c r="E129" s="95"/>
      <c r="F129" s="112"/>
      <c r="G129" s="112"/>
      <c r="H129" s="112"/>
      <c r="I129" s="112"/>
      <c r="J129" s="95"/>
    </row>
    <row r="130" spans="2:10">
      <c r="B130" s="94"/>
      <c r="C130" s="94"/>
      <c r="D130" s="95"/>
      <c r="E130" s="95"/>
      <c r="F130" s="112"/>
      <c r="G130" s="112"/>
      <c r="H130" s="112"/>
      <c r="I130" s="112"/>
      <c r="J130" s="95"/>
    </row>
    <row r="131" spans="2:10">
      <c r="B131" s="94"/>
      <c r="C131" s="94"/>
      <c r="D131" s="95"/>
      <c r="E131" s="95"/>
      <c r="F131" s="112"/>
      <c r="G131" s="112"/>
      <c r="H131" s="112"/>
      <c r="I131" s="112"/>
      <c r="J131" s="95"/>
    </row>
    <row r="132" spans="2:10">
      <c r="B132" s="94"/>
      <c r="C132" s="94"/>
      <c r="D132" s="95"/>
      <c r="E132" s="95"/>
      <c r="F132" s="112"/>
      <c r="G132" s="112"/>
      <c r="H132" s="112"/>
      <c r="I132" s="112"/>
      <c r="J132" s="95"/>
    </row>
    <row r="133" spans="2:10">
      <c r="B133" s="94"/>
      <c r="C133" s="94"/>
      <c r="D133" s="95"/>
      <c r="E133" s="95"/>
      <c r="F133" s="112"/>
      <c r="G133" s="112"/>
      <c r="H133" s="112"/>
      <c r="I133" s="112"/>
      <c r="J133" s="95"/>
    </row>
    <row r="134" spans="2:10">
      <c r="B134" s="94"/>
      <c r="C134" s="94"/>
      <c r="D134" s="95"/>
      <c r="E134" s="95"/>
      <c r="F134" s="112"/>
      <c r="G134" s="112"/>
      <c r="H134" s="112"/>
      <c r="I134" s="112"/>
      <c r="J134" s="95"/>
    </row>
    <row r="135" spans="2:10">
      <c r="B135" s="94"/>
      <c r="C135" s="94"/>
      <c r="D135" s="95"/>
      <c r="E135" s="95"/>
      <c r="F135" s="112"/>
      <c r="G135" s="112"/>
      <c r="H135" s="112"/>
      <c r="I135" s="112"/>
      <c r="J135" s="95"/>
    </row>
    <row r="136" spans="2:10">
      <c r="B136" s="94"/>
      <c r="C136" s="94"/>
      <c r="D136" s="95"/>
      <c r="E136" s="95"/>
      <c r="F136" s="112"/>
      <c r="G136" s="112"/>
      <c r="H136" s="112"/>
      <c r="I136" s="112"/>
      <c r="J136" s="95"/>
    </row>
    <row r="137" spans="2:10">
      <c r="B137" s="94"/>
      <c r="C137" s="94"/>
      <c r="D137" s="95"/>
      <c r="E137" s="95"/>
      <c r="F137" s="112"/>
      <c r="G137" s="112"/>
      <c r="H137" s="112"/>
      <c r="I137" s="112"/>
      <c r="J137" s="95"/>
    </row>
    <row r="138" spans="2:10">
      <c r="B138" s="94"/>
      <c r="C138" s="94"/>
      <c r="D138" s="95"/>
      <c r="E138" s="95"/>
      <c r="F138" s="112"/>
      <c r="G138" s="112"/>
      <c r="H138" s="112"/>
      <c r="I138" s="112"/>
      <c r="J138" s="95"/>
    </row>
    <row r="139" spans="2:10">
      <c r="B139" s="94"/>
      <c r="C139" s="94"/>
      <c r="D139" s="95"/>
      <c r="E139" s="95"/>
      <c r="F139" s="112"/>
      <c r="G139" s="112"/>
      <c r="H139" s="112"/>
      <c r="I139" s="112"/>
      <c r="J139" s="95"/>
    </row>
    <row r="140" spans="2:10">
      <c r="B140" s="94"/>
      <c r="C140" s="94"/>
      <c r="D140" s="95"/>
      <c r="E140" s="95"/>
      <c r="F140" s="112"/>
      <c r="G140" s="112"/>
      <c r="H140" s="112"/>
      <c r="I140" s="112"/>
      <c r="J140" s="95"/>
    </row>
    <row r="141" spans="2:10">
      <c r="B141" s="94"/>
      <c r="C141" s="94"/>
      <c r="D141" s="95"/>
      <c r="E141" s="95"/>
      <c r="F141" s="112"/>
      <c r="G141" s="112"/>
      <c r="H141" s="112"/>
      <c r="I141" s="112"/>
      <c r="J141" s="95"/>
    </row>
    <row r="142" spans="2:10">
      <c r="B142" s="94"/>
      <c r="C142" s="94"/>
      <c r="D142" s="95"/>
      <c r="E142" s="95"/>
      <c r="F142" s="112"/>
      <c r="G142" s="112"/>
      <c r="H142" s="112"/>
      <c r="I142" s="112"/>
      <c r="J142" s="95"/>
    </row>
    <row r="143" spans="2:10">
      <c r="B143" s="94"/>
      <c r="C143" s="94"/>
      <c r="D143" s="95"/>
      <c r="E143" s="95"/>
      <c r="F143" s="112"/>
      <c r="G143" s="112"/>
      <c r="H143" s="112"/>
      <c r="I143" s="112"/>
      <c r="J143" s="95"/>
    </row>
    <row r="144" spans="2:10">
      <c r="B144" s="94"/>
      <c r="C144" s="94"/>
      <c r="D144" s="95"/>
      <c r="E144" s="95"/>
      <c r="F144" s="112"/>
      <c r="G144" s="112"/>
      <c r="H144" s="112"/>
      <c r="I144" s="112"/>
      <c r="J144" s="95"/>
    </row>
    <row r="145" spans="2:10">
      <c r="B145" s="94"/>
      <c r="C145" s="94"/>
      <c r="D145" s="95"/>
      <c r="E145" s="95"/>
      <c r="F145" s="112"/>
      <c r="G145" s="112"/>
      <c r="H145" s="112"/>
      <c r="I145" s="112"/>
      <c r="J145" s="95"/>
    </row>
    <row r="146" spans="2:10">
      <c r="B146" s="94"/>
      <c r="C146" s="94"/>
      <c r="D146" s="95"/>
      <c r="E146" s="95"/>
      <c r="F146" s="112"/>
      <c r="G146" s="112"/>
      <c r="H146" s="112"/>
      <c r="I146" s="112"/>
      <c r="J146" s="95"/>
    </row>
    <row r="147" spans="2:10">
      <c r="B147" s="94"/>
      <c r="C147" s="94"/>
      <c r="D147" s="95"/>
      <c r="E147" s="95"/>
      <c r="F147" s="112"/>
      <c r="G147" s="112"/>
      <c r="H147" s="112"/>
      <c r="I147" s="112"/>
      <c r="J147" s="95"/>
    </row>
    <row r="148" spans="2:10">
      <c r="B148" s="94"/>
      <c r="C148" s="94"/>
      <c r="D148" s="95"/>
      <c r="E148" s="95"/>
      <c r="F148" s="112"/>
      <c r="G148" s="112"/>
      <c r="H148" s="112"/>
      <c r="I148" s="112"/>
      <c r="J148" s="95"/>
    </row>
    <row r="149" spans="2:10">
      <c r="B149" s="94"/>
      <c r="C149" s="94"/>
      <c r="D149" s="95"/>
      <c r="E149" s="95"/>
      <c r="F149" s="112"/>
      <c r="G149" s="112"/>
      <c r="H149" s="112"/>
      <c r="I149" s="112"/>
      <c r="J149" s="95"/>
    </row>
    <row r="150" spans="2:10">
      <c r="B150" s="94"/>
      <c r="C150" s="94"/>
      <c r="D150" s="95"/>
      <c r="E150" s="95"/>
      <c r="F150" s="112"/>
      <c r="G150" s="112"/>
      <c r="H150" s="112"/>
      <c r="I150" s="112"/>
      <c r="J150" s="95"/>
    </row>
    <row r="151" spans="2:10">
      <c r="B151" s="94"/>
      <c r="C151" s="94"/>
      <c r="D151" s="95"/>
      <c r="E151" s="95"/>
      <c r="F151" s="112"/>
      <c r="G151" s="112"/>
      <c r="H151" s="112"/>
      <c r="I151" s="112"/>
      <c r="J151" s="95"/>
    </row>
    <row r="152" spans="2:10">
      <c r="B152" s="94"/>
      <c r="C152" s="94"/>
      <c r="D152" s="95"/>
      <c r="E152" s="95"/>
      <c r="F152" s="112"/>
      <c r="G152" s="112"/>
      <c r="H152" s="112"/>
      <c r="I152" s="112"/>
      <c r="J152" s="95"/>
    </row>
    <row r="153" spans="2:10">
      <c r="B153" s="94"/>
      <c r="C153" s="94"/>
      <c r="D153" s="95"/>
      <c r="E153" s="95"/>
      <c r="F153" s="112"/>
      <c r="G153" s="112"/>
      <c r="H153" s="112"/>
      <c r="I153" s="112"/>
      <c r="J153" s="95"/>
    </row>
    <row r="154" spans="2:10">
      <c r="B154" s="94"/>
      <c r="C154" s="94"/>
      <c r="D154" s="95"/>
      <c r="E154" s="95"/>
      <c r="F154" s="112"/>
      <c r="G154" s="112"/>
      <c r="H154" s="112"/>
      <c r="I154" s="112"/>
      <c r="J154" s="95"/>
    </row>
    <row r="155" spans="2:10">
      <c r="B155" s="94"/>
      <c r="C155" s="94"/>
      <c r="D155" s="95"/>
      <c r="E155" s="95"/>
      <c r="F155" s="112"/>
      <c r="G155" s="112"/>
      <c r="H155" s="112"/>
      <c r="I155" s="112"/>
      <c r="J155" s="95"/>
    </row>
    <row r="156" spans="2:10">
      <c r="B156" s="94"/>
      <c r="C156" s="94"/>
      <c r="D156" s="95"/>
      <c r="E156" s="95"/>
      <c r="F156" s="112"/>
      <c r="G156" s="112"/>
      <c r="H156" s="112"/>
      <c r="I156" s="112"/>
      <c r="J156" s="95"/>
    </row>
    <row r="157" spans="2:10">
      <c r="B157" s="94"/>
      <c r="C157" s="94"/>
      <c r="D157" s="95"/>
      <c r="E157" s="95"/>
      <c r="F157" s="112"/>
      <c r="G157" s="112"/>
      <c r="H157" s="112"/>
      <c r="I157" s="112"/>
      <c r="J157" s="95"/>
    </row>
    <row r="158" spans="2:10">
      <c r="B158" s="94"/>
      <c r="C158" s="94"/>
      <c r="D158" s="95"/>
      <c r="E158" s="95"/>
      <c r="F158" s="112"/>
      <c r="G158" s="112"/>
      <c r="H158" s="112"/>
      <c r="I158" s="112"/>
      <c r="J158" s="95"/>
    </row>
    <row r="159" spans="2:10">
      <c r="B159" s="94"/>
      <c r="C159" s="94"/>
      <c r="D159" s="95"/>
      <c r="E159" s="95"/>
      <c r="F159" s="112"/>
      <c r="G159" s="112"/>
      <c r="H159" s="112"/>
      <c r="I159" s="112"/>
      <c r="J159" s="95"/>
    </row>
    <row r="160" spans="2:10">
      <c r="B160" s="94"/>
      <c r="C160" s="94"/>
      <c r="D160" s="95"/>
      <c r="E160" s="95"/>
      <c r="F160" s="112"/>
      <c r="G160" s="112"/>
      <c r="H160" s="112"/>
      <c r="I160" s="112"/>
      <c r="J160" s="95"/>
    </row>
    <row r="161" spans="2:10">
      <c r="B161" s="94"/>
      <c r="C161" s="94"/>
      <c r="D161" s="95"/>
      <c r="E161" s="95"/>
      <c r="F161" s="112"/>
      <c r="G161" s="112"/>
      <c r="H161" s="112"/>
      <c r="I161" s="112"/>
      <c r="J161" s="95"/>
    </row>
    <row r="162" spans="2:10">
      <c r="B162" s="94"/>
      <c r="C162" s="94"/>
      <c r="D162" s="95"/>
      <c r="E162" s="95"/>
      <c r="F162" s="112"/>
      <c r="G162" s="112"/>
      <c r="H162" s="112"/>
      <c r="I162" s="112"/>
      <c r="J162" s="95"/>
    </row>
    <row r="163" spans="2:10">
      <c r="B163" s="94"/>
      <c r="C163" s="94"/>
      <c r="D163" s="95"/>
      <c r="E163" s="95"/>
      <c r="F163" s="112"/>
      <c r="G163" s="112"/>
      <c r="H163" s="112"/>
      <c r="I163" s="112"/>
      <c r="J163" s="95"/>
    </row>
    <row r="164" spans="2:10">
      <c r="B164" s="94"/>
      <c r="C164" s="94"/>
      <c r="D164" s="95"/>
      <c r="E164" s="95"/>
      <c r="F164" s="112"/>
      <c r="G164" s="112"/>
      <c r="H164" s="112"/>
      <c r="I164" s="112"/>
      <c r="J164" s="95"/>
    </row>
    <row r="165" spans="2:10">
      <c r="B165" s="94"/>
      <c r="C165" s="94"/>
      <c r="D165" s="95"/>
      <c r="E165" s="95"/>
      <c r="F165" s="112"/>
      <c r="G165" s="112"/>
      <c r="H165" s="112"/>
      <c r="I165" s="112"/>
      <c r="J165" s="95"/>
    </row>
    <row r="166" spans="2:10">
      <c r="B166" s="94"/>
      <c r="C166" s="94"/>
      <c r="D166" s="95"/>
      <c r="E166" s="95"/>
      <c r="F166" s="112"/>
      <c r="G166" s="112"/>
      <c r="H166" s="112"/>
      <c r="I166" s="112"/>
      <c r="J166" s="95"/>
    </row>
    <row r="167" spans="2:10">
      <c r="B167" s="94"/>
      <c r="C167" s="94"/>
      <c r="D167" s="95"/>
      <c r="E167" s="95"/>
      <c r="F167" s="112"/>
      <c r="G167" s="112"/>
      <c r="H167" s="112"/>
      <c r="I167" s="112"/>
      <c r="J167" s="95"/>
    </row>
    <row r="168" spans="2:10">
      <c r="B168" s="94"/>
      <c r="C168" s="94"/>
      <c r="D168" s="95"/>
      <c r="E168" s="95"/>
      <c r="F168" s="112"/>
      <c r="G168" s="112"/>
      <c r="H168" s="112"/>
      <c r="I168" s="112"/>
      <c r="J168" s="95"/>
    </row>
    <row r="169" spans="2:10">
      <c r="B169" s="94"/>
      <c r="C169" s="94"/>
      <c r="D169" s="95"/>
      <c r="E169" s="95"/>
      <c r="F169" s="112"/>
      <c r="G169" s="112"/>
      <c r="H169" s="112"/>
      <c r="I169" s="112"/>
      <c r="J169" s="95"/>
    </row>
    <row r="170" spans="2:10">
      <c r="B170" s="94"/>
      <c r="C170" s="94"/>
      <c r="D170" s="95"/>
      <c r="E170" s="95"/>
      <c r="F170" s="112"/>
      <c r="G170" s="112"/>
      <c r="H170" s="112"/>
      <c r="I170" s="112"/>
      <c r="J170" s="95"/>
    </row>
    <row r="171" spans="2:10">
      <c r="B171" s="94"/>
      <c r="C171" s="94"/>
      <c r="D171" s="95"/>
      <c r="E171" s="95"/>
      <c r="F171" s="112"/>
      <c r="G171" s="112"/>
      <c r="H171" s="112"/>
      <c r="I171" s="112"/>
      <c r="J171" s="95"/>
    </row>
    <row r="172" spans="2:10">
      <c r="B172" s="94"/>
      <c r="C172" s="94"/>
      <c r="D172" s="95"/>
      <c r="E172" s="95"/>
      <c r="F172" s="112"/>
      <c r="G172" s="112"/>
      <c r="H172" s="112"/>
      <c r="I172" s="112"/>
      <c r="J172" s="95"/>
    </row>
    <row r="173" spans="2:10">
      <c r="B173" s="94"/>
      <c r="C173" s="94"/>
      <c r="D173" s="95"/>
      <c r="E173" s="95"/>
      <c r="F173" s="112"/>
      <c r="G173" s="112"/>
      <c r="H173" s="112"/>
      <c r="I173" s="112"/>
      <c r="J173" s="95"/>
    </row>
    <row r="174" spans="2:10">
      <c r="B174" s="94"/>
      <c r="C174" s="94"/>
      <c r="D174" s="95"/>
      <c r="E174" s="95"/>
      <c r="F174" s="112"/>
      <c r="G174" s="112"/>
      <c r="H174" s="112"/>
      <c r="I174" s="112"/>
      <c r="J174" s="95"/>
    </row>
    <row r="175" spans="2:10">
      <c r="B175" s="94"/>
      <c r="C175" s="94"/>
      <c r="D175" s="95"/>
      <c r="E175" s="95"/>
      <c r="F175" s="112"/>
      <c r="G175" s="112"/>
      <c r="H175" s="112"/>
      <c r="I175" s="112"/>
      <c r="J175" s="95"/>
    </row>
    <row r="176" spans="2:10">
      <c r="B176" s="94"/>
      <c r="C176" s="94"/>
      <c r="D176" s="95"/>
      <c r="E176" s="95"/>
      <c r="F176" s="112"/>
      <c r="G176" s="112"/>
      <c r="H176" s="112"/>
      <c r="I176" s="112"/>
      <c r="J176" s="95"/>
    </row>
    <row r="177" spans="2:10">
      <c r="B177" s="94"/>
      <c r="C177" s="94"/>
      <c r="D177" s="95"/>
      <c r="E177" s="95"/>
      <c r="F177" s="112"/>
      <c r="G177" s="112"/>
      <c r="H177" s="112"/>
      <c r="I177" s="112"/>
      <c r="J177" s="95"/>
    </row>
    <row r="178" spans="2:10">
      <c r="B178" s="94"/>
      <c r="C178" s="94"/>
      <c r="D178" s="95"/>
      <c r="E178" s="95"/>
      <c r="F178" s="112"/>
      <c r="G178" s="112"/>
      <c r="H178" s="112"/>
      <c r="I178" s="112"/>
      <c r="J178" s="95"/>
    </row>
    <row r="179" spans="2:10">
      <c r="B179" s="94"/>
      <c r="C179" s="94"/>
      <c r="D179" s="95"/>
      <c r="E179" s="95"/>
      <c r="F179" s="112"/>
      <c r="G179" s="112"/>
      <c r="H179" s="112"/>
      <c r="I179" s="112"/>
      <c r="J179" s="95"/>
    </row>
    <row r="180" spans="2:10">
      <c r="B180" s="94"/>
      <c r="C180" s="94"/>
      <c r="D180" s="95"/>
      <c r="E180" s="95"/>
      <c r="F180" s="112"/>
      <c r="G180" s="112"/>
      <c r="H180" s="112"/>
      <c r="I180" s="112"/>
      <c r="J180" s="95"/>
    </row>
    <row r="181" spans="2:10">
      <c r="B181" s="94"/>
      <c r="C181" s="94"/>
      <c r="D181" s="95"/>
      <c r="E181" s="95"/>
      <c r="F181" s="112"/>
      <c r="G181" s="112"/>
      <c r="H181" s="112"/>
      <c r="I181" s="112"/>
      <c r="J181" s="95"/>
    </row>
    <row r="182" spans="2:10">
      <c r="B182" s="94"/>
      <c r="C182" s="94"/>
      <c r="D182" s="95"/>
      <c r="E182" s="95"/>
      <c r="F182" s="112"/>
      <c r="G182" s="112"/>
      <c r="H182" s="112"/>
      <c r="I182" s="112"/>
      <c r="J182" s="95"/>
    </row>
    <row r="183" spans="2:10">
      <c r="B183" s="94"/>
      <c r="C183" s="94"/>
      <c r="D183" s="95"/>
      <c r="E183" s="95"/>
      <c r="F183" s="112"/>
      <c r="G183" s="112"/>
      <c r="H183" s="112"/>
      <c r="I183" s="112"/>
      <c r="J183" s="95"/>
    </row>
    <row r="184" spans="2:10">
      <c r="B184" s="94"/>
      <c r="C184" s="94"/>
      <c r="D184" s="95"/>
      <c r="E184" s="95"/>
      <c r="F184" s="112"/>
      <c r="G184" s="112"/>
      <c r="H184" s="112"/>
      <c r="I184" s="112"/>
      <c r="J184" s="95"/>
    </row>
    <row r="185" spans="2:10">
      <c r="B185" s="94"/>
      <c r="C185" s="94"/>
      <c r="D185" s="95"/>
      <c r="E185" s="95"/>
      <c r="F185" s="112"/>
      <c r="G185" s="112"/>
      <c r="H185" s="112"/>
      <c r="I185" s="112"/>
      <c r="J185" s="95"/>
    </row>
    <row r="186" spans="2:10">
      <c r="B186" s="94"/>
      <c r="C186" s="94"/>
      <c r="D186" s="95"/>
      <c r="E186" s="95"/>
      <c r="F186" s="112"/>
      <c r="G186" s="112"/>
      <c r="H186" s="112"/>
      <c r="I186" s="112"/>
      <c r="J186" s="95"/>
    </row>
    <row r="187" spans="2:10">
      <c r="B187" s="94"/>
      <c r="C187" s="94"/>
      <c r="D187" s="95"/>
      <c r="E187" s="95"/>
      <c r="F187" s="112"/>
      <c r="G187" s="112"/>
      <c r="H187" s="112"/>
      <c r="I187" s="112"/>
      <c r="J187" s="95"/>
    </row>
    <row r="188" spans="2:10">
      <c r="B188" s="94"/>
      <c r="C188" s="94"/>
      <c r="D188" s="95"/>
      <c r="E188" s="95"/>
      <c r="F188" s="112"/>
      <c r="G188" s="112"/>
      <c r="H188" s="112"/>
      <c r="I188" s="112"/>
      <c r="J188" s="95"/>
    </row>
    <row r="189" spans="2:10">
      <c r="B189" s="94"/>
      <c r="C189" s="94"/>
      <c r="D189" s="95"/>
      <c r="E189" s="95"/>
      <c r="F189" s="112"/>
      <c r="G189" s="112"/>
      <c r="H189" s="112"/>
      <c r="I189" s="112"/>
      <c r="J189" s="95"/>
    </row>
    <row r="190" spans="2:10">
      <c r="B190" s="94"/>
      <c r="C190" s="94"/>
      <c r="D190" s="95"/>
      <c r="E190" s="95"/>
      <c r="F190" s="112"/>
      <c r="G190" s="112"/>
      <c r="H190" s="112"/>
      <c r="I190" s="112"/>
      <c r="J190" s="95"/>
    </row>
    <row r="191" spans="2:10">
      <c r="B191" s="94"/>
      <c r="C191" s="94"/>
      <c r="D191" s="95"/>
      <c r="E191" s="95"/>
      <c r="F191" s="112"/>
      <c r="G191" s="112"/>
      <c r="H191" s="112"/>
      <c r="I191" s="112"/>
      <c r="J191" s="95"/>
    </row>
    <row r="192" spans="2:10">
      <c r="B192" s="94"/>
      <c r="C192" s="94"/>
      <c r="D192" s="95"/>
      <c r="E192" s="95"/>
      <c r="F192" s="112"/>
      <c r="G192" s="112"/>
      <c r="H192" s="112"/>
      <c r="I192" s="112"/>
      <c r="J192" s="95"/>
    </row>
    <row r="193" spans="2:10">
      <c r="B193" s="94"/>
      <c r="C193" s="94"/>
      <c r="D193" s="95"/>
      <c r="E193" s="95"/>
      <c r="F193" s="112"/>
      <c r="G193" s="112"/>
      <c r="H193" s="112"/>
      <c r="I193" s="112"/>
      <c r="J193" s="95"/>
    </row>
    <row r="194" spans="2:10">
      <c r="B194" s="94"/>
      <c r="C194" s="94"/>
      <c r="D194" s="95"/>
      <c r="E194" s="95"/>
      <c r="F194" s="112"/>
      <c r="G194" s="112"/>
      <c r="H194" s="112"/>
      <c r="I194" s="112"/>
      <c r="J194" s="95"/>
    </row>
    <row r="195" spans="2:10">
      <c r="B195" s="94"/>
      <c r="C195" s="94"/>
      <c r="D195" s="95"/>
      <c r="E195" s="95"/>
      <c r="F195" s="112"/>
      <c r="G195" s="112"/>
      <c r="H195" s="112"/>
      <c r="I195" s="112"/>
      <c r="J195" s="95"/>
    </row>
    <row r="196" spans="2:10">
      <c r="B196" s="94"/>
      <c r="C196" s="94"/>
      <c r="D196" s="95"/>
      <c r="E196" s="95"/>
      <c r="F196" s="112"/>
      <c r="G196" s="112"/>
      <c r="H196" s="112"/>
      <c r="I196" s="112"/>
      <c r="J196" s="95"/>
    </row>
    <row r="197" spans="2:10">
      <c r="B197" s="94"/>
      <c r="C197" s="94"/>
      <c r="D197" s="95"/>
      <c r="E197" s="95"/>
      <c r="F197" s="112"/>
      <c r="G197" s="112"/>
      <c r="H197" s="112"/>
      <c r="I197" s="112"/>
      <c r="J197" s="95"/>
    </row>
    <row r="198" spans="2:10">
      <c r="B198" s="94"/>
      <c r="C198" s="94"/>
      <c r="D198" s="95"/>
      <c r="E198" s="95"/>
      <c r="F198" s="112"/>
      <c r="G198" s="112"/>
      <c r="H198" s="112"/>
      <c r="I198" s="112"/>
      <c r="J198" s="95"/>
    </row>
    <row r="199" spans="2:10">
      <c r="B199" s="94"/>
      <c r="C199" s="94"/>
      <c r="D199" s="95"/>
      <c r="E199" s="95"/>
      <c r="F199" s="112"/>
      <c r="G199" s="112"/>
      <c r="H199" s="112"/>
      <c r="I199" s="112"/>
      <c r="J199" s="95"/>
    </row>
    <row r="200" spans="2:10">
      <c r="B200" s="94"/>
      <c r="C200" s="94"/>
      <c r="D200" s="95"/>
      <c r="E200" s="95"/>
      <c r="F200" s="112"/>
      <c r="G200" s="112"/>
      <c r="H200" s="112"/>
      <c r="I200" s="112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142</v>
      </c>
      <c r="C1" s="46" t="s" vm="1">
        <v>225</v>
      </c>
    </row>
    <row r="2" spans="2:11">
      <c r="B2" s="46" t="s">
        <v>141</v>
      </c>
      <c r="C2" s="46" t="s">
        <v>226</v>
      </c>
    </row>
    <row r="3" spans="2:11">
      <c r="B3" s="46" t="s">
        <v>143</v>
      </c>
      <c r="C3" s="46" t="s">
        <v>227</v>
      </c>
    </row>
    <row r="4" spans="2:11">
      <c r="B4" s="46" t="s">
        <v>144</v>
      </c>
      <c r="C4" s="46">
        <v>2145</v>
      </c>
    </row>
    <row r="6" spans="2:11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s="3" customFormat="1" ht="63">
      <c r="B7" s="47" t="s">
        <v>112</v>
      </c>
      <c r="C7" s="49" t="s">
        <v>113</v>
      </c>
      <c r="D7" s="49" t="s">
        <v>14</v>
      </c>
      <c r="E7" s="49" t="s">
        <v>15</v>
      </c>
      <c r="F7" s="49" t="s">
        <v>57</v>
      </c>
      <c r="G7" s="49" t="s">
        <v>99</v>
      </c>
      <c r="H7" s="49" t="s">
        <v>54</v>
      </c>
      <c r="I7" s="49" t="s">
        <v>107</v>
      </c>
      <c r="J7" s="49" t="s">
        <v>145</v>
      </c>
      <c r="K7" s="64" t="s">
        <v>146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2950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20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0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4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4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4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4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4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4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4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4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4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4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4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4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4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4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4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4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4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4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4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4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4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4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4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4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4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4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4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4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4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4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4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4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4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4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4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4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4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4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4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4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4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4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4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4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4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4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4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4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4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4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4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4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4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4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4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4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4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4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4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4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4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4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4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4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4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4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4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4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4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4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4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4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4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4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4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4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4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4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4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4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4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4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4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4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4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4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4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4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4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4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4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4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4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4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4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4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4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4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4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4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4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4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4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4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4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4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4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4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4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4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4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4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4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4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4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4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4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4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4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4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4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4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4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4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4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4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4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4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4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4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4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4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4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4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4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4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4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4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4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4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4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4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4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4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4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4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4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4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4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4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4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4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4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4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4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4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4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4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4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4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4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4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4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4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4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4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4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4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4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4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4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4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4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4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4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4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4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4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4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4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4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4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4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4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4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4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4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4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4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4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4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4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4"/>
      <c r="D303" s="112"/>
      <c r="E303" s="112"/>
      <c r="F303" s="112"/>
      <c r="G303" s="112"/>
      <c r="H303" s="112"/>
      <c r="I303" s="95"/>
      <c r="J303" s="95"/>
      <c r="K303" s="95"/>
    </row>
    <row r="304" spans="2:11">
      <c r="B304" s="94"/>
      <c r="C304" s="94"/>
      <c r="D304" s="112"/>
      <c r="E304" s="112"/>
      <c r="F304" s="112"/>
      <c r="G304" s="112"/>
      <c r="H304" s="112"/>
      <c r="I304" s="95"/>
      <c r="J304" s="95"/>
      <c r="K304" s="95"/>
    </row>
    <row r="305" spans="2:11">
      <c r="B305" s="94"/>
      <c r="C305" s="94"/>
      <c r="D305" s="112"/>
      <c r="E305" s="112"/>
      <c r="F305" s="112"/>
      <c r="G305" s="112"/>
      <c r="H305" s="112"/>
      <c r="I305" s="95"/>
      <c r="J305" s="95"/>
      <c r="K305" s="95"/>
    </row>
    <row r="306" spans="2:11">
      <c r="B306" s="94"/>
      <c r="C306" s="94"/>
      <c r="D306" s="112"/>
      <c r="E306" s="112"/>
      <c r="F306" s="112"/>
      <c r="G306" s="112"/>
      <c r="H306" s="112"/>
      <c r="I306" s="95"/>
      <c r="J306" s="95"/>
      <c r="K306" s="95"/>
    </row>
    <row r="307" spans="2:11">
      <c r="B307" s="94"/>
      <c r="C307" s="94"/>
      <c r="D307" s="112"/>
      <c r="E307" s="112"/>
      <c r="F307" s="112"/>
      <c r="G307" s="112"/>
      <c r="H307" s="112"/>
      <c r="I307" s="95"/>
      <c r="J307" s="95"/>
      <c r="K307" s="95"/>
    </row>
    <row r="308" spans="2:11">
      <c r="B308" s="94"/>
      <c r="C308" s="94"/>
      <c r="D308" s="112"/>
      <c r="E308" s="112"/>
      <c r="F308" s="112"/>
      <c r="G308" s="112"/>
      <c r="H308" s="112"/>
      <c r="I308" s="95"/>
      <c r="J308" s="95"/>
      <c r="K308" s="95"/>
    </row>
    <row r="309" spans="2:11">
      <c r="B309" s="94"/>
      <c r="C309" s="94"/>
      <c r="D309" s="112"/>
      <c r="E309" s="112"/>
      <c r="F309" s="112"/>
      <c r="G309" s="112"/>
      <c r="H309" s="112"/>
      <c r="I309" s="95"/>
      <c r="J309" s="95"/>
      <c r="K309" s="95"/>
    </row>
    <row r="310" spans="2:11">
      <c r="B310" s="94"/>
      <c r="C310" s="94"/>
      <c r="D310" s="112"/>
      <c r="E310" s="112"/>
      <c r="F310" s="112"/>
      <c r="G310" s="112"/>
      <c r="H310" s="112"/>
      <c r="I310" s="95"/>
      <c r="J310" s="95"/>
      <c r="K310" s="95"/>
    </row>
    <row r="311" spans="2:11">
      <c r="B311" s="94"/>
      <c r="C311" s="94"/>
      <c r="D311" s="112"/>
      <c r="E311" s="112"/>
      <c r="F311" s="112"/>
      <c r="G311" s="112"/>
      <c r="H311" s="112"/>
      <c r="I311" s="95"/>
      <c r="J311" s="95"/>
      <c r="K311" s="95"/>
    </row>
    <row r="312" spans="2:11">
      <c r="B312" s="94"/>
      <c r="C312" s="94"/>
      <c r="D312" s="112"/>
      <c r="E312" s="112"/>
      <c r="F312" s="112"/>
      <c r="G312" s="112"/>
      <c r="H312" s="112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8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142</v>
      </c>
      <c r="C1" s="46" t="s" vm="1">
        <v>225</v>
      </c>
    </row>
    <row r="2" spans="2:15">
      <c r="B2" s="46" t="s">
        <v>141</v>
      </c>
      <c r="C2" s="46" t="s">
        <v>226</v>
      </c>
    </row>
    <row r="3" spans="2:15">
      <c r="B3" s="46" t="s">
        <v>143</v>
      </c>
      <c r="C3" s="46" t="s">
        <v>227</v>
      </c>
    </row>
    <row r="4" spans="2:15">
      <c r="B4" s="46" t="s">
        <v>144</v>
      </c>
      <c r="C4" s="46">
        <v>2145</v>
      </c>
    </row>
    <row r="6" spans="2:15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5" s="3" customFormat="1" ht="63">
      <c r="B7" s="47" t="s">
        <v>112</v>
      </c>
      <c r="C7" s="49" t="s">
        <v>45</v>
      </c>
      <c r="D7" s="49" t="s">
        <v>14</v>
      </c>
      <c r="E7" s="49" t="s">
        <v>15</v>
      </c>
      <c r="F7" s="49" t="s">
        <v>57</v>
      </c>
      <c r="G7" s="49" t="s">
        <v>99</v>
      </c>
      <c r="H7" s="49" t="s">
        <v>54</v>
      </c>
      <c r="I7" s="49" t="s">
        <v>107</v>
      </c>
      <c r="J7" s="49" t="s">
        <v>145</v>
      </c>
      <c r="K7" s="51" t="s">
        <v>146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2951</v>
      </c>
      <c r="C10" s="88"/>
      <c r="D10" s="88"/>
      <c r="E10" s="88"/>
      <c r="F10" s="88"/>
      <c r="G10" s="88"/>
      <c r="H10" s="88"/>
      <c r="I10" s="108">
        <f>I11</f>
        <v>-88.836453115000012</v>
      </c>
      <c r="J10" s="109">
        <f>IFERROR(I10/$I$10,0)</f>
        <v>1</v>
      </c>
      <c r="K10" s="109">
        <f>I10/'סכום נכסי הקרן'!$C$42</f>
        <v>-1.047371951538236E-4</v>
      </c>
      <c r="O10" s="1"/>
    </row>
    <row r="11" spans="2:15" ht="21" customHeight="1">
      <c r="B11" s="122" t="s">
        <v>194</v>
      </c>
      <c r="C11" s="122"/>
      <c r="D11" s="122"/>
      <c r="E11" s="122"/>
      <c r="F11" s="122"/>
      <c r="G11" s="122"/>
      <c r="H11" s="123"/>
      <c r="I11" s="91">
        <f>SUM(I12:I13)</f>
        <v>-88.836453115000012</v>
      </c>
      <c r="J11" s="109">
        <f t="shared" ref="J11:J13" si="0">IFERROR(I11/$I$10,0)</f>
        <v>1</v>
      </c>
      <c r="K11" s="109">
        <f>I11/'סכום נכסי הקרן'!$C$42</f>
        <v>-1.047371951538236E-4</v>
      </c>
    </row>
    <row r="12" spans="2:15">
      <c r="B12" s="124" t="s">
        <v>527</v>
      </c>
      <c r="C12" s="124" t="s">
        <v>528</v>
      </c>
      <c r="D12" s="124" t="s">
        <v>530</v>
      </c>
      <c r="E12" s="124"/>
      <c r="F12" s="125">
        <v>0</v>
      </c>
      <c r="G12" s="124" t="s">
        <v>129</v>
      </c>
      <c r="H12" s="125">
        <v>0</v>
      </c>
      <c r="I12" s="91">
        <v>-75.231563834000013</v>
      </c>
      <c r="J12" s="109">
        <f t="shared" si="0"/>
        <v>0.84685465477343769</v>
      </c>
      <c r="K12" s="109">
        <f>I12/'סכום נכסי הקרן'!$C$42</f>
        <v>-8.8697181243929446E-5</v>
      </c>
    </row>
    <row r="13" spans="2:15">
      <c r="B13" s="124" t="s">
        <v>1312</v>
      </c>
      <c r="C13" s="124" t="s">
        <v>1313</v>
      </c>
      <c r="D13" s="124" t="s">
        <v>530</v>
      </c>
      <c r="E13" s="124"/>
      <c r="F13" s="125">
        <v>0</v>
      </c>
      <c r="G13" s="124" t="s">
        <v>129</v>
      </c>
      <c r="H13" s="125">
        <v>0</v>
      </c>
      <c r="I13" s="91">
        <v>-13.604889281000002</v>
      </c>
      <c r="J13" s="109">
        <f t="shared" si="0"/>
        <v>0.1531453452265624</v>
      </c>
      <c r="K13" s="109">
        <f>I13/'סכום נכסי הקרן'!$C$42</f>
        <v>-1.6040013909894154E-5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94"/>
      <c r="C108" s="95"/>
      <c r="D108" s="112"/>
      <c r="E108" s="112"/>
      <c r="F108" s="112"/>
      <c r="G108" s="112"/>
      <c r="H108" s="112"/>
      <c r="I108" s="95"/>
      <c r="J108" s="95"/>
      <c r="K108" s="95"/>
    </row>
    <row r="109" spans="2:11">
      <c r="B109" s="94"/>
      <c r="C109" s="95"/>
      <c r="D109" s="112"/>
      <c r="E109" s="112"/>
      <c r="F109" s="112"/>
      <c r="G109" s="112"/>
      <c r="H109" s="112"/>
      <c r="I109" s="95"/>
      <c r="J109" s="95"/>
      <c r="K109" s="95"/>
    </row>
    <row r="110" spans="2:11">
      <c r="B110" s="94"/>
      <c r="C110" s="95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5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5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5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5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5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5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5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5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5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5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5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5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5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5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5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5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5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5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5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5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5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5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5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5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5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5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5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5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5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5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5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5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5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5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5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5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5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5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5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5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5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5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5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5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5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5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5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5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5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5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5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5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5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5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5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5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5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5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5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5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5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5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5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5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5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5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5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5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5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5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5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5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5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5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5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5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5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5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5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5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5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5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5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5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5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5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5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5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5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5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5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5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5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5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5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5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5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5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5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5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5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5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5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5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5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5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5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5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5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5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5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5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5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5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5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5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5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5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5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5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5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5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5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5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5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5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5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5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5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5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5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5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5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5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5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5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5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5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5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5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5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5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5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5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5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5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5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5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5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5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5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5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5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5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5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5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5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5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5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5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5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5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5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5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5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5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5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5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5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5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5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5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5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5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5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5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5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5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5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5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5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5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5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5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5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5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5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5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5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5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5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5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5"/>
      <c r="D303" s="112"/>
      <c r="E303" s="112"/>
      <c r="F303" s="112"/>
      <c r="G303" s="112"/>
      <c r="H303" s="112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9:C1048576 C5:C15 B1:B15 D1:K9 D14:K15 D10:H13 I10:I11 D19:K25 B16:K18 J10:K13 A1:A1048576 L1:XFD25 D2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0.42578125" style="1" bestFit="1" customWidth="1"/>
    <col min="4" max="4" width="11.85546875" style="1" customWidth="1"/>
    <col min="5" max="16384" width="9.140625" style="1"/>
  </cols>
  <sheetData>
    <row r="1" spans="2:6">
      <c r="B1" s="46" t="s">
        <v>142</v>
      </c>
      <c r="C1" s="46" t="s" vm="1">
        <v>225</v>
      </c>
    </row>
    <row r="2" spans="2:6">
      <c r="B2" s="46" t="s">
        <v>141</v>
      </c>
      <c r="C2" s="46" t="s">
        <v>226</v>
      </c>
    </row>
    <row r="3" spans="2:6">
      <c r="B3" s="46" t="s">
        <v>143</v>
      </c>
      <c r="C3" s="46" t="s">
        <v>227</v>
      </c>
    </row>
    <row r="4" spans="2:6">
      <c r="B4" s="46" t="s">
        <v>144</v>
      </c>
      <c r="C4" s="46">
        <v>2145</v>
      </c>
    </row>
    <row r="6" spans="2:6" ht="26.25" customHeight="1">
      <c r="B6" s="136" t="s">
        <v>176</v>
      </c>
      <c r="C6" s="137"/>
      <c r="D6" s="138"/>
    </row>
    <row r="7" spans="2:6" s="3" customFormat="1" ht="31.5">
      <c r="B7" s="47" t="s">
        <v>112</v>
      </c>
      <c r="C7" s="52" t="s">
        <v>104</v>
      </c>
      <c r="D7" s="53" t="s">
        <v>103</v>
      </c>
    </row>
    <row r="8" spans="2:6" s="3" customFormat="1">
      <c r="B8" s="14"/>
      <c r="C8" s="31" t="s">
        <v>204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6" t="s">
        <v>2952</v>
      </c>
      <c r="C10" s="127">
        <v>75940.732787477187</v>
      </c>
      <c r="D10" s="126"/>
    </row>
    <row r="11" spans="2:6">
      <c r="B11" s="128" t="s">
        <v>26</v>
      </c>
      <c r="C11" s="127">
        <v>14587.847459082528</v>
      </c>
      <c r="D11" s="129"/>
    </row>
    <row r="12" spans="2:6">
      <c r="B12" s="130" t="s">
        <v>2959</v>
      </c>
      <c r="C12" s="131">
        <v>381.76751515000001</v>
      </c>
      <c r="D12" s="132">
        <v>46772</v>
      </c>
      <c r="E12" s="3"/>
      <c r="F12" s="3"/>
    </row>
    <row r="13" spans="2:6">
      <c r="B13" s="130" t="s">
        <v>3075</v>
      </c>
      <c r="C13" s="131">
        <v>1047.930269629753</v>
      </c>
      <c r="D13" s="132">
        <v>46698</v>
      </c>
      <c r="E13" s="3"/>
      <c r="F13" s="3"/>
    </row>
    <row r="14" spans="2:6">
      <c r="B14" s="130" t="s">
        <v>1821</v>
      </c>
      <c r="C14" s="131">
        <v>200.60615481684334</v>
      </c>
      <c r="D14" s="132">
        <v>48274</v>
      </c>
    </row>
    <row r="15" spans="2:6">
      <c r="B15" s="130" t="s">
        <v>1823</v>
      </c>
      <c r="C15" s="131">
        <v>121.14021553354058</v>
      </c>
      <c r="D15" s="132">
        <v>48274</v>
      </c>
      <c r="E15" s="3"/>
      <c r="F15" s="3"/>
    </row>
    <row r="16" spans="2:6">
      <c r="B16" s="130" t="s">
        <v>1832</v>
      </c>
      <c r="C16" s="131">
        <v>606.50107700000001</v>
      </c>
      <c r="D16" s="132">
        <v>47969</v>
      </c>
      <c r="E16" s="3"/>
      <c r="F16" s="3"/>
    </row>
    <row r="17" spans="2:4">
      <c r="B17" s="130" t="s">
        <v>2960</v>
      </c>
      <c r="C17" s="131">
        <v>66.499915000000001</v>
      </c>
      <c r="D17" s="132">
        <v>47209</v>
      </c>
    </row>
    <row r="18" spans="2:4">
      <c r="B18" s="130" t="s">
        <v>2961</v>
      </c>
      <c r="C18" s="131">
        <v>593.30140753717114</v>
      </c>
      <c r="D18" s="132">
        <v>48297</v>
      </c>
    </row>
    <row r="19" spans="2:4">
      <c r="B19" s="130" t="s">
        <v>2956</v>
      </c>
      <c r="C19" s="131">
        <v>4.4219439999999999</v>
      </c>
      <c r="D19" s="132">
        <v>47907</v>
      </c>
    </row>
    <row r="20" spans="2:4">
      <c r="B20" s="130" t="s">
        <v>2962</v>
      </c>
      <c r="C20" s="131">
        <v>158.63709299999999</v>
      </c>
      <c r="D20" s="132">
        <v>47848</v>
      </c>
    </row>
    <row r="21" spans="2:4">
      <c r="B21" s="130" t="s">
        <v>2957</v>
      </c>
      <c r="C21" s="131">
        <v>3.9640319999999996</v>
      </c>
      <c r="D21" s="132">
        <v>47848</v>
      </c>
    </row>
    <row r="22" spans="2:4">
      <c r="B22" s="130" t="s">
        <v>2963</v>
      </c>
      <c r="C22" s="131">
        <v>192.70406822000001</v>
      </c>
      <c r="D22" s="132">
        <v>47209</v>
      </c>
    </row>
    <row r="23" spans="2:4">
      <c r="B23" s="130" t="s">
        <v>2964</v>
      </c>
      <c r="C23" s="131">
        <v>92.273801625000004</v>
      </c>
      <c r="D23" s="132">
        <v>47467</v>
      </c>
    </row>
    <row r="24" spans="2:4">
      <c r="B24" s="130" t="s">
        <v>2965</v>
      </c>
      <c r="C24" s="131">
        <v>448.84780000000001</v>
      </c>
      <c r="D24" s="132">
        <v>48700</v>
      </c>
    </row>
    <row r="25" spans="2:4">
      <c r="B25" s="130" t="s">
        <v>2966</v>
      </c>
      <c r="C25" s="131">
        <v>103.60025900000001</v>
      </c>
      <c r="D25" s="132">
        <v>46132</v>
      </c>
    </row>
    <row r="26" spans="2:4">
      <c r="B26" s="130" t="s">
        <v>2967</v>
      </c>
      <c r="C26" s="131">
        <v>270.33724359999997</v>
      </c>
      <c r="D26" s="132">
        <v>46539</v>
      </c>
    </row>
    <row r="27" spans="2:4">
      <c r="B27" s="130" t="s">
        <v>1838</v>
      </c>
      <c r="C27" s="131">
        <v>495.49453332079048</v>
      </c>
      <c r="D27" s="132">
        <v>48233</v>
      </c>
    </row>
    <row r="28" spans="2:4">
      <c r="B28" s="130" t="s">
        <v>2968</v>
      </c>
      <c r="C28" s="131">
        <v>153.46862091592982</v>
      </c>
      <c r="D28" s="132">
        <v>48212</v>
      </c>
    </row>
    <row r="29" spans="2:4">
      <c r="B29" s="130" t="s">
        <v>2969</v>
      </c>
      <c r="C29" s="131">
        <v>3.9864170000000003</v>
      </c>
      <c r="D29" s="132">
        <v>47566</v>
      </c>
    </row>
    <row r="30" spans="2:4">
      <c r="B30" s="130" t="s">
        <v>2970</v>
      </c>
      <c r="C30" s="131">
        <v>119.1548771470017</v>
      </c>
      <c r="D30" s="132">
        <v>48212</v>
      </c>
    </row>
    <row r="31" spans="2:4">
      <c r="B31" s="130" t="s">
        <v>2971</v>
      </c>
      <c r="C31" s="131">
        <v>2.7758510000000003</v>
      </c>
      <c r="D31" s="132">
        <v>48297</v>
      </c>
    </row>
    <row r="32" spans="2:4">
      <c r="B32" s="130" t="s">
        <v>2972</v>
      </c>
      <c r="C32" s="131">
        <v>214.2264443</v>
      </c>
      <c r="D32" s="132">
        <v>46631</v>
      </c>
    </row>
    <row r="33" spans="2:4">
      <c r="B33" s="130" t="s">
        <v>2973</v>
      </c>
      <c r="C33" s="131">
        <v>71.051579150000009</v>
      </c>
      <c r="D33" s="132">
        <v>48214</v>
      </c>
    </row>
    <row r="34" spans="2:4">
      <c r="B34" s="130" t="s">
        <v>2974</v>
      </c>
      <c r="C34" s="131">
        <v>135.26545100000004</v>
      </c>
      <c r="D34" s="132">
        <v>48214</v>
      </c>
    </row>
    <row r="35" spans="2:4">
      <c r="B35" s="130" t="s">
        <v>2975</v>
      </c>
      <c r="C35" s="131">
        <v>821.03243000000009</v>
      </c>
      <c r="D35" s="132">
        <v>46661</v>
      </c>
    </row>
    <row r="36" spans="2:4">
      <c r="B36" s="130" t="s">
        <v>1840</v>
      </c>
      <c r="C36" s="131">
        <v>834.67637659999991</v>
      </c>
      <c r="D36" s="132">
        <v>46661</v>
      </c>
    </row>
    <row r="37" spans="2:4">
      <c r="B37" s="130" t="s">
        <v>3076</v>
      </c>
      <c r="C37" s="131">
        <v>92.207252096918651</v>
      </c>
      <c r="D37" s="132">
        <v>45199</v>
      </c>
    </row>
    <row r="38" spans="2:4">
      <c r="B38" s="130" t="s">
        <v>3077</v>
      </c>
      <c r="C38" s="131">
        <v>2641.9542269762451</v>
      </c>
      <c r="D38" s="132">
        <v>46871</v>
      </c>
    </row>
    <row r="39" spans="2:4">
      <c r="B39" s="130" t="s">
        <v>3078</v>
      </c>
      <c r="C39" s="131">
        <v>85.477817703835044</v>
      </c>
      <c r="D39" s="132">
        <v>48482</v>
      </c>
    </row>
    <row r="40" spans="2:4">
      <c r="B40" s="130" t="s">
        <v>3079</v>
      </c>
      <c r="C40" s="131">
        <v>312.72617947936618</v>
      </c>
      <c r="D40" s="132">
        <v>45169</v>
      </c>
    </row>
    <row r="41" spans="2:4">
      <c r="B41" s="130" t="s">
        <v>3080</v>
      </c>
      <c r="C41" s="131">
        <v>428.10649001008642</v>
      </c>
      <c r="D41" s="132">
        <v>46253</v>
      </c>
    </row>
    <row r="42" spans="2:4">
      <c r="B42" s="130" t="s">
        <v>3081</v>
      </c>
      <c r="C42" s="131">
        <v>1023.2449575622163</v>
      </c>
      <c r="D42" s="132">
        <v>46022</v>
      </c>
    </row>
    <row r="43" spans="2:4">
      <c r="B43" s="130" t="s">
        <v>3082</v>
      </c>
      <c r="C43" s="131">
        <v>31.838834530295991</v>
      </c>
      <c r="D43" s="132">
        <v>48844</v>
      </c>
    </row>
    <row r="44" spans="2:4">
      <c r="B44" s="130" t="s">
        <v>3083</v>
      </c>
      <c r="C44" s="131">
        <v>60.72520306288024</v>
      </c>
      <c r="D44" s="132">
        <v>45340</v>
      </c>
    </row>
    <row r="45" spans="2:4">
      <c r="B45" s="130" t="s">
        <v>3084</v>
      </c>
      <c r="C45" s="131">
        <v>582.09879999999998</v>
      </c>
      <c r="D45" s="132">
        <v>45838</v>
      </c>
    </row>
    <row r="46" spans="2:4">
      <c r="B46" s="130" t="s">
        <v>3085</v>
      </c>
      <c r="C46" s="131">
        <v>1732.1581704223586</v>
      </c>
      <c r="D46" s="132">
        <v>45935</v>
      </c>
    </row>
    <row r="47" spans="2:4">
      <c r="B47" s="130" t="s">
        <v>3086</v>
      </c>
      <c r="C47" s="131">
        <v>128.65475069229421</v>
      </c>
      <c r="D47" s="132">
        <v>52047</v>
      </c>
    </row>
    <row r="48" spans="2:4">
      <c r="B48" s="130" t="s">
        <v>3087</v>
      </c>
      <c r="C48" s="131">
        <v>324.98939999999999</v>
      </c>
      <c r="D48" s="132">
        <v>45363</v>
      </c>
    </row>
    <row r="49" spans="2:4">
      <c r="B49" s="128" t="s">
        <v>41</v>
      </c>
      <c r="C49" s="127">
        <v>61352.885328394659</v>
      </c>
      <c r="D49" s="129"/>
    </row>
    <row r="50" spans="2:4">
      <c r="B50" s="130" t="s">
        <v>2976</v>
      </c>
      <c r="C50" s="131">
        <v>628.47393399999999</v>
      </c>
      <c r="D50" s="132">
        <v>47201</v>
      </c>
    </row>
    <row r="51" spans="2:4">
      <c r="B51" s="130" t="s">
        <v>2977</v>
      </c>
      <c r="C51" s="131">
        <v>37.917053838450002</v>
      </c>
      <c r="D51" s="132">
        <v>47270</v>
      </c>
    </row>
    <row r="52" spans="2:4">
      <c r="B52" s="130" t="s">
        <v>2978</v>
      </c>
      <c r="C52" s="131">
        <v>659.49395750999997</v>
      </c>
      <c r="D52" s="132">
        <v>48366</v>
      </c>
    </row>
    <row r="53" spans="2:4">
      <c r="B53" s="130" t="s">
        <v>1889</v>
      </c>
      <c r="C53" s="131">
        <v>97.805464500193324</v>
      </c>
      <c r="D53" s="132">
        <v>47467</v>
      </c>
    </row>
    <row r="54" spans="2:4">
      <c r="B54" s="130" t="s">
        <v>1890</v>
      </c>
      <c r="C54" s="131">
        <v>203.31008798599504</v>
      </c>
      <c r="D54" s="132">
        <v>47848</v>
      </c>
    </row>
    <row r="55" spans="2:4">
      <c r="B55" s="130" t="s">
        <v>2979</v>
      </c>
      <c r="C55" s="131">
        <v>316.29884417000005</v>
      </c>
      <c r="D55" s="132">
        <v>46601</v>
      </c>
    </row>
    <row r="56" spans="2:4">
      <c r="B56" s="130" t="s">
        <v>1892</v>
      </c>
      <c r="C56" s="131">
        <v>124.52357622000002</v>
      </c>
      <c r="D56" s="132">
        <v>46371</v>
      </c>
    </row>
    <row r="57" spans="2:4">
      <c r="B57" s="130" t="s">
        <v>2980</v>
      </c>
      <c r="C57" s="131">
        <v>434.79828722000008</v>
      </c>
      <c r="D57" s="132">
        <v>47209</v>
      </c>
    </row>
    <row r="58" spans="2:4">
      <c r="B58" s="130" t="s">
        <v>1895</v>
      </c>
      <c r="C58" s="131">
        <v>49.262648780000006</v>
      </c>
      <c r="D58" s="132">
        <v>47209</v>
      </c>
    </row>
    <row r="59" spans="2:4">
      <c r="B59" s="130" t="s">
        <v>2981</v>
      </c>
      <c r="C59" s="131">
        <v>263.34584734500004</v>
      </c>
      <c r="D59" s="132">
        <v>45778</v>
      </c>
    </row>
    <row r="60" spans="2:4">
      <c r="B60" s="130" t="s">
        <v>2982</v>
      </c>
      <c r="C60" s="131">
        <v>604.01345428170009</v>
      </c>
      <c r="D60" s="132">
        <v>46997</v>
      </c>
    </row>
    <row r="61" spans="2:4">
      <c r="B61" s="130" t="s">
        <v>2983</v>
      </c>
      <c r="C61" s="131">
        <v>1068.7471291493998</v>
      </c>
      <c r="D61" s="132">
        <v>46997</v>
      </c>
    </row>
    <row r="62" spans="2:4">
      <c r="B62" s="130" t="s">
        <v>2984</v>
      </c>
      <c r="C62" s="131">
        <v>494.73073367000001</v>
      </c>
      <c r="D62" s="132">
        <v>45343</v>
      </c>
    </row>
    <row r="63" spans="2:4">
      <c r="B63" s="130" t="s">
        <v>2985</v>
      </c>
      <c r="C63" s="131">
        <v>696.68458099999998</v>
      </c>
      <c r="D63" s="132">
        <v>47082</v>
      </c>
    </row>
    <row r="64" spans="2:4">
      <c r="B64" s="130" t="s">
        <v>2986</v>
      </c>
      <c r="C64" s="131">
        <v>1191.0185300000001</v>
      </c>
      <c r="D64" s="132">
        <v>47398</v>
      </c>
    </row>
    <row r="65" spans="2:4">
      <c r="B65" s="130" t="s">
        <v>1899</v>
      </c>
      <c r="C65" s="131">
        <v>574.64445519000003</v>
      </c>
      <c r="D65" s="132">
        <v>48054</v>
      </c>
    </row>
    <row r="66" spans="2:4">
      <c r="B66" s="130" t="s">
        <v>1900</v>
      </c>
      <c r="C66" s="131">
        <v>108.50354220915001</v>
      </c>
      <c r="D66" s="132">
        <v>47119</v>
      </c>
    </row>
    <row r="67" spans="2:4">
      <c r="B67" s="130" t="s">
        <v>1903</v>
      </c>
      <c r="C67" s="131">
        <v>386.01652592314963</v>
      </c>
      <c r="D67" s="132">
        <v>48757</v>
      </c>
    </row>
    <row r="68" spans="2:4">
      <c r="B68" s="130" t="s">
        <v>2987</v>
      </c>
      <c r="C68" s="131">
        <v>38.362951609999996</v>
      </c>
      <c r="D68" s="132">
        <v>46326</v>
      </c>
    </row>
    <row r="69" spans="2:4">
      <c r="B69" s="130" t="s">
        <v>2988</v>
      </c>
      <c r="C69" s="131">
        <v>1211.6689655599998</v>
      </c>
      <c r="D69" s="132">
        <v>47301</v>
      </c>
    </row>
    <row r="70" spans="2:4">
      <c r="B70" s="130" t="s">
        <v>2989</v>
      </c>
      <c r="C70" s="131">
        <v>458.98248400000006</v>
      </c>
      <c r="D70" s="132">
        <v>47301</v>
      </c>
    </row>
    <row r="71" spans="2:4">
      <c r="B71" s="130" t="s">
        <v>2990</v>
      </c>
      <c r="C71" s="131">
        <v>43.067999999999998</v>
      </c>
      <c r="D71" s="132">
        <v>47119</v>
      </c>
    </row>
    <row r="72" spans="2:4">
      <c r="B72" s="130" t="s">
        <v>2991</v>
      </c>
      <c r="C72" s="131">
        <v>1.7817563914264589</v>
      </c>
      <c r="D72" s="132">
        <v>48122</v>
      </c>
    </row>
    <row r="73" spans="2:4">
      <c r="B73" s="130" t="s">
        <v>2992</v>
      </c>
      <c r="C73" s="131">
        <v>494.41791370949727</v>
      </c>
      <c r="D73" s="132">
        <v>48395</v>
      </c>
    </row>
    <row r="74" spans="2:4">
      <c r="B74" s="130" t="s">
        <v>2993</v>
      </c>
      <c r="C74" s="131">
        <v>154.56061763000002</v>
      </c>
      <c r="D74" s="132">
        <v>47119</v>
      </c>
    </row>
    <row r="75" spans="2:4">
      <c r="B75" s="130" t="s">
        <v>2994</v>
      </c>
      <c r="C75" s="131">
        <v>181.67854695300002</v>
      </c>
      <c r="D75" s="132">
        <v>45494</v>
      </c>
    </row>
    <row r="76" spans="2:4">
      <c r="B76" s="130" t="s">
        <v>1910</v>
      </c>
      <c r="C76" s="131">
        <v>1002.4667150000001</v>
      </c>
      <c r="D76" s="132">
        <v>48365</v>
      </c>
    </row>
    <row r="77" spans="2:4">
      <c r="B77" s="130" t="s">
        <v>1911</v>
      </c>
      <c r="C77" s="131">
        <v>210.11233512000001</v>
      </c>
      <c r="D77" s="132">
        <v>47119</v>
      </c>
    </row>
    <row r="78" spans="2:4">
      <c r="B78" s="130" t="s">
        <v>2995</v>
      </c>
      <c r="C78" s="131">
        <v>0.52676160000000005</v>
      </c>
      <c r="D78" s="132">
        <v>47119</v>
      </c>
    </row>
    <row r="79" spans="2:4">
      <c r="B79" s="130" t="s">
        <v>2996</v>
      </c>
      <c r="C79" s="131">
        <v>330.92271306999999</v>
      </c>
      <c r="D79" s="132">
        <v>46742</v>
      </c>
    </row>
    <row r="80" spans="2:4">
      <c r="B80" s="130" t="s">
        <v>2997</v>
      </c>
      <c r="C80" s="131">
        <v>38.994300000000003</v>
      </c>
      <c r="D80" s="132">
        <v>46742</v>
      </c>
    </row>
    <row r="81" spans="2:4">
      <c r="B81" s="130" t="s">
        <v>1848</v>
      </c>
      <c r="C81" s="131">
        <v>234.84849276806614</v>
      </c>
      <c r="D81" s="132">
        <v>48395</v>
      </c>
    </row>
    <row r="82" spans="2:4">
      <c r="B82" s="130" t="s">
        <v>2998</v>
      </c>
      <c r="C82" s="131">
        <v>705.75187074479891</v>
      </c>
      <c r="D82" s="132">
        <v>48669</v>
      </c>
    </row>
    <row r="83" spans="2:4">
      <c r="B83" s="130" t="s">
        <v>1921</v>
      </c>
      <c r="C83" s="131">
        <v>241.46537931445758</v>
      </c>
      <c r="D83" s="132">
        <v>46753</v>
      </c>
    </row>
    <row r="84" spans="2:4">
      <c r="B84" s="130" t="s">
        <v>2999</v>
      </c>
      <c r="C84" s="131">
        <v>77.220405999999997</v>
      </c>
      <c r="D84" s="132">
        <v>47239</v>
      </c>
    </row>
    <row r="85" spans="2:4">
      <c r="B85" s="130" t="s">
        <v>3000</v>
      </c>
      <c r="C85" s="131">
        <v>388.25357556</v>
      </c>
      <c r="D85" s="132">
        <v>47463</v>
      </c>
    </row>
    <row r="86" spans="2:4">
      <c r="B86" s="130" t="s">
        <v>3001</v>
      </c>
      <c r="C86" s="131">
        <v>1024.5252549600002</v>
      </c>
      <c r="D86" s="132">
        <v>49427</v>
      </c>
    </row>
    <row r="87" spans="2:4">
      <c r="B87" s="130" t="s">
        <v>3002</v>
      </c>
      <c r="C87" s="131">
        <v>1208.0899988188398</v>
      </c>
      <c r="D87" s="132">
        <v>50041</v>
      </c>
    </row>
    <row r="88" spans="2:4">
      <c r="B88" s="130" t="s">
        <v>3003</v>
      </c>
      <c r="C88" s="131">
        <v>1703.9031121350004</v>
      </c>
      <c r="D88" s="132">
        <v>50586</v>
      </c>
    </row>
    <row r="89" spans="2:4">
      <c r="B89" s="130" t="s">
        <v>3004</v>
      </c>
      <c r="C89" s="131">
        <v>293.60884021999999</v>
      </c>
      <c r="D89" s="132">
        <v>46971</v>
      </c>
    </row>
    <row r="90" spans="2:4">
      <c r="B90" s="130" t="s">
        <v>3005</v>
      </c>
      <c r="C90" s="131">
        <v>1070.18315966</v>
      </c>
      <c r="D90" s="132">
        <v>45557</v>
      </c>
    </row>
    <row r="91" spans="2:4">
      <c r="B91" s="130" t="s">
        <v>1931</v>
      </c>
      <c r="C91" s="131">
        <v>1065.8183854700001</v>
      </c>
      <c r="D91" s="132">
        <v>46149</v>
      </c>
    </row>
    <row r="92" spans="2:4">
      <c r="B92" s="130" t="s">
        <v>3006</v>
      </c>
      <c r="C92" s="131">
        <v>318.70401733</v>
      </c>
      <c r="D92" s="132">
        <v>46012</v>
      </c>
    </row>
    <row r="93" spans="2:4">
      <c r="B93" s="130" t="s">
        <v>3007</v>
      </c>
      <c r="C93" s="131">
        <v>1099.4270805408928</v>
      </c>
      <c r="D93" s="132">
        <v>48693</v>
      </c>
    </row>
    <row r="94" spans="2:4">
      <c r="B94" s="130" t="s">
        <v>1932</v>
      </c>
      <c r="C94" s="131">
        <v>758.35894462740009</v>
      </c>
      <c r="D94" s="132">
        <v>47849</v>
      </c>
    </row>
    <row r="95" spans="2:4">
      <c r="B95" s="130" t="s">
        <v>3088</v>
      </c>
      <c r="C95" s="131">
        <v>179.72550814476193</v>
      </c>
      <c r="D95" s="132">
        <v>45515</v>
      </c>
    </row>
    <row r="96" spans="2:4">
      <c r="B96" s="130" t="s">
        <v>1933</v>
      </c>
      <c r="C96" s="131">
        <v>1120.1120558704527</v>
      </c>
      <c r="D96" s="132">
        <v>47665</v>
      </c>
    </row>
    <row r="97" spans="2:4">
      <c r="B97" s="130" t="s">
        <v>3008</v>
      </c>
      <c r="C97" s="131">
        <v>1.2952882300000002</v>
      </c>
      <c r="D97" s="132">
        <v>46326</v>
      </c>
    </row>
    <row r="98" spans="2:4">
      <c r="B98" s="130" t="s">
        <v>3009</v>
      </c>
      <c r="C98" s="131">
        <v>8.5776471000000001</v>
      </c>
      <c r="D98" s="132">
        <v>46326</v>
      </c>
    </row>
    <row r="99" spans="2:4">
      <c r="B99" s="130" t="s">
        <v>3010</v>
      </c>
      <c r="C99" s="131">
        <v>8.66668649</v>
      </c>
      <c r="D99" s="132">
        <v>46326</v>
      </c>
    </row>
    <row r="100" spans="2:4">
      <c r="B100" s="130" t="s">
        <v>3011</v>
      </c>
      <c r="C100" s="131">
        <v>13.553101850000001</v>
      </c>
      <c r="D100" s="132">
        <v>46326</v>
      </c>
    </row>
    <row r="101" spans="2:4">
      <c r="B101" s="130" t="s">
        <v>3012</v>
      </c>
      <c r="C101" s="131">
        <v>8.2784532600000009</v>
      </c>
      <c r="D101" s="132">
        <v>46326</v>
      </c>
    </row>
    <row r="102" spans="2:4">
      <c r="B102" s="130" t="s">
        <v>3013</v>
      </c>
      <c r="C102" s="131">
        <v>1140.0777747100001</v>
      </c>
      <c r="D102" s="132">
        <v>46752</v>
      </c>
    </row>
    <row r="103" spans="2:4">
      <c r="B103" s="130" t="s">
        <v>3089</v>
      </c>
      <c r="C103" s="131">
        <v>194.44155000000001</v>
      </c>
      <c r="D103" s="132">
        <v>45615</v>
      </c>
    </row>
    <row r="104" spans="2:4">
      <c r="B104" s="130" t="s">
        <v>1945</v>
      </c>
      <c r="C104" s="131">
        <v>198.57729800000001</v>
      </c>
      <c r="D104" s="132">
        <v>47756</v>
      </c>
    </row>
    <row r="105" spans="2:4">
      <c r="B105" s="130" t="s">
        <v>3014</v>
      </c>
      <c r="C105" s="131">
        <v>778.64144155059512</v>
      </c>
      <c r="D105" s="132">
        <v>48332</v>
      </c>
    </row>
    <row r="106" spans="2:4">
      <c r="B106" s="130" t="s">
        <v>3015</v>
      </c>
      <c r="C106" s="131">
        <v>1696.9775460000001</v>
      </c>
      <c r="D106" s="132">
        <v>47715</v>
      </c>
    </row>
    <row r="107" spans="2:4">
      <c r="B107" s="130" t="s">
        <v>3016</v>
      </c>
      <c r="C107" s="131">
        <v>869.47506199999998</v>
      </c>
      <c r="D107" s="132">
        <v>47715</v>
      </c>
    </row>
    <row r="108" spans="2:4">
      <c r="B108" s="130" t="s">
        <v>3017</v>
      </c>
      <c r="C108" s="131">
        <v>49.694137290000008</v>
      </c>
      <c r="D108" s="132">
        <v>47715</v>
      </c>
    </row>
    <row r="109" spans="2:4">
      <c r="B109" s="130" t="s">
        <v>1949</v>
      </c>
      <c r="C109" s="131">
        <v>75.135863565000008</v>
      </c>
      <c r="D109" s="132">
        <v>48466</v>
      </c>
    </row>
    <row r="110" spans="2:4">
      <c r="B110" s="130" t="s">
        <v>1950</v>
      </c>
      <c r="C110" s="131">
        <v>55.137437000000006</v>
      </c>
      <c r="D110" s="132">
        <v>48466</v>
      </c>
    </row>
    <row r="111" spans="2:4">
      <c r="B111" s="130" t="s">
        <v>3018</v>
      </c>
      <c r="C111" s="131">
        <v>715.21136196999998</v>
      </c>
      <c r="D111" s="132">
        <v>48446</v>
      </c>
    </row>
    <row r="112" spans="2:4">
      <c r="B112" s="130" t="s">
        <v>3019</v>
      </c>
      <c r="C112" s="131">
        <v>6.2895190000000003</v>
      </c>
      <c r="D112" s="132">
        <v>48446</v>
      </c>
    </row>
    <row r="113" spans="2:4">
      <c r="B113" s="130" t="s">
        <v>1952</v>
      </c>
      <c r="C113" s="131">
        <v>29.744209249650005</v>
      </c>
      <c r="D113" s="132">
        <v>48319</v>
      </c>
    </row>
    <row r="114" spans="2:4">
      <c r="B114" s="130" t="s">
        <v>3020</v>
      </c>
      <c r="C114" s="131">
        <v>445.07621899999998</v>
      </c>
      <c r="D114" s="132">
        <v>50586</v>
      </c>
    </row>
    <row r="115" spans="2:4">
      <c r="B115" s="130" t="s">
        <v>3021</v>
      </c>
      <c r="C115" s="131">
        <v>664.79009815000006</v>
      </c>
      <c r="D115" s="132">
        <v>47392</v>
      </c>
    </row>
    <row r="116" spans="2:4">
      <c r="B116" s="130" t="s">
        <v>3090</v>
      </c>
      <c r="C116" s="131">
        <v>423.43283705058042</v>
      </c>
      <c r="D116" s="132">
        <v>46418</v>
      </c>
    </row>
    <row r="117" spans="2:4">
      <c r="B117" s="130" t="s">
        <v>3022</v>
      </c>
      <c r="C117" s="131">
        <v>487.72315128620676</v>
      </c>
      <c r="D117" s="132">
        <v>48760</v>
      </c>
    </row>
    <row r="118" spans="2:4">
      <c r="B118" s="130" t="s">
        <v>1955</v>
      </c>
      <c r="C118" s="131">
        <v>1.926442</v>
      </c>
      <c r="D118" s="132">
        <v>47453</v>
      </c>
    </row>
    <row r="119" spans="2:4">
      <c r="B119" s="130" t="s">
        <v>1853</v>
      </c>
      <c r="C119" s="131">
        <v>65.400917319999991</v>
      </c>
      <c r="D119" s="132">
        <v>47262</v>
      </c>
    </row>
    <row r="120" spans="2:4">
      <c r="B120" s="130" t="s">
        <v>3091</v>
      </c>
      <c r="C120" s="131">
        <v>3.3509745073561601</v>
      </c>
      <c r="D120" s="132">
        <v>45126</v>
      </c>
    </row>
    <row r="121" spans="2:4">
      <c r="B121" s="130" t="s">
        <v>3023</v>
      </c>
      <c r="C121" s="131">
        <v>12.752806884150001</v>
      </c>
      <c r="D121" s="132">
        <v>45777</v>
      </c>
    </row>
    <row r="122" spans="2:4">
      <c r="B122" s="130" t="s">
        <v>1961</v>
      </c>
      <c r="C122" s="131">
        <v>967.77151547100004</v>
      </c>
      <c r="D122" s="132">
        <v>45930</v>
      </c>
    </row>
    <row r="123" spans="2:4">
      <c r="B123" s="130" t="s">
        <v>3024</v>
      </c>
      <c r="C123" s="131">
        <v>3186.3188849079743</v>
      </c>
      <c r="D123" s="132">
        <v>47665</v>
      </c>
    </row>
    <row r="124" spans="2:4">
      <c r="B124" s="130" t="s">
        <v>3025</v>
      </c>
      <c r="C124" s="131">
        <v>321.71170066063564</v>
      </c>
      <c r="D124" s="132">
        <v>45485</v>
      </c>
    </row>
    <row r="125" spans="2:4">
      <c r="B125" s="130" t="s">
        <v>3026</v>
      </c>
      <c r="C125" s="131">
        <v>799.45495606272527</v>
      </c>
      <c r="D125" s="132">
        <v>46417</v>
      </c>
    </row>
    <row r="126" spans="2:4">
      <c r="B126" s="130" t="s">
        <v>3027</v>
      </c>
      <c r="C126" s="131">
        <v>395.08722285000005</v>
      </c>
      <c r="D126" s="132">
        <v>47178</v>
      </c>
    </row>
    <row r="127" spans="2:4">
      <c r="B127" s="130" t="s">
        <v>3028</v>
      </c>
      <c r="C127" s="131">
        <v>28.482193000000002</v>
      </c>
      <c r="D127" s="132">
        <v>47447</v>
      </c>
    </row>
    <row r="128" spans="2:4">
      <c r="B128" s="130" t="s">
        <v>3029</v>
      </c>
      <c r="C128" s="131">
        <v>510.47919500000006</v>
      </c>
      <c r="D128" s="132">
        <v>47987</v>
      </c>
    </row>
    <row r="129" spans="2:4">
      <c r="B129" s="130" t="s">
        <v>1854</v>
      </c>
      <c r="C129" s="131">
        <v>504.27154343795672</v>
      </c>
      <c r="D129" s="132">
        <v>48180</v>
      </c>
    </row>
    <row r="130" spans="2:4">
      <c r="B130" s="130" t="s">
        <v>3030</v>
      </c>
      <c r="C130" s="131">
        <v>1596.8081120000002</v>
      </c>
      <c r="D130" s="132">
        <v>47735</v>
      </c>
    </row>
    <row r="131" spans="2:4">
      <c r="B131" s="130" t="s">
        <v>3031</v>
      </c>
      <c r="C131" s="131">
        <v>45.194320440000006</v>
      </c>
      <c r="D131" s="132">
        <v>48151</v>
      </c>
    </row>
    <row r="132" spans="2:4">
      <c r="B132" s="130" t="s">
        <v>3032</v>
      </c>
      <c r="C132" s="131">
        <v>463.22121336189872</v>
      </c>
      <c r="D132" s="132">
        <v>47848</v>
      </c>
    </row>
    <row r="133" spans="2:4">
      <c r="B133" s="130" t="s">
        <v>3033</v>
      </c>
      <c r="C133" s="131">
        <v>84.752415360000015</v>
      </c>
      <c r="D133" s="132">
        <v>45710</v>
      </c>
    </row>
    <row r="134" spans="2:4">
      <c r="B134" s="130" t="s">
        <v>3034</v>
      </c>
      <c r="C134" s="131">
        <v>1021.7046296250001</v>
      </c>
      <c r="D134" s="132">
        <v>46573</v>
      </c>
    </row>
    <row r="135" spans="2:4">
      <c r="B135" s="130" t="s">
        <v>3035</v>
      </c>
      <c r="C135" s="131">
        <v>840.45776890188301</v>
      </c>
      <c r="D135" s="132">
        <v>47832</v>
      </c>
    </row>
    <row r="136" spans="2:4">
      <c r="B136" s="130" t="s">
        <v>3036</v>
      </c>
      <c r="C136" s="131">
        <v>52.911669870000004</v>
      </c>
      <c r="D136" s="132">
        <v>46524</v>
      </c>
    </row>
    <row r="137" spans="2:4">
      <c r="B137" s="130" t="s">
        <v>3037</v>
      </c>
      <c r="C137" s="131">
        <v>883.93099562793861</v>
      </c>
      <c r="D137" s="132">
        <v>48121</v>
      </c>
    </row>
    <row r="138" spans="2:4">
      <c r="B138" s="130" t="s">
        <v>3038</v>
      </c>
      <c r="C138" s="131">
        <v>234.58170108818439</v>
      </c>
      <c r="D138" s="132">
        <v>48121</v>
      </c>
    </row>
    <row r="139" spans="2:4">
      <c r="B139" s="130" t="s">
        <v>3039</v>
      </c>
      <c r="C139" s="131">
        <v>119.93357031930002</v>
      </c>
      <c r="D139" s="132">
        <v>47255</v>
      </c>
    </row>
    <row r="140" spans="2:4">
      <c r="B140" s="130" t="s">
        <v>3040</v>
      </c>
      <c r="C140" s="131">
        <v>169.96992869520003</v>
      </c>
      <c r="D140" s="132">
        <v>48029</v>
      </c>
    </row>
    <row r="141" spans="2:4">
      <c r="B141" s="130" t="s">
        <v>3092</v>
      </c>
      <c r="C141" s="131">
        <v>10.433237452200402</v>
      </c>
      <c r="D141" s="132">
        <v>45371</v>
      </c>
    </row>
    <row r="142" spans="2:4">
      <c r="B142" s="130" t="s">
        <v>3041</v>
      </c>
      <c r="C142" s="131">
        <v>136.93400300000002</v>
      </c>
      <c r="D142" s="132">
        <v>48294</v>
      </c>
    </row>
    <row r="143" spans="2:4">
      <c r="B143" s="130" t="s">
        <v>3042</v>
      </c>
      <c r="C143" s="131">
        <v>8.5349310384500009E-3</v>
      </c>
      <c r="D143" s="132">
        <v>50586</v>
      </c>
    </row>
    <row r="144" spans="2:4">
      <c r="B144" s="130" t="s">
        <v>1988</v>
      </c>
      <c r="C144" s="131">
        <v>1241.9309493963021</v>
      </c>
      <c r="D144" s="132">
        <v>47937</v>
      </c>
    </row>
    <row r="145" spans="2:4">
      <c r="B145" s="130" t="s">
        <v>3043</v>
      </c>
      <c r="C145" s="131">
        <v>329.37950000000001</v>
      </c>
      <c r="D145" s="132">
        <v>46572</v>
      </c>
    </row>
    <row r="146" spans="2:4">
      <c r="B146" s="130" t="s">
        <v>3093</v>
      </c>
      <c r="C146" s="131">
        <v>156.74303302212641</v>
      </c>
      <c r="D146" s="132">
        <v>45187</v>
      </c>
    </row>
    <row r="147" spans="2:4">
      <c r="B147" s="130" t="s">
        <v>3044</v>
      </c>
      <c r="C147" s="131">
        <v>217.93472601000002</v>
      </c>
      <c r="D147" s="132">
        <v>46844</v>
      </c>
    </row>
    <row r="148" spans="2:4">
      <c r="B148" s="130" t="s">
        <v>3094</v>
      </c>
      <c r="C148" s="131">
        <v>213.83840066702768</v>
      </c>
      <c r="D148" s="132">
        <v>45602</v>
      </c>
    </row>
    <row r="149" spans="2:4">
      <c r="B149" s="130" t="s">
        <v>3045</v>
      </c>
      <c r="C149" s="131">
        <v>253.28145763386098</v>
      </c>
      <c r="D149" s="132">
        <v>50586</v>
      </c>
    </row>
    <row r="150" spans="2:4">
      <c r="B150" s="130" t="s">
        <v>3046</v>
      </c>
      <c r="C150" s="131">
        <v>126.58275000000002</v>
      </c>
      <c r="D150" s="132">
        <v>45869</v>
      </c>
    </row>
    <row r="151" spans="2:4">
      <c r="B151" s="130" t="s">
        <v>3047</v>
      </c>
      <c r="C151" s="131">
        <v>157.68663700000002</v>
      </c>
      <c r="D151" s="132">
        <v>46938</v>
      </c>
    </row>
    <row r="152" spans="2:4">
      <c r="B152" s="130" t="s">
        <v>3048</v>
      </c>
      <c r="C152" s="131">
        <v>324.60873300000003</v>
      </c>
      <c r="D152" s="132">
        <v>46201</v>
      </c>
    </row>
    <row r="153" spans="2:4">
      <c r="B153" s="130" t="s">
        <v>3049</v>
      </c>
      <c r="C153" s="131">
        <v>260.77374300000002</v>
      </c>
      <c r="D153" s="132">
        <v>46203</v>
      </c>
    </row>
    <row r="154" spans="2:4">
      <c r="B154" s="130" t="s">
        <v>3050</v>
      </c>
      <c r="C154" s="131">
        <v>659.23140056</v>
      </c>
      <c r="D154" s="132">
        <v>46660</v>
      </c>
    </row>
    <row r="155" spans="2:4">
      <c r="B155" s="130" t="s">
        <v>2001</v>
      </c>
      <c r="C155" s="131">
        <v>269.374504</v>
      </c>
      <c r="D155" s="132">
        <v>47301</v>
      </c>
    </row>
    <row r="156" spans="2:4">
      <c r="B156" s="130" t="s">
        <v>3051</v>
      </c>
      <c r="C156" s="131">
        <v>921.84919062999995</v>
      </c>
      <c r="D156" s="132">
        <v>48176</v>
      </c>
    </row>
    <row r="157" spans="2:4">
      <c r="B157" s="130" t="s">
        <v>3052</v>
      </c>
      <c r="C157" s="131">
        <v>65.733126999999996</v>
      </c>
      <c r="D157" s="132">
        <v>48213</v>
      </c>
    </row>
    <row r="158" spans="2:4">
      <c r="B158" s="130" t="s">
        <v>2006</v>
      </c>
      <c r="C158" s="131">
        <v>340.92394183000005</v>
      </c>
      <c r="D158" s="132">
        <v>47992</v>
      </c>
    </row>
    <row r="159" spans="2:4">
      <c r="B159" s="130" t="s">
        <v>3053</v>
      </c>
      <c r="C159" s="131">
        <v>321.48545200000007</v>
      </c>
      <c r="D159" s="132">
        <v>46601</v>
      </c>
    </row>
    <row r="160" spans="2:4">
      <c r="B160" s="130" t="s">
        <v>3054</v>
      </c>
      <c r="C160" s="131">
        <v>133.31656683802748</v>
      </c>
      <c r="D160" s="132">
        <v>46722</v>
      </c>
    </row>
    <row r="161" spans="2:4">
      <c r="B161" s="130" t="s">
        <v>3055</v>
      </c>
      <c r="C161" s="131">
        <v>191.33260017279491</v>
      </c>
      <c r="D161" s="132">
        <v>46794</v>
      </c>
    </row>
    <row r="162" spans="2:4">
      <c r="B162" s="130" t="s">
        <v>3056</v>
      </c>
      <c r="C162" s="131">
        <v>195.76733562000001</v>
      </c>
      <c r="D162" s="132">
        <v>47407</v>
      </c>
    </row>
    <row r="163" spans="2:4">
      <c r="B163" s="130" t="s">
        <v>3057</v>
      </c>
      <c r="C163" s="131">
        <v>755.0138632500001</v>
      </c>
      <c r="D163" s="132">
        <v>48234</v>
      </c>
    </row>
    <row r="164" spans="2:4">
      <c r="B164" s="130" t="s">
        <v>2013</v>
      </c>
      <c r="C164" s="131">
        <v>135.32831084727505</v>
      </c>
      <c r="D164" s="132">
        <v>47467</v>
      </c>
    </row>
    <row r="165" spans="2:4">
      <c r="B165" s="130" t="s">
        <v>3058</v>
      </c>
      <c r="C165" s="131">
        <v>528.45142700000008</v>
      </c>
      <c r="D165" s="132">
        <v>47599</v>
      </c>
    </row>
    <row r="166" spans="2:4">
      <c r="B166" s="130" t="s">
        <v>2958</v>
      </c>
      <c r="C166" s="131">
        <v>2.6476830000000002</v>
      </c>
      <c r="D166" s="132">
        <v>46082</v>
      </c>
    </row>
    <row r="167" spans="2:4">
      <c r="B167" s="130" t="s">
        <v>2023</v>
      </c>
      <c r="C167" s="131">
        <v>434.98672600000003</v>
      </c>
      <c r="D167" s="132">
        <v>47236</v>
      </c>
    </row>
    <row r="168" spans="2:4">
      <c r="B168" s="130" t="s">
        <v>3059</v>
      </c>
      <c r="C168" s="131">
        <v>883.92517326000007</v>
      </c>
      <c r="D168" s="132">
        <v>46465</v>
      </c>
    </row>
    <row r="169" spans="2:4">
      <c r="B169" s="130" t="s">
        <v>3095</v>
      </c>
      <c r="C169" s="131">
        <v>51.882124535339599</v>
      </c>
      <c r="D169" s="132">
        <v>46014</v>
      </c>
    </row>
    <row r="170" spans="2:4">
      <c r="B170" s="130" t="s">
        <v>3096</v>
      </c>
      <c r="C170" s="131">
        <v>24.381713480992563</v>
      </c>
      <c r="D170" s="132">
        <v>45830</v>
      </c>
    </row>
    <row r="171" spans="2:4">
      <c r="B171" s="130" t="s">
        <v>3060</v>
      </c>
      <c r="C171" s="131">
        <v>71.048176999999995</v>
      </c>
      <c r="D171" s="132">
        <v>48723</v>
      </c>
    </row>
    <row r="172" spans="2:4">
      <c r="B172" s="130" t="s">
        <v>3061</v>
      </c>
      <c r="C172" s="131">
        <v>94.858635300000003</v>
      </c>
      <c r="D172" s="132">
        <v>47031</v>
      </c>
    </row>
    <row r="173" spans="2:4">
      <c r="B173" s="130" t="s">
        <v>3062</v>
      </c>
      <c r="C173" s="131">
        <v>254.45199700000001</v>
      </c>
      <c r="D173" s="132">
        <v>48268</v>
      </c>
    </row>
    <row r="174" spans="2:4">
      <c r="B174" s="130" t="s">
        <v>3063</v>
      </c>
      <c r="C174" s="131">
        <v>157.72926100000001</v>
      </c>
      <c r="D174" s="132">
        <v>46054</v>
      </c>
    </row>
    <row r="175" spans="2:4">
      <c r="B175" s="130" t="s">
        <v>2036</v>
      </c>
      <c r="C175" s="131">
        <v>115.72789700000001</v>
      </c>
      <c r="D175" s="132">
        <v>47107</v>
      </c>
    </row>
    <row r="176" spans="2:4">
      <c r="B176" s="130" t="s">
        <v>3064</v>
      </c>
      <c r="C176" s="131">
        <v>47.199057029999999</v>
      </c>
      <c r="D176" s="132">
        <v>48213</v>
      </c>
    </row>
    <row r="177" spans="2:4">
      <c r="B177" s="130" t="s">
        <v>3065</v>
      </c>
      <c r="C177" s="131">
        <v>43.821742500000006</v>
      </c>
      <c r="D177" s="132">
        <v>45869</v>
      </c>
    </row>
    <row r="178" spans="2:4">
      <c r="B178" s="130" t="s">
        <v>2039</v>
      </c>
      <c r="C178" s="131">
        <v>214.28333788500001</v>
      </c>
      <c r="D178" s="132">
        <v>47848</v>
      </c>
    </row>
    <row r="179" spans="2:4">
      <c r="B179" s="130" t="s">
        <v>3066</v>
      </c>
      <c r="C179" s="131">
        <v>149.04339555999999</v>
      </c>
      <c r="D179" s="132">
        <v>46637</v>
      </c>
    </row>
    <row r="180" spans="2:4">
      <c r="B180" s="130" t="s">
        <v>2041</v>
      </c>
      <c r="C180" s="131">
        <v>591.57049774500001</v>
      </c>
      <c r="D180" s="132">
        <v>47574</v>
      </c>
    </row>
    <row r="181" spans="2:4">
      <c r="B181" s="130" t="s">
        <v>3067</v>
      </c>
      <c r="C181" s="131">
        <v>336.40608791</v>
      </c>
      <c r="D181" s="132">
        <v>48942</v>
      </c>
    </row>
    <row r="182" spans="2:4">
      <c r="B182" s="130" t="s">
        <v>3068</v>
      </c>
      <c r="C182" s="131">
        <v>462.58992332000003</v>
      </c>
      <c r="D182" s="132">
        <v>48942</v>
      </c>
    </row>
    <row r="183" spans="2:4">
      <c r="B183" s="130" t="s">
        <v>1868</v>
      </c>
      <c r="C183" s="131">
        <v>960.80445599999996</v>
      </c>
      <c r="D183" s="132">
        <v>49405</v>
      </c>
    </row>
    <row r="184" spans="2:4">
      <c r="B184" s="130" t="s">
        <v>3069</v>
      </c>
      <c r="C184" s="131">
        <v>58.940200430000004</v>
      </c>
      <c r="D184" s="132">
        <v>48069</v>
      </c>
    </row>
    <row r="185" spans="2:4">
      <c r="B185" s="130" t="s">
        <v>3070</v>
      </c>
      <c r="C185" s="131">
        <v>1175.23021042</v>
      </c>
      <c r="D185" s="132">
        <v>46643</v>
      </c>
    </row>
    <row r="186" spans="2:4">
      <c r="B186" s="130" t="s">
        <v>3071</v>
      </c>
      <c r="C186" s="131">
        <v>394.55912000000006</v>
      </c>
      <c r="D186" s="132">
        <v>48004</v>
      </c>
    </row>
    <row r="187" spans="2:4">
      <c r="B187" s="130" t="s">
        <v>3072</v>
      </c>
      <c r="C187" s="131">
        <v>7.0590020800000008</v>
      </c>
      <c r="D187" s="132">
        <v>47262</v>
      </c>
    </row>
    <row r="188" spans="2:4">
      <c r="B188" s="130" t="s">
        <v>3073</v>
      </c>
      <c r="C188" s="131">
        <v>1.7659049199999999</v>
      </c>
      <c r="D188" s="132">
        <v>45939</v>
      </c>
    </row>
    <row r="189" spans="2:4">
      <c r="B189" s="130" t="s">
        <v>2047</v>
      </c>
      <c r="C189" s="131">
        <v>643.94792970000003</v>
      </c>
      <c r="D189" s="132">
        <v>46742</v>
      </c>
    </row>
    <row r="190" spans="2:4">
      <c r="B190" s="130" t="s">
        <v>3074</v>
      </c>
      <c r="C190" s="131">
        <v>690.75181599999996</v>
      </c>
      <c r="D190" s="132">
        <v>46112</v>
      </c>
    </row>
    <row r="191" spans="2:4">
      <c r="B191" s="130" t="s">
        <v>2048</v>
      </c>
      <c r="C191" s="131">
        <v>1636.4905750000003</v>
      </c>
      <c r="D191" s="132">
        <v>46722</v>
      </c>
    </row>
    <row r="192" spans="2:4">
      <c r="B192" s="130" t="s">
        <v>2049</v>
      </c>
      <c r="C192" s="131">
        <v>116.80644700000002</v>
      </c>
      <c r="D192" s="132">
        <v>46722</v>
      </c>
    </row>
    <row r="193" spans="2:4">
      <c r="B193" s="130" t="s">
        <v>1869</v>
      </c>
      <c r="C193" s="131">
        <v>3.6325042299999999</v>
      </c>
      <c r="D193" s="132">
        <v>48030</v>
      </c>
    </row>
    <row r="194" spans="2:4">
      <c r="B194" s="130"/>
      <c r="C194" s="131"/>
      <c r="D194" s="132"/>
    </row>
    <row r="195" spans="2:4">
      <c r="B195" s="130"/>
      <c r="C195" s="131"/>
      <c r="D195" s="132"/>
    </row>
    <row r="196" spans="2:4">
      <c r="B196" s="130"/>
      <c r="C196" s="131"/>
      <c r="D196" s="132"/>
    </row>
    <row r="197" spans="2:4">
      <c r="B197" s="130"/>
      <c r="C197" s="131"/>
      <c r="D197" s="132"/>
    </row>
    <row r="198" spans="2:4">
      <c r="B198" s="130"/>
      <c r="C198" s="131"/>
      <c r="D198" s="132"/>
    </row>
    <row r="199" spans="2:4">
      <c r="B199" s="130"/>
      <c r="C199" s="131"/>
      <c r="D199" s="132"/>
    </row>
    <row r="200" spans="2:4">
      <c r="B200" s="130"/>
      <c r="C200" s="131"/>
      <c r="D200" s="132"/>
    </row>
    <row r="201" spans="2:4">
      <c r="B201" s="130"/>
      <c r="C201" s="131"/>
      <c r="D201" s="132"/>
    </row>
    <row r="202" spans="2:4">
      <c r="B202" s="130"/>
      <c r="C202" s="131"/>
      <c r="D202" s="132"/>
    </row>
    <row r="203" spans="2:4">
      <c r="B203" s="130"/>
      <c r="C203" s="131"/>
      <c r="D203" s="132"/>
    </row>
    <row r="204" spans="2:4">
      <c r="B204" s="130"/>
      <c r="C204" s="131"/>
      <c r="D204" s="132"/>
    </row>
    <row r="205" spans="2:4">
      <c r="B205" s="130"/>
      <c r="C205" s="131"/>
      <c r="D205" s="132"/>
    </row>
    <row r="206" spans="2:4">
      <c r="B206" s="130"/>
      <c r="C206" s="131"/>
      <c r="D206" s="132"/>
    </row>
    <row r="207" spans="2:4">
      <c r="B207" s="130"/>
      <c r="C207" s="131"/>
      <c r="D207" s="132"/>
    </row>
    <row r="208" spans="2:4">
      <c r="B208" s="130"/>
      <c r="C208" s="131"/>
      <c r="D208" s="132"/>
    </row>
    <row r="209" spans="2:4">
      <c r="B209" s="130"/>
      <c r="C209" s="131"/>
      <c r="D209" s="132"/>
    </row>
    <row r="210" spans="2:4">
      <c r="B210" s="130"/>
      <c r="C210" s="131"/>
      <c r="D210" s="132"/>
    </row>
    <row r="211" spans="2:4">
      <c r="B211" s="130"/>
      <c r="C211" s="131"/>
      <c r="D211" s="132"/>
    </row>
    <row r="212" spans="2:4">
      <c r="B212" s="130"/>
      <c r="C212" s="131"/>
      <c r="D212" s="132"/>
    </row>
    <row r="213" spans="2:4">
      <c r="B213" s="130"/>
      <c r="C213" s="131"/>
      <c r="D213" s="132"/>
    </row>
    <row r="214" spans="2:4">
      <c r="B214" s="130"/>
      <c r="C214" s="131"/>
      <c r="D214" s="132"/>
    </row>
    <row r="215" spans="2:4">
      <c r="B215" s="130"/>
      <c r="C215" s="131"/>
      <c r="D215" s="132"/>
    </row>
    <row r="216" spans="2:4">
      <c r="B216" s="130"/>
      <c r="C216" s="131"/>
      <c r="D216" s="132"/>
    </row>
    <row r="217" spans="2:4">
      <c r="B217" s="130"/>
      <c r="C217" s="131"/>
      <c r="D217" s="132"/>
    </row>
    <row r="218" spans="2:4">
      <c r="B218" s="130"/>
      <c r="C218" s="131"/>
      <c r="D218" s="132"/>
    </row>
    <row r="219" spans="2:4">
      <c r="B219" s="130"/>
      <c r="C219" s="131"/>
      <c r="D219" s="132"/>
    </row>
    <row r="220" spans="2:4">
      <c r="B220" s="130"/>
      <c r="C220" s="131"/>
      <c r="D220" s="132"/>
    </row>
    <row r="221" spans="2:4">
      <c r="B221" s="130"/>
      <c r="C221" s="131"/>
      <c r="D221" s="132"/>
    </row>
    <row r="222" spans="2:4">
      <c r="B222" s="130"/>
      <c r="C222" s="131"/>
      <c r="D222" s="132"/>
    </row>
    <row r="223" spans="2:4">
      <c r="B223" s="130"/>
      <c r="C223" s="131"/>
      <c r="D223" s="132"/>
    </row>
    <row r="224" spans="2:4">
      <c r="B224" s="130"/>
      <c r="C224" s="131"/>
      <c r="D224" s="132"/>
    </row>
    <row r="225" spans="2:4">
      <c r="B225" s="130"/>
      <c r="C225" s="131"/>
      <c r="D225" s="132"/>
    </row>
    <row r="226" spans="2:4">
      <c r="B226" s="130"/>
      <c r="C226" s="131"/>
      <c r="D226" s="132"/>
    </row>
    <row r="227" spans="2:4">
      <c r="B227" s="130"/>
      <c r="C227" s="131"/>
      <c r="D227" s="132"/>
    </row>
    <row r="228" spans="2:4">
      <c r="B228" s="130"/>
      <c r="C228" s="131"/>
      <c r="D228" s="132"/>
    </row>
    <row r="229" spans="2:4">
      <c r="B229" s="130"/>
      <c r="C229" s="131"/>
      <c r="D229" s="132"/>
    </row>
    <row r="230" spans="2:4">
      <c r="B230" s="130"/>
      <c r="C230" s="131"/>
      <c r="D230" s="132"/>
    </row>
    <row r="231" spans="2:4">
      <c r="B231" s="130"/>
      <c r="C231" s="131"/>
      <c r="D231" s="132"/>
    </row>
    <row r="232" spans="2:4">
      <c r="B232" s="130"/>
      <c r="C232" s="131"/>
      <c r="D232" s="132"/>
    </row>
    <row r="233" spans="2:4">
      <c r="B233" s="130"/>
      <c r="C233" s="131"/>
      <c r="D233" s="132"/>
    </row>
    <row r="234" spans="2:4">
      <c r="B234" s="130"/>
      <c r="C234" s="131"/>
      <c r="D234" s="132"/>
    </row>
    <row r="235" spans="2:4">
      <c r="B235" s="130"/>
      <c r="C235" s="131"/>
      <c r="D235" s="132"/>
    </row>
    <row r="236" spans="2:4">
      <c r="B236" s="130"/>
      <c r="C236" s="131"/>
      <c r="D236" s="132"/>
    </row>
    <row r="237" spans="2:4">
      <c r="B237" s="130"/>
      <c r="C237" s="131"/>
      <c r="D237" s="132"/>
    </row>
    <row r="238" spans="2:4">
      <c r="B238" s="130"/>
      <c r="C238" s="131"/>
      <c r="D238" s="132"/>
    </row>
    <row r="239" spans="2:4">
      <c r="B239" s="130"/>
      <c r="C239" s="131"/>
      <c r="D239" s="132"/>
    </row>
    <row r="240" spans="2:4">
      <c r="B240" s="130"/>
      <c r="C240" s="131"/>
      <c r="D240" s="132"/>
    </row>
    <row r="241" spans="2:4">
      <c r="B241" s="130"/>
      <c r="C241" s="131"/>
      <c r="D241" s="132"/>
    </row>
    <row r="242" spans="2:4">
      <c r="B242" s="130"/>
      <c r="C242" s="131"/>
      <c r="D242" s="132"/>
    </row>
    <row r="243" spans="2:4">
      <c r="B243" s="130"/>
      <c r="C243" s="131"/>
      <c r="D243" s="132"/>
    </row>
    <row r="244" spans="2:4">
      <c r="B244" s="130"/>
      <c r="C244" s="131"/>
      <c r="D244" s="132"/>
    </row>
    <row r="245" spans="2:4">
      <c r="B245" s="130"/>
      <c r="C245" s="131"/>
      <c r="D245" s="132"/>
    </row>
    <row r="246" spans="2:4">
      <c r="B246" s="130"/>
      <c r="C246" s="131"/>
      <c r="D246" s="132"/>
    </row>
    <row r="247" spans="2:4">
      <c r="B247" s="130"/>
      <c r="C247" s="131"/>
      <c r="D247" s="132"/>
    </row>
    <row r="248" spans="2:4">
      <c r="B248" s="130"/>
      <c r="C248" s="131"/>
      <c r="D248" s="132"/>
    </row>
    <row r="249" spans="2:4">
      <c r="B249" s="130"/>
      <c r="C249" s="131"/>
      <c r="D249" s="132"/>
    </row>
    <row r="250" spans="2:4">
      <c r="B250" s="130"/>
      <c r="C250" s="131"/>
      <c r="D250" s="132"/>
    </row>
    <row r="251" spans="2:4">
      <c r="B251" s="130"/>
      <c r="C251" s="131"/>
      <c r="D251" s="132"/>
    </row>
    <row r="252" spans="2:4">
      <c r="B252" s="130"/>
      <c r="C252" s="131"/>
      <c r="D252" s="132"/>
    </row>
    <row r="253" spans="2:4">
      <c r="B253" s="130"/>
      <c r="C253" s="131"/>
      <c r="D253" s="132"/>
    </row>
    <row r="254" spans="2:4">
      <c r="B254" s="130"/>
      <c r="C254" s="131"/>
      <c r="D254" s="132"/>
    </row>
    <row r="255" spans="2:4">
      <c r="B255" s="130"/>
      <c r="C255" s="131"/>
      <c r="D255" s="132"/>
    </row>
    <row r="256" spans="2:4">
      <c r="B256" s="130"/>
      <c r="C256" s="131"/>
      <c r="D256" s="132"/>
    </row>
    <row r="257" spans="2:4">
      <c r="B257" s="130"/>
      <c r="C257" s="131"/>
      <c r="D257" s="132"/>
    </row>
    <row r="258" spans="2:4">
      <c r="B258" s="130"/>
      <c r="C258" s="131"/>
      <c r="D258" s="132"/>
    </row>
    <row r="259" spans="2:4">
      <c r="B259" s="130"/>
      <c r="C259" s="131"/>
      <c r="D259" s="132"/>
    </row>
    <row r="260" spans="2:4">
      <c r="B260" s="130"/>
      <c r="C260" s="131"/>
      <c r="D260" s="132"/>
    </row>
    <row r="261" spans="2:4">
      <c r="B261" s="130"/>
      <c r="C261" s="131"/>
      <c r="D261" s="132"/>
    </row>
    <row r="262" spans="2:4">
      <c r="B262" s="130"/>
      <c r="C262" s="131"/>
      <c r="D262" s="132"/>
    </row>
    <row r="263" spans="2:4">
      <c r="B263" s="130"/>
      <c r="C263" s="131"/>
      <c r="D263" s="132"/>
    </row>
    <row r="264" spans="2:4">
      <c r="B264" s="130"/>
      <c r="C264" s="131"/>
      <c r="D264" s="132"/>
    </row>
    <row r="265" spans="2:4">
      <c r="B265" s="130"/>
      <c r="C265" s="131"/>
      <c r="D265" s="132"/>
    </row>
    <row r="266" spans="2:4">
      <c r="B266" s="130"/>
      <c r="C266" s="131"/>
      <c r="D266" s="132"/>
    </row>
    <row r="267" spans="2:4">
      <c r="B267" s="130"/>
      <c r="C267" s="131"/>
      <c r="D267" s="132"/>
    </row>
    <row r="268" spans="2:4">
      <c r="B268" s="130"/>
      <c r="C268" s="131"/>
      <c r="D268" s="132"/>
    </row>
    <row r="269" spans="2:4">
      <c r="B269" s="130"/>
      <c r="C269" s="131"/>
      <c r="D269" s="132"/>
    </row>
    <row r="270" spans="2:4">
      <c r="B270" s="130"/>
      <c r="C270" s="131"/>
      <c r="D270" s="132"/>
    </row>
    <row r="271" spans="2:4">
      <c r="B271" s="130"/>
      <c r="C271" s="131"/>
      <c r="D271" s="132"/>
    </row>
    <row r="272" spans="2:4">
      <c r="B272" s="130"/>
      <c r="C272" s="131"/>
      <c r="D272" s="132"/>
    </row>
    <row r="273" spans="2:4">
      <c r="B273" s="130"/>
      <c r="C273" s="131"/>
      <c r="D273" s="132"/>
    </row>
    <row r="274" spans="2:4">
      <c r="B274" s="130"/>
      <c r="C274" s="131"/>
      <c r="D274" s="132"/>
    </row>
    <row r="275" spans="2:4">
      <c r="B275" s="130"/>
      <c r="C275" s="131"/>
      <c r="D275" s="132"/>
    </row>
    <row r="276" spans="2:4">
      <c r="B276" s="130"/>
      <c r="C276" s="131"/>
      <c r="D276" s="132"/>
    </row>
    <row r="277" spans="2:4">
      <c r="B277" s="130"/>
      <c r="C277" s="131"/>
      <c r="D277" s="132"/>
    </row>
    <row r="278" spans="2:4">
      <c r="B278" s="130"/>
      <c r="C278" s="131"/>
      <c r="D278" s="132"/>
    </row>
    <row r="279" spans="2:4">
      <c r="B279" s="130"/>
      <c r="C279" s="131"/>
      <c r="D279" s="132"/>
    </row>
    <row r="280" spans="2:4">
      <c r="B280" s="130"/>
      <c r="C280" s="131"/>
      <c r="D280" s="132"/>
    </row>
    <row r="281" spans="2:4">
      <c r="B281" s="130"/>
      <c r="C281" s="131"/>
      <c r="D281" s="132"/>
    </row>
    <row r="282" spans="2:4">
      <c r="B282" s="130"/>
      <c r="C282" s="131"/>
      <c r="D282" s="132"/>
    </row>
    <row r="283" spans="2:4">
      <c r="B283" s="130"/>
      <c r="C283" s="131"/>
      <c r="D283" s="132"/>
    </row>
    <row r="284" spans="2:4">
      <c r="B284" s="130"/>
      <c r="C284" s="131"/>
      <c r="D284" s="132"/>
    </row>
    <row r="285" spans="2:4">
      <c r="B285" s="130"/>
      <c r="C285" s="131"/>
      <c r="D285" s="132"/>
    </row>
    <row r="286" spans="2:4">
      <c r="B286" s="130"/>
      <c r="C286" s="131"/>
      <c r="D286" s="132"/>
    </row>
    <row r="287" spans="2:4">
      <c r="B287" s="130"/>
      <c r="C287" s="131"/>
      <c r="D287" s="132"/>
    </row>
    <row r="288" spans="2:4">
      <c r="B288" s="130"/>
      <c r="C288" s="131"/>
      <c r="D288" s="132"/>
    </row>
    <row r="289" spans="2:4">
      <c r="B289" s="130"/>
      <c r="C289" s="131"/>
      <c r="D289" s="132"/>
    </row>
    <row r="290" spans="2:4">
      <c r="B290" s="130"/>
      <c r="C290" s="131"/>
      <c r="D290" s="132"/>
    </row>
    <row r="291" spans="2:4">
      <c r="B291" s="130"/>
      <c r="C291" s="131"/>
      <c r="D291" s="132"/>
    </row>
    <row r="292" spans="2:4">
      <c r="B292" s="130"/>
      <c r="C292" s="131"/>
      <c r="D292" s="132"/>
    </row>
    <row r="293" spans="2:4">
      <c r="B293" s="130"/>
      <c r="C293" s="131"/>
      <c r="D293" s="132"/>
    </row>
    <row r="294" spans="2:4">
      <c r="B294" s="130"/>
      <c r="C294" s="131"/>
      <c r="D294" s="132"/>
    </row>
    <row r="295" spans="2:4">
      <c r="B295" s="130"/>
      <c r="C295" s="131"/>
      <c r="D295" s="132"/>
    </row>
    <row r="296" spans="2:4">
      <c r="B296" s="130"/>
      <c r="C296" s="131"/>
      <c r="D296" s="132"/>
    </row>
    <row r="297" spans="2:4">
      <c r="B297" s="130"/>
      <c r="C297" s="131"/>
      <c r="D297" s="132"/>
    </row>
    <row r="298" spans="2:4">
      <c r="B298" s="130"/>
      <c r="C298" s="131"/>
      <c r="D298" s="132"/>
    </row>
    <row r="299" spans="2:4">
      <c r="B299" s="130"/>
      <c r="C299" s="131"/>
      <c r="D299" s="132"/>
    </row>
    <row r="300" spans="2:4">
      <c r="B300" s="130"/>
      <c r="C300" s="131"/>
      <c r="D300" s="132"/>
    </row>
    <row r="301" spans="2:4">
      <c r="B301" s="130"/>
      <c r="C301" s="131"/>
      <c r="D301" s="132"/>
    </row>
    <row r="302" spans="2:4">
      <c r="B302" s="130"/>
      <c r="C302" s="131"/>
      <c r="D302" s="132"/>
    </row>
    <row r="303" spans="2:4">
      <c r="B303" s="130"/>
      <c r="C303" s="131"/>
      <c r="D303" s="132"/>
    </row>
    <row r="304" spans="2:4">
      <c r="B304" s="130"/>
      <c r="C304" s="131"/>
      <c r="D304" s="132"/>
    </row>
    <row r="305" spans="2:4">
      <c r="B305" s="130"/>
      <c r="C305" s="131"/>
      <c r="D305" s="132"/>
    </row>
    <row r="306" spans="2:4">
      <c r="B306" s="130"/>
      <c r="C306" s="131"/>
      <c r="D306" s="132"/>
    </row>
    <row r="307" spans="2:4">
      <c r="B307" s="130"/>
      <c r="C307" s="131"/>
      <c r="D307" s="132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142</v>
      </c>
      <c r="C1" s="46" t="s" vm="1">
        <v>225</v>
      </c>
    </row>
    <row r="2" spans="2:16">
      <c r="B2" s="46" t="s">
        <v>141</v>
      </c>
      <c r="C2" s="46" t="s">
        <v>226</v>
      </c>
    </row>
    <row r="3" spans="2:16">
      <c r="B3" s="46" t="s">
        <v>143</v>
      </c>
      <c r="C3" s="46" t="s">
        <v>227</v>
      </c>
    </row>
    <row r="4" spans="2:16">
      <c r="B4" s="46" t="s">
        <v>144</v>
      </c>
      <c r="C4" s="46">
        <v>2145</v>
      </c>
    </row>
    <row r="6" spans="2:16" ht="26.25" customHeight="1">
      <c r="B6" s="136" t="s">
        <v>179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206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2953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142</v>
      </c>
      <c r="C1" s="46" t="s" vm="1">
        <v>225</v>
      </c>
    </row>
    <row r="2" spans="2:16">
      <c r="B2" s="46" t="s">
        <v>141</v>
      </c>
      <c r="C2" s="46" t="s">
        <v>226</v>
      </c>
    </row>
    <row r="3" spans="2:16">
      <c r="B3" s="46" t="s">
        <v>143</v>
      </c>
      <c r="C3" s="46" t="s">
        <v>227</v>
      </c>
    </row>
    <row r="4" spans="2:16">
      <c r="B4" s="46" t="s">
        <v>144</v>
      </c>
      <c r="C4" s="46">
        <v>2145</v>
      </c>
    </row>
    <row r="6" spans="2:16" ht="26.25" customHeight="1">
      <c r="B6" s="136" t="s">
        <v>180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201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2954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0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142</v>
      </c>
      <c r="C1" s="46" t="s" vm="1">
        <v>225</v>
      </c>
    </row>
    <row r="2" spans="2:18">
      <c r="B2" s="46" t="s">
        <v>141</v>
      </c>
      <c r="C2" s="46" t="s">
        <v>226</v>
      </c>
    </row>
    <row r="3" spans="2:18">
      <c r="B3" s="46" t="s">
        <v>143</v>
      </c>
      <c r="C3" s="46" t="s">
        <v>227</v>
      </c>
    </row>
    <row r="4" spans="2:18">
      <c r="B4" s="46" t="s">
        <v>144</v>
      </c>
      <c r="C4" s="46">
        <v>2145</v>
      </c>
    </row>
    <row r="6" spans="2:18" ht="21.75" customHeight="1">
      <c r="B6" s="139" t="s">
        <v>169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27.75" customHeight="1"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s="3" customFormat="1" ht="66" customHeight="1">
      <c r="B8" s="21" t="s">
        <v>111</v>
      </c>
      <c r="C8" s="29" t="s">
        <v>45</v>
      </c>
      <c r="D8" s="29" t="s">
        <v>115</v>
      </c>
      <c r="E8" s="29" t="s">
        <v>14</v>
      </c>
      <c r="F8" s="29" t="s">
        <v>66</v>
      </c>
      <c r="G8" s="29" t="s">
        <v>100</v>
      </c>
      <c r="H8" s="29" t="s">
        <v>17</v>
      </c>
      <c r="I8" s="29" t="s">
        <v>99</v>
      </c>
      <c r="J8" s="29" t="s">
        <v>16</v>
      </c>
      <c r="K8" s="29" t="s">
        <v>18</v>
      </c>
      <c r="L8" s="29" t="s">
        <v>201</v>
      </c>
      <c r="M8" s="29" t="s">
        <v>200</v>
      </c>
      <c r="N8" s="29" t="s">
        <v>215</v>
      </c>
      <c r="O8" s="29" t="s">
        <v>61</v>
      </c>
      <c r="P8" s="29" t="s">
        <v>203</v>
      </c>
      <c r="Q8" s="29" t="s">
        <v>145</v>
      </c>
      <c r="R8" s="59" t="s">
        <v>147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208</v>
      </c>
      <c r="M9" s="31"/>
      <c r="N9" s="15" t="s">
        <v>204</v>
      </c>
      <c r="O9" s="31" t="s">
        <v>209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9" t="s">
        <v>110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8"/>
      <c r="H11" s="77">
        <v>5.9287743802225155</v>
      </c>
      <c r="I11" s="75"/>
      <c r="J11" s="76"/>
      <c r="K11" s="78">
        <v>2.9479838824420051E-2</v>
      </c>
      <c r="L11" s="77"/>
      <c r="M11" s="99"/>
      <c r="N11" s="77"/>
      <c r="O11" s="77">
        <v>99006.321791898023</v>
      </c>
      <c r="P11" s="78"/>
      <c r="Q11" s="78">
        <f>IFERROR(O11/$O$11,0)</f>
        <v>1</v>
      </c>
      <c r="R11" s="78">
        <f>O11/'סכום נכסי הקרן'!$C$42</f>
        <v>0.11672735778359626</v>
      </c>
    </row>
    <row r="12" spans="2:18" ht="22.5" customHeight="1">
      <c r="B12" s="79" t="s">
        <v>194</v>
      </c>
      <c r="C12" s="80"/>
      <c r="D12" s="81"/>
      <c r="E12" s="80"/>
      <c r="F12" s="80"/>
      <c r="G12" s="100"/>
      <c r="H12" s="83">
        <v>5.9135386478811371</v>
      </c>
      <c r="I12" s="81"/>
      <c r="J12" s="82"/>
      <c r="K12" s="84">
        <v>2.9447663761371631E-2</v>
      </c>
      <c r="L12" s="83"/>
      <c r="M12" s="101"/>
      <c r="N12" s="83"/>
      <c r="O12" s="83">
        <v>98884.047358746</v>
      </c>
      <c r="P12" s="84"/>
      <c r="Q12" s="84">
        <f t="shared" ref="Q12:Q62" si="0">IFERROR(O12/$O$11,0)</f>
        <v>0.99876498357944221</v>
      </c>
      <c r="R12" s="84">
        <f>O12/'סכום נכסי הקרן'!$C$42</f>
        <v>0.1165831975800052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5.089575266612826</v>
      </c>
      <c r="I13" s="89"/>
      <c r="J13" s="90"/>
      <c r="K13" s="92">
        <v>1.2153735606696921E-2</v>
      </c>
      <c r="L13" s="91"/>
      <c r="M13" s="103"/>
      <c r="N13" s="91"/>
      <c r="O13" s="91">
        <v>38867.528929794003</v>
      </c>
      <c r="P13" s="92"/>
      <c r="Q13" s="92">
        <f t="shared" si="0"/>
        <v>0.39257623378323148</v>
      </c>
      <c r="R13" s="92">
        <f>O13/'סכום נכסי הקרן'!$C$42</f>
        <v>4.5824386498151994E-2</v>
      </c>
    </row>
    <row r="14" spans="2:18">
      <c r="B14" s="104" t="s">
        <v>24</v>
      </c>
      <c r="C14" s="80"/>
      <c r="D14" s="81"/>
      <c r="E14" s="80"/>
      <c r="F14" s="80"/>
      <c r="G14" s="100"/>
      <c r="H14" s="83">
        <v>5.089575266612826</v>
      </c>
      <c r="I14" s="81"/>
      <c r="J14" s="82"/>
      <c r="K14" s="84">
        <v>1.2153735606696921E-2</v>
      </c>
      <c r="L14" s="83"/>
      <c r="M14" s="101"/>
      <c r="N14" s="83"/>
      <c r="O14" s="83">
        <v>38867.528929794003</v>
      </c>
      <c r="P14" s="84"/>
      <c r="Q14" s="84">
        <f t="shared" si="0"/>
        <v>0.39257623378323148</v>
      </c>
      <c r="R14" s="84">
        <f>O14/'סכום נכסי הקרן'!$C$42</f>
        <v>4.5824386498151994E-2</v>
      </c>
    </row>
    <row r="15" spans="2:18">
      <c r="B15" s="105" t="s">
        <v>228</v>
      </c>
      <c r="C15" s="88" t="s">
        <v>229</v>
      </c>
      <c r="D15" s="89" t="s">
        <v>116</v>
      </c>
      <c r="E15" s="88" t="s">
        <v>230</v>
      </c>
      <c r="F15" s="88"/>
      <c r="G15" s="102"/>
      <c r="H15" s="91">
        <v>1.05</v>
      </c>
      <c r="I15" s="89" t="s">
        <v>129</v>
      </c>
      <c r="J15" s="90">
        <v>0.04</v>
      </c>
      <c r="K15" s="92">
        <v>1.730000000000214E-2</v>
      </c>
      <c r="L15" s="91">
        <v>2582048.4208230004</v>
      </c>
      <c r="M15" s="103">
        <v>144.80000000000001</v>
      </c>
      <c r="N15" s="91"/>
      <c r="O15" s="91">
        <v>3738.8062356400005</v>
      </c>
      <c r="P15" s="92">
        <v>1.8310518449721021E-4</v>
      </c>
      <c r="Q15" s="92">
        <f t="shared" si="0"/>
        <v>3.776330811984531E-2</v>
      </c>
      <c r="R15" s="92">
        <f>O15/'סכום נכסי הקרן'!$C$42</f>
        <v>4.4080111779973702E-3</v>
      </c>
    </row>
    <row r="16" spans="2:18">
      <c r="B16" s="105" t="s">
        <v>231</v>
      </c>
      <c r="C16" s="88" t="s">
        <v>232</v>
      </c>
      <c r="D16" s="89" t="s">
        <v>116</v>
      </c>
      <c r="E16" s="88" t="s">
        <v>230</v>
      </c>
      <c r="F16" s="88"/>
      <c r="G16" s="102"/>
      <c r="H16" s="91">
        <v>3.8800000000003214</v>
      </c>
      <c r="I16" s="89" t="s">
        <v>129</v>
      </c>
      <c r="J16" s="90">
        <v>7.4999999999999997E-3</v>
      </c>
      <c r="K16" s="92">
        <v>1.1300000000000705E-2</v>
      </c>
      <c r="L16" s="91">
        <v>2706761.9326640004</v>
      </c>
      <c r="M16" s="103">
        <v>110.14</v>
      </c>
      <c r="N16" s="91"/>
      <c r="O16" s="91">
        <v>2981.2274597830005</v>
      </c>
      <c r="P16" s="92">
        <v>1.3048192719673142E-4</v>
      </c>
      <c r="Q16" s="92">
        <f t="shared" si="0"/>
        <v>3.0111485871066501E-2</v>
      </c>
      <c r="R16" s="92">
        <f>O16/'סכום נכסי הקרן'!$C$42</f>
        <v>3.5148341846676832E-3</v>
      </c>
    </row>
    <row r="17" spans="2:18">
      <c r="B17" s="105" t="s">
        <v>233</v>
      </c>
      <c r="C17" s="88" t="s">
        <v>234</v>
      </c>
      <c r="D17" s="89" t="s">
        <v>116</v>
      </c>
      <c r="E17" s="88" t="s">
        <v>230</v>
      </c>
      <c r="F17" s="88"/>
      <c r="G17" s="102"/>
      <c r="H17" s="91">
        <v>5.8500000000000174</v>
      </c>
      <c r="I17" s="89" t="s">
        <v>129</v>
      </c>
      <c r="J17" s="90">
        <v>5.0000000000000001E-3</v>
      </c>
      <c r="K17" s="92">
        <v>1.0500000000000464E-2</v>
      </c>
      <c r="L17" s="91">
        <v>6043215.9952590009</v>
      </c>
      <c r="M17" s="103">
        <v>107.14</v>
      </c>
      <c r="N17" s="91"/>
      <c r="O17" s="91">
        <v>6474.7015274139994</v>
      </c>
      <c r="P17" s="92">
        <v>2.9268234069597892E-4</v>
      </c>
      <c r="Q17" s="92">
        <f t="shared" si="0"/>
        <v>6.5396849516571404E-2</v>
      </c>
      <c r="R17" s="92">
        <f>O17/'סכום נכסי הקרן'!$C$42</f>
        <v>7.6336014514408355E-3</v>
      </c>
    </row>
    <row r="18" spans="2:18">
      <c r="B18" s="105" t="s">
        <v>235</v>
      </c>
      <c r="C18" s="88" t="s">
        <v>236</v>
      </c>
      <c r="D18" s="89" t="s">
        <v>116</v>
      </c>
      <c r="E18" s="88" t="s">
        <v>230</v>
      </c>
      <c r="F18" s="88"/>
      <c r="G18" s="102"/>
      <c r="H18" s="91">
        <v>10.739999999990722</v>
      </c>
      <c r="I18" s="89" t="s">
        <v>129</v>
      </c>
      <c r="J18" s="90">
        <v>0.04</v>
      </c>
      <c r="K18" s="92">
        <v>1.0299999999986256E-2</v>
      </c>
      <c r="L18" s="91">
        <v>325492.85768400005</v>
      </c>
      <c r="M18" s="103">
        <v>178.82</v>
      </c>
      <c r="N18" s="91"/>
      <c r="O18" s="91">
        <v>582.04630226000018</v>
      </c>
      <c r="P18" s="92">
        <v>2.0429743125271975E-5</v>
      </c>
      <c r="Q18" s="92">
        <f t="shared" si="0"/>
        <v>5.8788801737671538E-3</v>
      </c>
      <c r="R18" s="92">
        <f>O18/'סכום נכסי הקרן'!$C$42</f>
        <v>6.862261494102091E-4</v>
      </c>
    </row>
    <row r="19" spans="2:18">
      <c r="B19" s="105" t="s">
        <v>237</v>
      </c>
      <c r="C19" s="88" t="s">
        <v>238</v>
      </c>
      <c r="D19" s="89" t="s">
        <v>116</v>
      </c>
      <c r="E19" s="88" t="s">
        <v>230</v>
      </c>
      <c r="F19" s="88"/>
      <c r="G19" s="102"/>
      <c r="H19" s="91">
        <v>19.740000000011214</v>
      </c>
      <c r="I19" s="89" t="s">
        <v>129</v>
      </c>
      <c r="J19" s="90">
        <v>0.01</v>
      </c>
      <c r="K19" s="92">
        <v>1.1999999999993119E-2</v>
      </c>
      <c r="L19" s="91">
        <v>270814.98398700007</v>
      </c>
      <c r="M19" s="103">
        <v>107.34</v>
      </c>
      <c r="N19" s="91"/>
      <c r="O19" s="91">
        <v>290.69281585100009</v>
      </c>
      <c r="P19" s="92">
        <v>1.4957935838810982E-5</v>
      </c>
      <c r="Q19" s="92">
        <f t="shared" si="0"/>
        <v>2.9361035799512786E-3</v>
      </c>
      <c r="R19" s="92">
        <f>O19/'סכום נכסי הקרן'!$C$42</f>
        <v>3.4272361306667074E-4</v>
      </c>
    </row>
    <row r="20" spans="2:18">
      <c r="B20" s="105" t="s">
        <v>239</v>
      </c>
      <c r="C20" s="88" t="s">
        <v>240</v>
      </c>
      <c r="D20" s="89" t="s">
        <v>116</v>
      </c>
      <c r="E20" s="88" t="s">
        <v>230</v>
      </c>
      <c r="F20" s="88"/>
      <c r="G20" s="102"/>
      <c r="H20" s="91">
        <v>3.0800000000000836</v>
      </c>
      <c r="I20" s="89" t="s">
        <v>129</v>
      </c>
      <c r="J20" s="90">
        <v>1E-3</v>
      </c>
      <c r="K20" s="92">
        <v>1.2000000000000191E-2</v>
      </c>
      <c r="L20" s="91">
        <v>9784958.1859600022</v>
      </c>
      <c r="M20" s="103">
        <v>107</v>
      </c>
      <c r="N20" s="91"/>
      <c r="O20" s="91">
        <v>10469.904962989003</v>
      </c>
      <c r="P20" s="92">
        <v>5.23572959867172E-4</v>
      </c>
      <c r="Q20" s="92">
        <f t="shared" si="0"/>
        <v>0.10574986297335395</v>
      </c>
      <c r="R20" s="92">
        <f>O20/'סכום נכסי הקרן'!$C$42</f>
        <v>1.2343902090856966E-2</v>
      </c>
    </row>
    <row r="21" spans="2:18">
      <c r="B21" s="105" t="s">
        <v>241</v>
      </c>
      <c r="C21" s="88" t="s">
        <v>242</v>
      </c>
      <c r="D21" s="89" t="s">
        <v>116</v>
      </c>
      <c r="E21" s="88" t="s">
        <v>230</v>
      </c>
      <c r="F21" s="88"/>
      <c r="G21" s="102"/>
      <c r="H21" s="91">
        <v>14.75999999999158</v>
      </c>
      <c r="I21" s="89" t="s">
        <v>129</v>
      </c>
      <c r="J21" s="90">
        <v>2.75E-2</v>
      </c>
      <c r="K21" s="92">
        <v>1.1099999999991363E-2</v>
      </c>
      <c r="L21" s="91">
        <v>484840.21151500003</v>
      </c>
      <c r="M21" s="103">
        <v>152.87</v>
      </c>
      <c r="N21" s="91"/>
      <c r="O21" s="91">
        <v>741.17521522400011</v>
      </c>
      <c r="P21" s="92">
        <v>2.6602347776054246E-5</v>
      </c>
      <c r="Q21" s="92">
        <f t="shared" si="0"/>
        <v>7.4861402969992235E-3</v>
      </c>
      <c r="R21" s="92">
        <f>O21/'סכום נכסי הקרן'!$C$42</f>
        <v>8.7383737686602594E-4</v>
      </c>
    </row>
    <row r="22" spans="2:18">
      <c r="B22" s="105" t="s">
        <v>243</v>
      </c>
      <c r="C22" s="88" t="s">
        <v>244</v>
      </c>
      <c r="D22" s="89" t="s">
        <v>116</v>
      </c>
      <c r="E22" s="88" t="s">
        <v>230</v>
      </c>
      <c r="F22" s="88"/>
      <c r="G22" s="102"/>
      <c r="H22" s="91">
        <v>0.2499999999919148</v>
      </c>
      <c r="I22" s="89" t="s">
        <v>129</v>
      </c>
      <c r="J22" s="90">
        <v>1.7500000000000002E-2</v>
      </c>
      <c r="K22" s="92">
        <v>5.3000000000161702E-3</v>
      </c>
      <c r="L22" s="91">
        <v>54133.120120000007</v>
      </c>
      <c r="M22" s="103">
        <v>114.24</v>
      </c>
      <c r="N22" s="91"/>
      <c r="O22" s="91">
        <v>61.841675630000012</v>
      </c>
      <c r="P22" s="92">
        <v>5.0095921817101776E-6</v>
      </c>
      <c r="Q22" s="92">
        <f t="shared" si="0"/>
        <v>6.2462350394134833E-4</v>
      </c>
      <c r="R22" s="92">
        <f>O22/'סכום נכסי הקרן'!$C$42</f>
        <v>7.291065122460532E-5</v>
      </c>
    </row>
    <row r="23" spans="2:18">
      <c r="B23" s="105" t="s">
        <v>245</v>
      </c>
      <c r="C23" s="88" t="s">
        <v>246</v>
      </c>
      <c r="D23" s="89" t="s">
        <v>116</v>
      </c>
      <c r="E23" s="88" t="s">
        <v>230</v>
      </c>
      <c r="F23" s="88"/>
      <c r="G23" s="102"/>
      <c r="H23" s="91">
        <v>2.3200000000000065</v>
      </c>
      <c r="I23" s="89" t="s">
        <v>129</v>
      </c>
      <c r="J23" s="90">
        <v>7.4999999999999997E-3</v>
      </c>
      <c r="K23" s="92">
        <v>1.3300000000000405E-2</v>
      </c>
      <c r="L23" s="91">
        <v>5873147.784678001</v>
      </c>
      <c r="M23" s="103">
        <v>110.07</v>
      </c>
      <c r="N23" s="91"/>
      <c r="O23" s="91">
        <v>6464.5736703780003</v>
      </c>
      <c r="P23" s="92">
        <v>2.6803064747491271E-4</v>
      </c>
      <c r="Q23" s="92">
        <f t="shared" si="0"/>
        <v>6.5294554462551654E-2</v>
      </c>
      <c r="R23" s="92">
        <f>O23/'סכום נכסי הקרן'!$C$42</f>
        <v>7.6216608200707792E-3</v>
      </c>
    </row>
    <row r="24" spans="2:18">
      <c r="B24" s="105" t="s">
        <v>247</v>
      </c>
      <c r="C24" s="88" t="s">
        <v>248</v>
      </c>
      <c r="D24" s="89" t="s">
        <v>116</v>
      </c>
      <c r="E24" s="88" t="s">
        <v>230</v>
      </c>
      <c r="F24" s="88"/>
      <c r="G24" s="102"/>
      <c r="H24" s="91">
        <v>8.3899999999999206</v>
      </c>
      <c r="I24" s="89" t="s">
        <v>129</v>
      </c>
      <c r="J24" s="90">
        <v>1E-3</v>
      </c>
      <c r="K24" s="92">
        <v>1.0599999999999259E-2</v>
      </c>
      <c r="L24" s="91">
        <v>6091005.6601180006</v>
      </c>
      <c r="M24" s="103">
        <v>102.15</v>
      </c>
      <c r="N24" s="91"/>
      <c r="O24" s="91">
        <v>6221.9623100910012</v>
      </c>
      <c r="P24" s="92">
        <v>3.2464913222492224E-4</v>
      </c>
      <c r="Q24" s="92">
        <f t="shared" si="0"/>
        <v>6.2844091139644398E-2</v>
      </c>
      <c r="R24" s="92">
        <f>O24/'סכום נכסי הקרן'!$C$42</f>
        <v>7.3356247110422041E-3</v>
      </c>
    </row>
    <row r="25" spans="2:18">
      <c r="B25" s="105" t="s">
        <v>249</v>
      </c>
      <c r="C25" s="88" t="s">
        <v>250</v>
      </c>
      <c r="D25" s="89" t="s">
        <v>116</v>
      </c>
      <c r="E25" s="88" t="s">
        <v>230</v>
      </c>
      <c r="F25" s="88"/>
      <c r="G25" s="102"/>
      <c r="H25" s="91">
        <v>26.239999999987916</v>
      </c>
      <c r="I25" s="89" t="s">
        <v>129</v>
      </c>
      <c r="J25" s="90">
        <v>5.0000000000000001E-3</v>
      </c>
      <c r="K25" s="92">
        <v>1.23999999999981E-2</v>
      </c>
      <c r="L25" s="91">
        <v>920092.72015800013</v>
      </c>
      <c r="M25" s="103">
        <v>91.36</v>
      </c>
      <c r="N25" s="91"/>
      <c r="O25" s="91">
        <v>840.59675453400007</v>
      </c>
      <c r="P25" s="92">
        <v>7.3908877140721585E-5</v>
      </c>
      <c r="Q25" s="92">
        <f t="shared" si="0"/>
        <v>8.4903341455392651E-3</v>
      </c>
      <c r="R25" s="92">
        <f>O25/'סכום נכסי הקרן'!$C$42</f>
        <v>9.9105427150864597E-4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46</v>
      </c>
      <c r="C27" s="88"/>
      <c r="D27" s="89"/>
      <c r="E27" s="88"/>
      <c r="F27" s="88"/>
      <c r="G27" s="102"/>
      <c r="H27" s="91">
        <v>6.4471487505139446</v>
      </c>
      <c r="I27" s="89"/>
      <c r="J27" s="90"/>
      <c r="K27" s="92">
        <v>4.0647451260830143E-2</v>
      </c>
      <c r="L27" s="91"/>
      <c r="M27" s="103"/>
      <c r="N27" s="91"/>
      <c r="O27" s="91">
        <v>60016.518428952018</v>
      </c>
      <c r="P27" s="92"/>
      <c r="Q27" s="92">
        <f t="shared" si="0"/>
        <v>0.60618874979621096</v>
      </c>
      <c r="R27" s="92">
        <f>O27/'סכום נכסי הקרן'!$C$42</f>
        <v>7.0758811081853237E-2</v>
      </c>
    </row>
    <row r="28" spans="2:18">
      <c r="B28" s="104" t="s">
        <v>22</v>
      </c>
      <c r="C28" s="80"/>
      <c r="D28" s="81"/>
      <c r="E28" s="80"/>
      <c r="F28" s="80"/>
      <c r="G28" s="100"/>
      <c r="H28" s="83">
        <v>0.66574569917548254</v>
      </c>
      <c r="I28" s="81"/>
      <c r="J28" s="82"/>
      <c r="K28" s="84">
        <v>4.812453664389145E-2</v>
      </c>
      <c r="L28" s="83"/>
      <c r="M28" s="101"/>
      <c r="N28" s="83"/>
      <c r="O28" s="83">
        <v>14449.249495825001</v>
      </c>
      <c r="P28" s="84"/>
      <c r="Q28" s="84">
        <f t="shared" si="0"/>
        <v>0.14594269572195565</v>
      </c>
      <c r="R28" s="84">
        <f>O28/'סכום נכסי הקרן'!$C$42</f>
        <v>1.7035505259439244E-2</v>
      </c>
    </row>
    <row r="29" spans="2:18">
      <c r="B29" s="105" t="s">
        <v>251</v>
      </c>
      <c r="C29" s="88" t="s">
        <v>252</v>
      </c>
      <c r="D29" s="89" t="s">
        <v>116</v>
      </c>
      <c r="E29" s="88" t="s">
        <v>230</v>
      </c>
      <c r="F29" s="88"/>
      <c r="G29" s="102"/>
      <c r="H29" s="91">
        <v>0.35999999999655663</v>
      </c>
      <c r="I29" s="89" t="s">
        <v>129</v>
      </c>
      <c r="J29" s="90">
        <v>0</v>
      </c>
      <c r="K29" s="92">
        <v>4.8000000000114777E-2</v>
      </c>
      <c r="L29" s="91">
        <v>35441.740000000005</v>
      </c>
      <c r="M29" s="103">
        <v>98.33</v>
      </c>
      <c r="N29" s="91"/>
      <c r="O29" s="91">
        <v>34.849862942000009</v>
      </c>
      <c r="P29" s="92">
        <v>1.6109881818181821E-6</v>
      </c>
      <c r="Q29" s="92">
        <f t="shared" si="0"/>
        <v>3.5199634034734816E-4</v>
      </c>
      <c r="R29" s="92">
        <f>O29/'סכום נכסי הקרן'!$C$42</f>
        <v>4.1087602758241433E-5</v>
      </c>
    </row>
    <row r="30" spans="2:18">
      <c r="B30" s="105" t="s">
        <v>253</v>
      </c>
      <c r="C30" s="88" t="s">
        <v>254</v>
      </c>
      <c r="D30" s="89" t="s">
        <v>116</v>
      </c>
      <c r="E30" s="88" t="s">
        <v>230</v>
      </c>
      <c r="F30" s="88"/>
      <c r="G30" s="102"/>
      <c r="H30" s="91">
        <v>9.0000000077919362E-2</v>
      </c>
      <c r="I30" s="89" t="s">
        <v>129</v>
      </c>
      <c r="J30" s="90">
        <v>0</v>
      </c>
      <c r="K30" s="92">
        <v>4.770000000115697E-2</v>
      </c>
      <c r="L30" s="91">
        <v>4253.0087999999996</v>
      </c>
      <c r="M30" s="103">
        <v>99.58</v>
      </c>
      <c r="N30" s="91"/>
      <c r="O30" s="91">
        <v>4.2351461630000014</v>
      </c>
      <c r="P30" s="92">
        <v>2.1265043999999997E-7</v>
      </c>
      <c r="Q30" s="92">
        <f t="shared" si="0"/>
        <v>4.2776522613393118E-5</v>
      </c>
      <c r="R30" s="92">
        <f>O30/'סכום נכסי הקרן'!$C$42</f>
        <v>4.9931904598316349E-6</v>
      </c>
    </row>
    <row r="31" spans="2:18">
      <c r="B31" s="105" t="s">
        <v>255</v>
      </c>
      <c r="C31" s="88" t="s">
        <v>256</v>
      </c>
      <c r="D31" s="89" t="s">
        <v>116</v>
      </c>
      <c r="E31" s="88" t="s">
        <v>230</v>
      </c>
      <c r="F31" s="88"/>
      <c r="G31" s="102"/>
      <c r="H31" s="91">
        <v>0.28000000000457298</v>
      </c>
      <c r="I31" s="89" t="s">
        <v>129</v>
      </c>
      <c r="J31" s="90">
        <v>0</v>
      </c>
      <c r="K31" s="92">
        <v>4.6700000000068596E-2</v>
      </c>
      <c r="L31" s="91">
        <v>70883.48000000001</v>
      </c>
      <c r="M31" s="103">
        <v>98.72</v>
      </c>
      <c r="N31" s="91"/>
      <c r="O31" s="91">
        <v>69.976171456000017</v>
      </c>
      <c r="P31" s="92">
        <v>4.7255653333333342E-6</v>
      </c>
      <c r="Q31" s="92">
        <f t="shared" si="0"/>
        <v>7.0678488190969611E-4</v>
      </c>
      <c r="R31" s="92">
        <f>O31/'סכום נכסי הקרן'!$C$42</f>
        <v>8.2501131786709937E-5</v>
      </c>
    </row>
    <row r="32" spans="2:18">
      <c r="B32" s="105" t="s">
        <v>257</v>
      </c>
      <c r="C32" s="88" t="s">
        <v>258</v>
      </c>
      <c r="D32" s="89" t="s">
        <v>116</v>
      </c>
      <c r="E32" s="88" t="s">
        <v>230</v>
      </c>
      <c r="F32" s="88"/>
      <c r="G32" s="102"/>
      <c r="H32" s="91">
        <v>0.7599999999999999</v>
      </c>
      <c r="I32" s="89" t="s">
        <v>129</v>
      </c>
      <c r="J32" s="90">
        <v>0</v>
      </c>
      <c r="K32" s="92">
        <v>4.8200000000006488E-2</v>
      </c>
      <c r="L32" s="91">
        <v>1595008.3420400003</v>
      </c>
      <c r="M32" s="103">
        <v>96.48</v>
      </c>
      <c r="N32" s="91"/>
      <c r="O32" s="91">
        <v>1538.8640484000005</v>
      </c>
      <c r="P32" s="92">
        <v>7.9750417102000007E-5</v>
      </c>
      <c r="Q32" s="92">
        <f t="shared" si="0"/>
        <v>1.5543088769973174E-2</v>
      </c>
      <c r="R32" s="92">
        <f>O32/'סכום נכסי הקרן'!$C$42</f>
        <v>1.8143036839148559E-3</v>
      </c>
    </row>
    <row r="33" spans="2:18">
      <c r="B33" s="105" t="s">
        <v>259</v>
      </c>
      <c r="C33" s="88" t="s">
        <v>260</v>
      </c>
      <c r="D33" s="89" t="s">
        <v>116</v>
      </c>
      <c r="E33" s="88" t="s">
        <v>230</v>
      </c>
      <c r="F33" s="88"/>
      <c r="G33" s="102"/>
      <c r="H33" s="91">
        <v>0.18999999743783877</v>
      </c>
      <c r="I33" s="89" t="s">
        <v>129</v>
      </c>
      <c r="J33" s="90">
        <v>0</v>
      </c>
      <c r="K33" s="92">
        <v>4.6299999871891942E-2</v>
      </c>
      <c r="L33" s="91">
        <v>98.400447000000028</v>
      </c>
      <c r="M33" s="103">
        <v>99.16</v>
      </c>
      <c r="N33" s="91"/>
      <c r="O33" s="91">
        <v>9.7573875000000004E-2</v>
      </c>
      <c r="P33" s="92">
        <v>4.2782803043478271E-9</v>
      </c>
      <c r="Q33" s="92">
        <f t="shared" si="0"/>
        <v>9.8553176437653257E-7</v>
      </c>
      <c r="R33" s="92">
        <f>O33/'סכום נכסי הקרן'!$C$42</f>
        <v>1.150385188674784E-7</v>
      </c>
    </row>
    <row r="34" spans="2:18">
      <c r="B34" s="105" t="s">
        <v>261</v>
      </c>
      <c r="C34" s="88" t="s">
        <v>262</v>
      </c>
      <c r="D34" s="89" t="s">
        <v>116</v>
      </c>
      <c r="E34" s="88" t="s">
        <v>230</v>
      </c>
      <c r="F34" s="88"/>
      <c r="G34" s="102"/>
      <c r="H34" s="91">
        <v>0.51000000000025725</v>
      </c>
      <c r="I34" s="89" t="s">
        <v>129</v>
      </c>
      <c r="J34" s="90">
        <v>0</v>
      </c>
      <c r="K34" s="92">
        <v>4.7899999999997424E-2</v>
      </c>
      <c r="L34" s="91">
        <v>1991264.8965990001</v>
      </c>
      <c r="M34" s="103">
        <v>97.63</v>
      </c>
      <c r="N34" s="91"/>
      <c r="O34" s="91">
        <v>1944.0719185500002</v>
      </c>
      <c r="P34" s="92">
        <v>5.8566614605852941E-5</v>
      </c>
      <c r="Q34" s="92">
        <f t="shared" si="0"/>
        <v>1.9635836210906376E-2</v>
      </c>
      <c r="R34" s="92">
        <f>O34/'סכום נכסי הקרן'!$C$42</f>
        <v>2.2920392787705635E-3</v>
      </c>
    </row>
    <row r="35" spans="2:18">
      <c r="B35" s="105" t="s">
        <v>263</v>
      </c>
      <c r="C35" s="88" t="s">
        <v>264</v>
      </c>
      <c r="D35" s="89" t="s">
        <v>116</v>
      </c>
      <c r="E35" s="88" t="s">
        <v>230</v>
      </c>
      <c r="F35" s="88"/>
      <c r="G35" s="102"/>
      <c r="H35" s="91">
        <v>0.43999999999983069</v>
      </c>
      <c r="I35" s="89" t="s">
        <v>129</v>
      </c>
      <c r="J35" s="90">
        <v>0</v>
      </c>
      <c r="K35" s="92">
        <v>4.769999999999916E-2</v>
      </c>
      <c r="L35" s="91">
        <v>2410796.5288910004</v>
      </c>
      <c r="M35" s="103">
        <v>97.99</v>
      </c>
      <c r="N35" s="91"/>
      <c r="O35" s="91">
        <v>2362.3395186600001</v>
      </c>
      <c r="P35" s="92">
        <v>7.0905780261500009E-5</v>
      </c>
      <c r="Q35" s="92">
        <f t="shared" si="0"/>
        <v>2.3860491692898313E-2</v>
      </c>
      <c r="R35" s="92">
        <f>O35/'סכום נכסי הקרן'!$C$42</f>
        <v>2.7851721507294682E-3</v>
      </c>
    </row>
    <row r="36" spans="2:18">
      <c r="B36" s="105" t="s">
        <v>265</v>
      </c>
      <c r="C36" s="88" t="s">
        <v>266</v>
      </c>
      <c r="D36" s="89" t="s">
        <v>116</v>
      </c>
      <c r="E36" s="88" t="s">
        <v>230</v>
      </c>
      <c r="F36" s="88"/>
      <c r="G36" s="102"/>
      <c r="H36" s="91">
        <v>0.60999999999985799</v>
      </c>
      <c r="I36" s="89" t="s">
        <v>129</v>
      </c>
      <c r="J36" s="90">
        <v>0</v>
      </c>
      <c r="K36" s="92">
        <v>4.8000000000000924E-2</v>
      </c>
      <c r="L36" s="91">
        <v>2243759.7130070003</v>
      </c>
      <c r="M36" s="103">
        <v>97.19</v>
      </c>
      <c r="N36" s="91"/>
      <c r="O36" s="91">
        <v>2180.7100650710004</v>
      </c>
      <c r="P36" s="92">
        <v>7.0117491031468761E-5</v>
      </c>
      <c r="Q36" s="92">
        <f t="shared" si="0"/>
        <v>2.2025967893794175E-2</v>
      </c>
      <c r="R36" s="92">
        <f>O36/'סכום נכסי הקרן'!$C$42</f>
        <v>2.5710330348689167E-3</v>
      </c>
    </row>
    <row r="37" spans="2:18">
      <c r="B37" s="105" t="s">
        <v>267</v>
      </c>
      <c r="C37" s="88" t="s">
        <v>268</v>
      </c>
      <c r="D37" s="89" t="s">
        <v>116</v>
      </c>
      <c r="E37" s="88" t="s">
        <v>230</v>
      </c>
      <c r="F37" s="88"/>
      <c r="G37" s="102"/>
      <c r="H37" s="91">
        <v>0.67999999999987215</v>
      </c>
      <c r="I37" s="89" t="s">
        <v>129</v>
      </c>
      <c r="J37" s="90">
        <v>0</v>
      </c>
      <c r="K37" s="92">
        <v>4.8499999999999287E-2</v>
      </c>
      <c r="L37" s="91">
        <v>2908040.9200000004</v>
      </c>
      <c r="M37" s="103">
        <v>96.81</v>
      </c>
      <c r="N37" s="91"/>
      <c r="O37" s="91">
        <v>2815.2744146520008</v>
      </c>
      <c r="P37" s="92">
        <v>9.3807771612903243E-5</v>
      </c>
      <c r="Q37" s="92">
        <f t="shared" si="0"/>
        <v>2.8435299521271409E-2</v>
      </c>
      <c r="R37" s="92">
        <f>O37/'סכום נכסי הקרן'!$C$42</f>
        <v>3.3191773809031714E-3</v>
      </c>
    </row>
    <row r="38" spans="2:18">
      <c r="B38" s="105" t="s">
        <v>269</v>
      </c>
      <c r="C38" s="88" t="s">
        <v>270</v>
      </c>
      <c r="D38" s="89" t="s">
        <v>116</v>
      </c>
      <c r="E38" s="88" t="s">
        <v>230</v>
      </c>
      <c r="F38" s="88"/>
      <c r="G38" s="102"/>
      <c r="H38" s="91">
        <v>0.85999999999997501</v>
      </c>
      <c r="I38" s="89" t="s">
        <v>129</v>
      </c>
      <c r="J38" s="90">
        <v>0</v>
      </c>
      <c r="K38" s="92">
        <v>4.8200000000003247E-2</v>
      </c>
      <c r="L38" s="91">
        <v>1665799.6600000004</v>
      </c>
      <c r="M38" s="103">
        <v>96.04</v>
      </c>
      <c r="N38" s="91"/>
      <c r="O38" s="91">
        <v>1599.8339934640003</v>
      </c>
      <c r="P38" s="92">
        <v>9.2544425555555571E-5</v>
      </c>
      <c r="Q38" s="92">
        <f t="shared" si="0"/>
        <v>1.6158907476905373E-2</v>
      </c>
      <c r="R38" s="92">
        <f>O38/'סכום נכסי הקרן'!$C$42</f>
        <v>1.8861865744487622E-3</v>
      </c>
    </row>
    <row r="39" spans="2:18">
      <c r="B39" s="105" t="s">
        <v>271</v>
      </c>
      <c r="C39" s="88" t="s">
        <v>272</v>
      </c>
      <c r="D39" s="89" t="s">
        <v>116</v>
      </c>
      <c r="E39" s="88" t="s">
        <v>230</v>
      </c>
      <c r="F39" s="88"/>
      <c r="G39" s="102"/>
      <c r="H39" s="91">
        <v>0.93000000000023164</v>
      </c>
      <c r="I39" s="89" t="s">
        <v>129</v>
      </c>
      <c r="J39" s="90">
        <v>0</v>
      </c>
      <c r="K39" s="92">
        <v>4.8399999999998528E-2</v>
      </c>
      <c r="L39" s="91">
        <v>1984737.4400000004</v>
      </c>
      <c r="M39" s="103">
        <v>95.68</v>
      </c>
      <c r="N39" s="91"/>
      <c r="O39" s="91">
        <v>1898.9967825920005</v>
      </c>
      <c r="P39" s="92">
        <v>1.1026319111111113E-4</v>
      </c>
      <c r="Q39" s="92">
        <f t="shared" si="0"/>
        <v>1.9180560879572046E-2</v>
      </c>
      <c r="R39" s="92">
        <f>O39/'סכום נכסי הקרן'!$C$42</f>
        <v>2.2388961922798559E-3</v>
      </c>
    </row>
    <row r="40" spans="2:18">
      <c r="B40" s="86"/>
      <c r="C40" s="88"/>
      <c r="D40" s="88"/>
      <c r="E40" s="88"/>
      <c r="F40" s="88"/>
      <c r="G40" s="88"/>
      <c r="H40" s="88"/>
      <c r="I40" s="88"/>
      <c r="J40" s="88"/>
      <c r="K40" s="92"/>
      <c r="L40" s="91"/>
      <c r="M40" s="103"/>
      <c r="N40" s="88"/>
      <c r="O40" s="88"/>
      <c r="P40" s="88"/>
      <c r="Q40" s="92"/>
      <c r="R40" s="88"/>
    </row>
    <row r="41" spans="2:18">
      <c r="B41" s="104" t="s">
        <v>23</v>
      </c>
      <c r="C41" s="80"/>
      <c r="D41" s="81"/>
      <c r="E41" s="80"/>
      <c r="F41" s="80"/>
      <c r="G41" s="100"/>
      <c r="H41" s="83">
        <v>8.2804149760432679</v>
      </c>
      <c r="I41" s="81"/>
      <c r="J41" s="82"/>
      <c r="K41" s="84">
        <v>3.8276489060747612E-2</v>
      </c>
      <c r="L41" s="83"/>
      <c r="M41" s="101"/>
      <c r="N41" s="83"/>
      <c r="O41" s="83">
        <v>45567.268933127016</v>
      </c>
      <c r="P41" s="84"/>
      <c r="Q41" s="84">
        <f t="shared" si="0"/>
        <v>0.46024605407425528</v>
      </c>
      <c r="R41" s="84">
        <f>O41/'סכום נכסי הקרן'!$C$42</f>
        <v>5.372330582241399E-2</v>
      </c>
    </row>
    <row r="42" spans="2:18">
      <c r="B42" s="105" t="s">
        <v>273</v>
      </c>
      <c r="C42" s="88" t="s">
        <v>274</v>
      </c>
      <c r="D42" s="89" t="s">
        <v>116</v>
      </c>
      <c r="E42" s="88" t="s">
        <v>230</v>
      </c>
      <c r="F42" s="88"/>
      <c r="G42" s="102"/>
      <c r="H42" s="91">
        <v>12.460000000011769</v>
      </c>
      <c r="I42" s="89" t="s">
        <v>129</v>
      </c>
      <c r="J42" s="90">
        <v>5.5E-2</v>
      </c>
      <c r="K42" s="92">
        <v>3.9900000000029426E-2</v>
      </c>
      <c r="L42" s="91">
        <v>262268.87699200003</v>
      </c>
      <c r="M42" s="103">
        <v>121.8</v>
      </c>
      <c r="N42" s="91"/>
      <c r="O42" s="91">
        <v>319.44349869400008</v>
      </c>
      <c r="P42" s="92">
        <v>1.382761011346044E-5</v>
      </c>
      <c r="Q42" s="92">
        <f t="shared" si="0"/>
        <v>3.2264959743221275E-3</v>
      </c>
      <c r="R42" s="92">
        <f>O42/'סכום נכסי הקרן'!$C$42</f>
        <v>3.76620349982032E-4</v>
      </c>
    </row>
    <row r="43" spans="2:18">
      <c r="B43" s="105" t="s">
        <v>275</v>
      </c>
      <c r="C43" s="88" t="s">
        <v>276</v>
      </c>
      <c r="D43" s="89" t="s">
        <v>116</v>
      </c>
      <c r="E43" s="88" t="s">
        <v>230</v>
      </c>
      <c r="F43" s="88"/>
      <c r="G43" s="102"/>
      <c r="H43" s="91">
        <v>2.6500000042872038</v>
      </c>
      <c r="I43" s="89" t="s">
        <v>129</v>
      </c>
      <c r="J43" s="90">
        <v>5.0000000000000001E-3</v>
      </c>
      <c r="K43" s="92">
        <v>4.0800000101087731E-2</v>
      </c>
      <c r="L43" s="91">
        <v>242.70503600000004</v>
      </c>
      <c r="M43" s="103">
        <v>91.3</v>
      </c>
      <c r="N43" s="91"/>
      <c r="O43" s="91">
        <v>0.221589697</v>
      </c>
      <c r="P43" s="92">
        <v>1.3508105557838401E-8</v>
      </c>
      <c r="Q43" s="92">
        <f t="shared" si="0"/>
        <v>2.2381368481273417E-6</v>
      </c>
      <c r="R43" s="92">
        <f>O43/'סכום נכסי הקרן'!$C$42</f>
        <v>2.6125180064001069E-7</v>
      </c>
    </row>
    <row r="44" spans="2:18">
      <c r="B44" s="105" t="s">
        <v>277</v>
      </c>
      <c r="C44" s="88" t="s">
        <v>278</v>
      </c>
      <c r="D44" s="89" t="s">
        <v>116</v>
      </c>
      <c r="E44" s="88" t="s">
        <v>230</v>
      </c>
      <c r="F44" s="88"/>
      <c r="G44" s="102"/>
      <c r="H44" s="91">
        <v>0.75</v>
      </c>
      <c r="I44" s="89" t="s">
        <v>129</v>
      </c>
      <c r="J44" s="90">
        <v>3.7499999999999999E-2</v>
      </c>
      <c r="K44" s="92">
        <v>4.4900000038989946E-2</v>
      </c>
      <c r="L44" s="91">
        <v>551.89168700000005</v>
      </c>
      <c r="M44" s="103">
        <v>100.38</v>
      </c>
      <c r="N44" s="91"/>
      <c r="O44" s="91">
        <v>0.55398891600000011</v>
      </c>
      <c r="P44" s="92">
        <v>2.555672318882693E-8</v>
      </c>
      <c r="Q44" s="92">
        <f t="shared" si="0"/>
        <v>5.5954903280260502E-6</v>
      </c>
      <c r="R44" s="92">
        <f>O44/'סכום נכסי הקרן'!$C$42</f>
        <v>6.5314680149414916E-7</v>
      </c>
    </row>
    <row r="45" spans="2:18">
      <c r="B45" s="105" t="s">
        <v>279</v>
      </c>
      <c r="C45" s="88" t="s">
        <v>280</v>
      </c>
      <c r="D45" s="89" t="s">
        <v>116</v>
      </c>
      <c r="E45" s="88" t="s">
        <v>230</v>
      </c>
      <c r="F45" s="88"/>
      <c r="G45" s="102"/>
      <c r="H45" s="91">
        <v>3.6300000000003121</v>
      </c>
      <c r="I45" s="89" t="s">
        <v>129</v>
      </c>
      <c r="J45" s="90">
        <v>0.02</v>
      </c>
      <c r="K45" s="92">
        <v>3.8800000000001021E-2</v>
      </c>
      <c r="L45" s="91">
        <v>2528241.5698040007</v>
      </c>
      <c r="M45" s="103">
        <v>94.05</v>
      </c>
      <c r="N45" s="91"/>
      <c r="O45" s="91">
        <v>2377.8111999019998</v>
      </c>
      <c r="P45" s="92">
        <v>1.1639311007153374E-4</v>
      </c>
      <c r="Q45" s="92">
        <f t="shared" si="0"/>
        <v>2.4016761322574284E-2</v>
      </c>
      <c r="R45" s="92">
        <f>O45/'סכום נכסי הקרן'!$C$42</f>
        <v>2.8034130917033648E-3</v>
      </c>
    </row>
    <row r="46" spans="2:18">
      <c r="B46" s="105" t="s">
        <v>281</v>
      </c>
      <c r="C46" s="88" t="s">
        <v>282</v>
      </c>
      <c r="D46" s="89" t="s">
        <v>116</v>
      </c>
      <c r="E46" s="88" t="s">
        <v>230</v>
      </c>
      <c r="F46" s="88"/>
      <c r="G46" s="102"/>
      <c r="H46" s="91">
        <v>6.5300000000000127</v>
      </c>
      <c r="I46" s="89" t="s">
        <v>129</v>
      </c>
      <c r="J46" s="90">
        <v>0.01</v>
      </c>
      <c r="K46" s="92">
        <v>3.7499999999999999E-2</v>
      </c>
      <c r="L46" s="91">
        <v>10562784.613723002</v>
      </c>
      <c r="M46" s="103">
        <v>84.11</v>
      </c>
      <c r="N46" s="91"/>
      <c r="O46" s="91">
        <v>8884.3586635960019</v>
      </c>
      <c r="P46" s="92">
        <v>4.4730039699708525E-4</v>
      </c>
      <c r="Q46" s="92">
        <f t="shared" si="0"/>
        <v>8.973526642339151E-2</v>
      </c>
      <c r="R46" s="92">
        <f>O46/'סכום נכסי הקרן'!$C$42</f>
        <v>1.0474560549609553E-2</v>
      </c>
    </row>
    <row r="47" spans="2:18">
      <c r="B47" s="105" t="s">
        <v>283</v>
      </c>
      <c r="C47" s="88" t="s">
        <v>284</v>
      </c>
      <c r="D47" s="89" t="s">
        <v>116</v>
      </c>
      <c r="E47" s="88" t="s">
        <v>230</v>
      </c>
      <c r="F47" s="88"/>
      <c r="G47" s="102"/>
      <c r="H47" s="91">
        <v>15.780000000006693</v>
      </c>
      <c r="I47" s="89" t="s">
        <v>129</v>
      </c>
      <c r="J47" s="90">
        <v>3.7499999999999999E-2</v>
      </c>
      <c r="K47" s="92">
        <v>4.060000000001688E-2</v>
      </c>
      <c r="L47" s="91">
        <v>1020771.1279260002</v>
      </c>
      <c r="M47" s="103">
        <v>96.3</v>
      </c>
      <c r="N47" s="91"/>
      <c r="O47" s="91">
        <v>983.00261153900021</v>
      </c>
      <c r="P47" s="92">
        <v>4.0473553635432993E-5</v>
      </c>
      <c r="Q47" s="92">
        <f t="shared" si="0"/>
        <v>9.9286852975427088E-3</v>
      </c>
      <c r="R47" s="92">
        <f>O47/'סכום נכסי הקרן'!$C$42</f>
        <v>1.1589492010469998E-3</v>
      </c>
    </row>
    <row r="48" spans="2:18">
      <c r="B48" s="105" t="s">
        <v>285</v>
      </c>
      <c r="C48" s="88" t="s">
        <v>286</v>
      </c>
      <c r="D48" s="89" t="s">
        <v>116</v>
      </c>
      <c r="E48" s="88" t="s">
        <v>230</v>
      </c>
      <c r="F48" s="88"/>
      <c r="G48" s="102"/>
      <c r="H48" s="91">
        <v>1.8300000001808647</v>
      </c>
      <c r="I48" s="89" t="s">
        <v>129</v>
      </c>
      <c r="J48" s="90">
        <v>5.0000000000000001E-3</v>
      </c>
      <c r="K48" s="92">
        <v>4.3100000002461399E-2</v>
      </c>
      <c r="L48" s="91">
        <v>7864.7631100000008</v>
      </c>
      <c r="M48" s="103">
        <v>93.5</v>
      </c>
      <c r="N48" s="91"/>
      <c r="O48" s="91">
        <v>7.3535536490000011</v>
      </c>
      <c r="P48" s="92">
        <v>3.3510181138530023E-7</v>
      </c>
      <c r="Q48" s="92">
        <f t="shared" si="0"/>
        <v>7.427357683741125E-5</v>
      </c>
      <c r="R48" s="92">
        <f>O48/'סכום נכסי הקרן'!$C$42</f>
        <v>8.6697583773679313E-6</v>
      </c>
    </row>
    <row r="49" spans="2:18">
      <c r="B49" s="105" t="s">
        <v>287</v>
      </c>
      <c r="C49" s="88" t="s">
        <v>288</v>
      </c>
      <c r="D49" s="89" t="s">
        <v>116</v>
      </c>
      <c r="E49" s="88" t="s">
        <v>230</v>
      </c>
      <c r="F49" s="88"/>
      <c r="G49" s="102"/>
      <c r="H49" s="91">
        <v>8.3300000000000924</v>
      </c>
      <c r="I49" s="89" t="s">
        <v>129</v>
      </c>
      <c r="J49" s="90">
        <v>1.3000000000000001E-2</v>
      </c>
      <c r="K49" s="92">
        <v>3.7700000000000199E-2</v>
      </c>
      <c r="L49" s="91">
        <v>18683302.485715006</v>
      </c>
      <c r="M49" s="103">
        <v>81.93</v>
      </c>
      <c r="N49" s="91"/>
      <c r="O49" s="91">
        <v>15307.230084923001</v>
      </c>
      <c r="P49" s="92">
        <v>1.3206977682467072E-3</v>
      </c>
      <c r="Q49" s="92">
        <f t="shared" si="0"/>
        <v>0.1546086129439023</v>
      </c>
      <c r="R49" s="92">
        <f>O49/'סכום נכסי הקרן'!$C$42</f>
        <v>1.8047054879528436E-2</v>
      </c>
    </row>
    <row r="50" spans="2:18">
      <c r="B50" s="105" t="s">
        <v>289</v>
      </c>
      <c r="C50" s="88" t="s">
        <v>290</v>
      </c>
      <c r="D50" s="89" t="s">
        <v>116</v>
      </c>
      <c r="E50" s="88" t="s">
        <v>230</v>
      </c>
      <c r="F50" s="88"/>
      <c r="G50" s="102"/>
      <c r="H50" s="91">
        <v>12.399999999999089</v>
      </c>
      <c r="I50" s="89" t="s">
        <v>129</v>
      </c>
      <c r="J50" s="90">
        <v>1.4999999999999999E-2</v>
      </c>
      <c r="K50" s="92">
        <v>3.9099999999997644E-2</v>
      </c>
      <c r="L50" s="91">
        <v>6774721.7248500017</v>
      </c>
      <c r="M50" s="103">
        <v>74.599999999999994</v>
      </c>
      <c r="N50" s="91"/>
      <c r="O50" s="91">
        <v>5053.9422211090014</v>
      </c>
      <c r="P50" s="92">
        <v>3.4317323031719381E-4</v>
      </c>
      <c r="Q50" s="92">
        <f t="shared" si="0"/>
        <v>5.104666176501247E-2</v>
      </c>
      <c r="R50" s="92">
        <f>O50/'סכום נכסי הקרן'!$C$42</f>
        <v>5.9585419515028335E-3</v>
      </c>
    </row>
    <row r="51" spans="2:18">
      <c r="B51" s="105" t="s">
        <v>291</v>
      </c>
      <c r="C51" s="88" t="s">
        <v>292</v>
      </c>
      <c r="D51" s="89" t="s">
        <v>116</v>
      </c>
      <c r="E51" s="88" t="s">
        <v>230</v>
      </c>
      <c r="F51" s="88"/>
      <c r="G51" s="102"/>
      <c r="H51" s="91">
        <v>8.0000000001040711E-2</v>
      </c>
      <c r="I51" s="89" t="s">
        <v>129</v>
      </c>
      <c r="J51" s="90">
        <v>1.5E-3</v>
      </c>
      <c r="K51" s="92">
        <v>4.7000000000078049E-2</v>
      </c>
      <c r="L51" s="91">
        <v>192639.69335500002</v>
      </c>
      <c r="M51" s="103">
        <v>99.76</v>
      </c>
      <c r="N51" s="91"/>
      <c r="O51" s="91">
        <v>192.17736053500005</v>
      </c>
      <c r="P51" s="92">
        <v>1.2330714387693758E-5</v>
      </c>
      <c r="Q51" s="92">
        <f t="shared" si="0"/>
        <v>1.9410615105865542E-3</v>
      </c>
      <c r="R51" s="92">
        <f>O51/'סכום נכסי הקרן'!$C$42</f>
        <v>2.2657498142620452E-4</v>
      </c>
    </row>
    <row r="52" spans="2:18">
      <c r="B52" s="105" t="s">
        <v>293</v>
      </c>
      <c r="C52" s="88" t="s">
        <v>294</v>
      </c>
      <c r="D52" s="89" t="s">
        <v>116</v>
      </c>
      <c r="E52" s="88" t="s">
        <v>230</v>
      </c>
      <c r="F52" s="88"/>
      <c r="G52" s="102"/>
      <c r="H52" s="91">
        <v>2.119999999899608</v>
      </c>
      <c r="I52" s="89" t="s">
        <v>129</v>
      </c>
      <c r="J52" s="90">
        <v>1.7500000000000002E-2</v>
      </c>
      <c r="K52" s="92">
        <v>4.2000000002509814E-2</v>
      </c>
      <c r="L52" s="91">
        <v>2478.6087300000004</v>
      </c>
      <c r="M52" s="103">
        <v>96.45</v>
      </c>
      <c r="N52" s="91"/>
      <c r="O52" s="91">
        <v>2.3906183020000005</v>
      </c>
      <c r="P52" s="92">
        <v>1.0424851582660267E-7</v>
      </c>
      <c r="Q52" s="92">
        <f t="shared" si="0"/>
        <v>2.4146117729985519E-5</v>
      </c>
      <c r="R52" s="92">
        <f>O52/'סכום נכסי הקרן'!$C$42</f>
        <v>2.818512523352857E-6</v>
      </c>
    </row>
    <row r="53" spans="2:18">
      <c r="B53" s="105" t="s">
        <v>295</v>
      </c>
      <c r="C53" s="88" t="s">
        <v>296</v>
      </c>
      <c r="D53" s="89" t="s">
        <v>116</v>
      </c>
      <c r="E53" s="88" t="s">
        <v>230</v>
      </c>
      <c r="F53" s="88"/>
      <c r="G53" s="102"/>
      <c r="H53" s="91">
        <v>4.9200000000003454</v>
      </c>
      <c r="I53" s="89" t="s">
        <v>129</v>
      </c>
      <c r="J53" s="90">
        <v>2.2499999999999999E-2</v>
      </c>
      <c r="K53" s="92">
        <v>3.7800000000001811E-2</v>
      </c>
      <c r="L53" s="91">
        <v>7244208.1481720023</v>
      </c>
      <c r="M53" s="103">
        <v>94.52</v>
      </c>
      <c r="N53" s="91"/>
      <c r="O53" s="91">
        <v>6847.2253034920013</v>
      </c>
      <c r="P53" s="92">
        <v>3.0047552985078686E-4</v>
      </c>
      <c r="Q53" s="92">
        <f t="shared" si="0"/>
        <v>6.9159475673525428E-2</v>
      </c>
      <c r="R53" s="92">
        <f>O53/'סכום נכסי הקרן'!$C$42</f>
        <v>8.0728028610695252E-3</v>
      </c>
    </row>
    <row r="54" spans="2:18">
      <c r="B54" s="105" t="s">
        <v>297</v>
      </c>
      <c r="C54" s="88" t="s">
        <v>298</v>
      </c>
      <c r="D54" s="89" t="s">
        <v>116</v>
      </c>
      <c r="E54" s="88" t="s">
        <v>230</v>
      </c>
      <c r="F54" s="88"/>
      <c r="G54" s="102"/>
      <c r="H54" s="91">
        <v>1.3400000000055583</v>
      </c>
      <c r="I54" s="89" t="s">
        <v>129</v>
      </c>
      <c r="J54" s="90">
        <v>4.0000000000000001E-3</v>
      </c>
      <c r="K54" s="92">
        <v>4.3900000000125061E-2</v>
      </c>
      <c r="L54" s="91">
        <v>105849.15946000001</v>
      </c>
      <c r="M54" s="103">
        <v>95.18</v>
      </c>
      <c r="N54" s="91"/>
      <c r="O54" s="91">
        <v>100.74722706600004</v>
      </c>
      <c r="P54" s="92">
        <v>6.2144163545245539E-6</v>
      </c>
      <c r="Q54" s="92">
        <f t="shared" si="0"/>
        <v>1.017583778920312E-3</v>
      </c>
      <c r="R54" s="92">
        <f>O54/'סכום נכסי הקרן'!$C$42</f>
        <v>1.1877986583681519E-4</v>
      </c>
    </row>
    <row r="55" spans="2:18">
      <c r="B55" s="105" t="s">
        <v>299</v>
      </c>
      <c r="C55" s="88" t="s">
        <v>300</v>
      </c>
      <c r="D55" s="89" t="s">
        <v>116</v>
      </c>
      <c r="E55" s="88" t="s">
        <v>230</v>
      </c>
      <c r="F55" s="88"/>
      <c r="G55" s="102"/>
      <c r="H55" s="91">
        <v>3.009999999994712</v>
      </c>
      <c r="I55" s="89" t="s">
        <v>129</v>
      </c>
      <c r="J55" s="90">
        <v>6.25E-2</v>
      </c>
      <c r="K55" s="92">
        <v>3.9498946002918763E-2</v>
      </c>
      <c r="L55" s="91">
        <v>1.1058000000000002E-2</v>
      </c>
      <c r="M55" s="103">
        <v>111.17</v>
      </c>
      <c r="N55" s="91"/>
      <c r="O55" s="91">
        <v>1.2334000000000001E-5</v>
      </c>
      <c r="P55" s="92">
        <v>7.4233750586651053E-13</v>
      </c>
      <c r="Q55" s="92">
        <f t="shared" si="0"/>
        <v>1.2457790347898096E-10</v>
      </c>
      <c r="R55" s="92">
        <f>O55/'סכום נכסי הקרן'!$C$42</f>
        <v>1.4541649511321332E-11</v>
      </c>
    </row>
    <row r="56" spans="2:18">
      <c r="B56" s="105" t="s">
        <v>301</v>
      </c>
      <c r="C56" s="88" t="s">
        <v>302</v>
      </c>
      <c r="D56" s="89" t="s">
        <v>116</v>
      </c>
      <c r="E56" s="88" t="s">
        <v>230</v>
      </c>
      <c r="F56" s="88"/>
      <c r="G56" s="102"/>
      <c r="H56" s="91">
        <v>0.41999999999980969</v>
      </c>
      <c r="I56" s="89" t="s">
        <v>129</v>
      </c>
      <c r="J56" s="90">
        <v>1.4999999999999999E-2</v>
      </c>
      <c r="K56" s="92">
        <v>4.6099999999818238E-2</v>
      </c>
      <c r="L56" s="91">
        <v>105504.53193800003</v>
      </c>
      <c r="M56" s="103">
        <v>99.6</v>
      </c>
      <c r="N56" s="91"/>
      <c r="O56" s="91">
        <v>105.08251683100002</v>
      </c>
      <c r="P56" s="92">
        <v>7.6734832348502884E-6</v>
      </c>
      <c r="Q56" s="92">
        <f t="shared" si="0"/>
        <v>1.0613717884790589E-3</v>
      </c>
      <c r="R56" s="92">
        <f>O56/'סכום נכסי הקרן'!$C$42</f>
        <v>1.2389112449521055E-4</v>
      </c>
    </row>
    <row r="57" spans="2:18">
      <c r="B57" s="105" t="s">
        <v>303</v>
      </c>
      <c r="C57" s="88" t="s">
        <v>304</v>
      </c>
      <c r="D57" s="89" t="s">
        <v>116</v>
      </c>
      <c r="E57" s="88" t="s">
        <v>230</v>
      </c>
      <c r="F57" s="88"/>
      <c r="G57" s="102"/>
      <c r="H57" s="91">
        <v>18.649999999997526</v>
      </c>
      <c r="I57" s="89" t="s">
        <v>129</v>
      </c>
      <c r="J57" s="90">
        <v>2.7999999999999997E-2</v>
      </c>
      <c r="K57" s="92">
        <v>4.1399999999996148E-2</v>
      </c>
      <c r="L57" s="91">
        <v>3684129.1215440007</v>
      </c>
      <c r="M57" s="103">
        <v>78.989999999999995</v>
      </c>
      <c r="N57" s="91"/>
      <c r="O57" s="91">
        <v>2910.0936890080002</v>
      </c>
      <c r="P57" s="92">
        <v>5.1714761836797925E-4</v>
      </c>
      <c r="Q57" s="92">
        <f t="shared" si="0"/>
        <v>2.9393008813363892E-2</v>
      </c>
      <c r="R57" s="92">
        <f>O57/'סכום נכסי הקרן'!$C$42</f>
        <v>3.4309682560939255E-3</v>
      </c>
    </row>
    <row r="58" spans="2:18">
      <c r="B58" s="105" t="s">
        <v>305</v>
      </c>
      <c r="C58" s="88" t="s">
        <v>306</v>
      </c>
      <c r="D58" s="89" t="s">
        <v>116</v>
      </c>
      <c r="E58" s="88" t="s">
        <v>230</v>
      </c>
      <c r="F58" s="88"/>
      <c r="G58" s="102"/>
      <c r="H58" s="91">
        <v>5.1799999999991435</v>
      </c>
      <c r="I58" s="89" t="s">
        <v>129</v>
      </c>
      <c r="J58" s="90">
        <v>3.7499999999999999E-2</v>
      </c>
      <c r="K58" s="92">
        <v>3.7699999999995237E-2</v>
      </c>
      <c r="L58" s="91">
        <v>2459647.0874930006</v>
      </c>
      <c r="M58" s="103">
        <v>100.65</v>
      </c>
      <c r="N58" s="91"/>
      <c r="O58" s="91">
        <v>2475.6347935340004</v>
      </c>
      <c r="P58" s="92">
        <v>5.5862651901056239E-4</v>
      </c>
      <c r="Q58" s="92">
        <f t="shared" si="0"/>
        <v>2.5004815336313088E-2</v>
      </c>
      <c r="R58" s="92">
        <f>O58/'סכום נכסי הקרן'!$C$42</f>
        <v>2.9187460260745729E-3</v>
      </c>
    </row>
    <row r="59" spans="2:18">
      <c r="B59" s="86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79" t="s">
        <v>193</v>
      </c>
      <c r="C60" s="80"/>
      <c r="D60" s="81"/>
      <c r="E60" s="80"/>
      <c r="F60" s="80"/>
      <c r="G60" s="100"/>
      <c r="H60" s="83">
        <v>18.24999999995093</v>
      </c>
      <c r="I60" s="81"/>
      <c r="J60" s="82"/>
      <c r="K60" s="84">
        <v>5.5499999999869154E-2</v>
      </c>
      <c r="L60" s="83"/>
      <c r="M60" s="101"/>
      <c r="N60" s="83"/>
      <c r="O60" s="83">
        <v>122.27443315200001</v>
      </c>
      <c r="P60" s="84"/>
      <c r="Q60" s="84">
        <f t="shared" si="0"/>
        <v>1.2350164205575617E-3</v>
      </c>
      <c r="R60" s="84">
        <f>O60/'סכום נכסי הקרן'!$C$42</f>
        <v>1.4416020359103889E-4</v>
      </c>
    </row>
    <row r="61" spans="2:18">
      <c r="B61" s="93" t="s">
        <v>62</v>
      </c>
      <c r="C61" s="88"/>
      <c r="D61" s="89"/>
      <c r="E61" s="88"/>
      <c r="F61" s="88"/>
      <c r="G61" s="102"/>
      <c r="H61" s="91">
        <v>18.24999999995093</v>
      </c>
      <c r="I61" s="89"/>
      <c r="J61" s="90"/>
      <c r="K61" s="92">
        <v>5.5499999999869154E-2</v>
      </c>
      <c r="L61" s="91"/>
      <c r="M61" s="103"/>
      <c r="N61" s="91"/>
      <c r="O61" s="91">
        <v>122.27443315200001</v>
      </c>
      <c r="P61" s="92"/>
      <c r="Q61" s="92">
        <f t="shared" si="0"/>
        <v>1.2350164205575617E-3</v>
      </c>
      <c r="R61" s="92">
        <f>O61/'סכום נכסי הקרן'!$C$42</f>
        <v>1.4416020359103889E-4</v>
      </c>
    </row>
    <row r="62" spans="2:18">
      <c r="B62" s="105" t="s">
        <v>307</v>
      </c>
      <c r="C62" s="88" t="s">
        <v>308</v>
      </c>
      <c r="D62" s="89" t="s">
        <v>28</v>
      </c>
      <c r="E62" s="88" t="s">
        <v>309</v>
      </c>
      <c r="F62" s="88" t="s">
        <v>310</v>
      </c>
      <c r="G62" s="102"/>
      <c r="H62" s="91">
        <v>18.24999999995093</v>
      </c>
      <c r="I62" s="89" t="s">
        <v>128</v>
      </c>
      <c r="J62" s="90">
        <v>4.4999999999999998E-2</v>
      </c>
      <c r="K62" s="92">
        <v>5.5499999999869154E-2</v>
      </c>
      <c r="L62" s="91">
        <v>40450.618533000008</v>
      </c>
      <c r="M62" s="103">
        <v>81.697500000000005</v>
      </c>
      <c r="N62" s="91"/>
      <c r="O62" s="91">
        <v>122.27443315200001</v>
      </c>
      <c r="P62" s="92">
        <v>4.0450618533000006E-5</v>
      </c>
      <c r="Q62" s="92">
        <f t="shared" si="0"/>
        <v>1.2350164205575617E-3</v>
      </c>
      <c r="R62" s="92">
        <f>O62/'סכום נכסי הקרן'!$C$42</f>
        <v>1.4416020359103889E-4</v>
      </c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6" t="s">
        <v>108</v>
      </c>
      <c r="C66" s="106"/>
      <c r="D66" s="10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6" t="s">
        <v>199</v>
      </c>
      <c r="C67" s="106"/>
      <c r="D67" s="10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45" t="s">
        <v>207</v>
      </c>
      <c r="C68" s="145"/>
      <c r="D68" s="14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L23" sqref="L23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142</v>
      </c>
      <c r="C1" s="46" t="s" vm="1">
        <v>225</v>
      </c>
    </row>
    <row r="2" spans="2:16">
      <c r="B2" s="46" t="s">
        <v>141</v>
      </c>
      <c r="C2" s="46" t="s">
        <v>226</v>
      </c>
    </row>
    <row r="3" spans="2:16">
      <c r="B3" s="46" t="s">
        <v>143</v>
      </c>
      <c r="C3" s="46" t="s">
        <v>227</v>
      </c>
    </row>
    <row r="4" spans="2:16">
      <c r="B4" s="46" t="s">
        <v>144</v>
      </c>
      <c r="C4" s="46">
        <v>2145</v>
      </c>
    </row>
    <row r="6" spans="2:16" ht="26.25" customHeight="1">
      <c r="B6" s="136" t="s">
        <v>182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112</v>
      </c>
      <c r="C7" s="29" t="s">
        <v>45</v>
      </c>
      <c r="D7" s="29" t="s">
        <v>65</v>
      </c>
      <c r="E7" s="29" t="s">
        <v>14</v>
      </c>
      <c r="F7" s="29" t="s">
        <v>66</v>
      </c>
      <c r="G7" s="29" t="s">
        <v>100</v>
      </c>
      <c r="H7" s="29" t="s">
        <v>17</v>
      </c>
      <c r="I7" s="29" t="s">
        <v>99</v>
      </c>
      <c r="J7" s="29" t="s">
        <v>16</v>
      </c>
      <c r="K7" s="29" t="s">
        <v>177</v>
      </c>
      <c r="L7" s="29" t="s">
        <v>201</v>
      </c>
      <c r="M7" s="29" t="s">
        <v>178</v>
      </c>
      <c r="N7" s="29" t="s">
        <v>58</v>
      </c>
      <c r="O7" s="29" t="s">
        <v>145</v>
      </c>
      <c r="P7" s="30" t="s">
        <v>147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208</v>
      </c>
      <c r="M8" s="31" t="s">
        <v>204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2955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0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142</v>
      </c>
      <c r="C1" s="46" t="s" vm="1">
        <v>225</v>
      </c>
    </row>
    <row r="2" spans="2:20">
      <c r="B2" s="46" t="s">
        <v>141</v>
      </c>
      <c r="C2" s="46" t="s">
        <v>226</v>
      </c>
    </row>
    <row r="3" spans="2:20">
      <c r="B3" s="46" t="s">
        <v>143</v>
      </c>
      <c r="C3" s="46" t="s">
        <v>227</v>
      </c>
    </row>
    <row r="4" spans="2:20">
      <c r="B4" s="46" t="s">
        <v>144</v>
      </c>
      <c r="C4" s="46">
        <v>2145</v>
      </c>
    </row>
    <row r="6" spans="2:20" ht="26.25" customHeight="1">
      <c r="B6" s="142" t="s">
        <v>169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20" ht="26.25" customHeight="1">
      <c r="B7" s="142" t="s">
        <v>86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2:20" s="3" customFormat="1" ht="63">
      <c r="B8" s="36" t="s">
        <v>111</v>
      </c>
      <c r="C8" s="12" t="s">
        <v>45</v>
      </c>
      <c r="D8" s="12" t="s">
        <v>115</v>
      </c>
      <c r="E8" s="12" t="s">
        <v>185</v>
      </c>
      <c r="F8" s="12" t="s">
        <v>113</v>
      </c>
      <c r="G8" s="12" t="s">
        <v>65</v>
      </c>
      <c r="H8" s="12" t="s">
        <v>14</v>
      </c>
      <c r="I8" s="12" t="s">
        <v>66</v>
      </c>
      <c r="J8" s="12" t="s">
        <v>100</v>
      </c>
      <c r="K8" s="12" t="s">
        <v>17</v>
      </c>
      <c r="L8" s="12" t="s">
        <v>99</v>
      </c>
      <c r="M8" s="12" t="s">
        <v>16</v>
      </c>
      <c r="N8" s="12" t="s">
        <v>18</v>
      </c>
      <c r="O8" s="12" t="s">
        <v>201</v>
      </c>
      <c r="P8" s="12" t="s">
        <v>200</v>
      </c>
      <c r="Q8" s="12" t="s">
        <v>61</v>
      </c>
      <c r="R8" s="12" t="s">
        <v>58</v>
      </c>
      <c r="S8" s="12" t="s">
        <v>145</v>
      </c>
      <c r="T8" s="37" t="s">
        <v>147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208</v>
      </c>
      <c r="P9" s="15"/>
      <c r="Q9" s="15" t="s">
        <v>204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109</v>
      </c>
      <c r="R10" s="18" t="s">
        <v>110</v>
      </c>
      <c r="S10" s="43" t="s">
        <v>148</v>
      </c>
      <c r="T10" s="60" t="s">
        <v>186</v>
      </c>
    </row>
    <row r="11" spans="2:20" s="4" customFormat="1" ht="18" customHeight="1">
      <c r="B11" s="107" t="s">
        <v>2946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216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108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199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207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0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142</v>
      </c>
      <c r="C1" s="46" t="s" vm="1">
        <v>225</v>
      </c>
    </row>
    <row r="2" spans="2:21">
      <c r="B2" s="46" t="s">
        <v>141</v>
      </c>
      <c r="C2" s="46" t="s">
        <v>226</v>
      </c>
    </row>
    <row r="3" spans="2:21">
      <c r="B3" s="46" t="s">
        <v>143</v>
      </c>
      <c r="C3" s="46" t="s">
        <v>227</v>
      </c>
    </row>
    <row r="4" spans="2:21">
      <c r="B4" s="46" t="s">
        <v>144</v>
      </c>
      <c r="C4" s="46">
        <v>2145</v>
      </c>
    </row>
    <row r="6" spans="2:21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21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2:21" s="3" customFormat="1" ht="78.75">
      <c r="B8" s="21" t="s">
        <v>111</v>
      </c>
      <c r="C8" s="29" t="s">
        <v>45</v>
      </c>
      <c r="D8" s="29" t="s">
        <v>115</v>
      </c>
      <c r="E8" s="29" t="s">
        <v>185</v>
      </c>
      <c r="F8" s="29" t="s">
        <v>113</v>
      </c>
      <c r="G8" s="29" t="s">
        <v>65</v>
      </c>
      <c r="H8" s="29" t="s">
        <v>14</v>
      </c>
      <c r="I8" s="29" t="s">
        <v>66</v>
      </c>
      <c r="J8" s="29" t="s">
        <v>100</v>
      </c>
      <c r="K8" s="29" t="s">
        <v>17</v>
      </c>
      <c r="L8" s="29" t="s">
        <v>99</v>
      </c>
      <c r="M8" s="29" t="s">
        <v>16</v>
      </c>
      <c r="N8" s="29" t="s">
        <v>18</v>
      </c>
      <c r="O8" s="12" t="s">
        <v>201</v>
      </c>
      <c r="P8" s="29" t="s">
        <v>200</v>
      </c>
      <c r="Q8" s="29" t="s">
        <v>215</v>
      </c>
      <c r="R8" s="29" t="s">
        <v>61</v>
      </c>
      <c r="S8" s="12" t="s">
        <v>58</v>
      </c>
      <c r="T8" s="29" t="s">
        <v>145</v>
      </c>
      <c r="U8" s="13" t="s">
        <v>147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208</v>
      </c>
      <c r="P9" s="31"/>
      <c r="Q9" s="15" t="s">
        <v>204</v>
      </c>
      <c r="R9" s="31" t="s">
        <v>204</v>
      </c>
      <c r="S9" s="15" t="s">
        <v>19</v>
      </c>
      <c r="T9" s="31" t="s">
        <v>204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109</v>
      </c>
      <c r="R10" s="18" t="s">
        <v>110</v>
      </c>
      <c r="S10" s="18" t="s">
        <v>148</v>
      </c>
      <c r="T10" s="18" t="s">
        <v>186</v>
      </c>
      <c r="U10" s="19" t="s">
        <v>210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8"/>
      <c r="K11" s="77">
        <v>4.5751635699115889</v>
      </c>
      <c r="L11" s="75"/>
      <c r="M11" s="76"/>
      <c r="N11" s="76">
        <v>4.5601132032964925E-2</v>
      </c>
      <c r="O11" s="77"/>
      <c r="P11" s="99"/>
      <c r="Q11" s="77">
        <v>986.16711460900012</v>
      </c>
      <c r="R11" s="77">
        <f>R12+R259</f>
        <v>154830.75742912205</v>
      </c>
      <c r="S11" s="78"/>
      <c r="T11" s="78">
        <f>IFERROR(R11/$R$11,0)</f>
        <v>1</v>
      </c>
      <c r="U11" s="78">
        <f>R11/'סכום נכסי הקרן'!$C$42</f>
        <v>0.1825437496438061</v>
      </c>
    </row>
    <row r="12" spans="2:21">
      <c r="B12" s="79" t="s">
        <v>194</v>
      </c>
      <c r="C12" s="80"/>
      <c r="D12" s="81"/>
      <c r="E12" s="81"/>
      <c r="F12" s="80"/>
      <c r="G12" s="81"/>
      <c r="H12" s="80"/>
      <c r="I12" s="80"/>
      <c r="J12" s="100"/>
      <c r="K12" s="83">
        <v>4.3969744181707142</v>
      </c>
      <c r="L12" s="81"/>
      <c r="M12" s="82"/>
      <c r="N12" s="82">
        <v>3.7381445750315281E-2</v>
      </c>
      <c r="O12" s="83"/>
      <c r="P12" s="101"/>
      <c r="Q12" s="83">
        <v>986.16711460900012</v>
      </c>
      <c r="R12" s="83">
        <f>R13+R169+R251</f>
        <v>116642.04364525406</v>
      </c>
      <c r="S12" s="84"/>
      <c r="T12" s="84">
        <f t="shared" ref="T12:T13" si="0">IFERROR(R12/$R$11,0)</f>
        <v>0.7533518893921971</v>
      </c>
      <c r="U12" s="84">
        <f>R12/'סכום נכסי הקרן'!$C$42</f>
        <v>0.13751967869089751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100"/>
      <c r="K13" s="83">
        <v>4.4846014080353829</v>
      </c>
      <c r="L13" s="81"/>
      <c r="M13" s="82"/>
      <c r="N13" s="82">
        <v>3.2969837931563807E-2</v>
      </c>
      <c r="O13" s="83"/>
      <c r="P13" s="101"/>
      <c r="Q13" s="83">
        <v>905.91636817600022</v>
      </c>
      <c r="R13" s="83">
        <f>SUM(R14:R167)</f>
        <v>96663.163301415058</v>
      </c>
      <c r="S13" s="84"/>
      <c r="T13" s="84">
        <f t="shared" si="0"/>
        <v>0.62431499339312624</v>
      </c>
      <c r="U13" s="84">
        <f>R13/'סכום נכסי הקרן'!$C$42</f>
        <v>0.11396479985282927</v>
      </c>
    </row>
    <row r="14" spans="2:21">
      <c r="B14" s="86" t="s">
        <v>311</v>
      </c>
      <c r="C14" s="87">
        <v>6040372</v>
      </c>
      <c r="D14" s="89" t="s">
        <v>116</v>
      </c>
      <c r="E14" s="89" t="s">
        <v>312</v>
      </c>
      <c r="F14" s="88">
        <v>520018078</v>
      </c>
      <c r="G14" s="89" t="s">
        <v>314</v>
      </c>
      <c r="H14" s="88" t="s">
        <v>315</v>
      </c>
      <c r="I14" s="88" t="s">
        <v>127</v>
      </c>
      <c r="J14" s="102"/>
      <c r="K14" s="91">
        <v>1.98</v>
      </c>
      <c r="L14" s="89" t="s">
        <v>129</v>
      </c>
      <c r="M14" s="90">
        <v>8.3000000000000001E-3</v>
      </c>
      <c r="N14" s="90">
        <v>2.1700109950522267E-2</v>
      </c>
      <c r="O14" s="91">
        <v>1.3537E-2</v>
      </c>
      <c r="P14" s="103">
        <v>107.6</v>
      </c>
      <c r="Q14" s="91"/>
      <c r="R14" s="91">
        <v>1.4552000000000002E-5</v>
      </c>
      <c r="S14" s="92">
        <v>4.4501850161872727E-12</v>
      </c>
      <c r="T14" s="92">
        <v>9.3986493650407749E-11</v>
      </c>
      <c r="U14" s="92">
        <v>1.7156646966819203E-11</v>
      </c>
    </row>
    <row r="15" spans="2:21">
      <c r="B15" s="86" t="s">
        <v>316</v>
      </c>
      <c r="C15" s="87">
        <v>2310217</v>
      </c>
      <c r="D15" s="89" t="s">
        <v>116</v>
      </c>
      <c r="E15" s="89" t="s">
        <v>312</v>
      </c>
      <c r="F15" s="88">
        <v>520032046</v>
      </c>
      <c r="G15" s="89" t="s">
        <v>314</v>
      </c>
      <c r="H15" s="88" t="s">
        <v>315</v>
      </c>
      <c r="I15" s="88" t="s">
        <v>127</v>
      </c>
      <c r="J15" s="102"/>
      <c r="K15" s="91">
        <v>1.2399999999996212</v>
      </c>
      <c r="L15" s="89" t="s">
        <v>129</v>
      </c>
      <c r="M15" s="90">
        <v>8.6E-3</v>
      </c>
      <c r="N15" s="90">
        <v>2.3399999999986744E-2</v>
      </c>
      <c r="O15" s="91">
        <v>383209.98406100005</v>
      </c>
      <c r="P15" s="103">
        <v>110.27</v>
      </c>
      <c r="Q15" s="91"/>
      <c r="R15" s="91">
        <v>422.56563973400011</v>
      </c>
      <c r="S15" s="92">
        <v>1.5320120369392381E-4</v>
      </c>
      <c r="T15" s="92">
        <v>2.7292099241162785E-3</v>
      </c>
      <c r="U15" s="92">
        <v>4.9820021311327298E-4</v>
      </c>
    </row>
    <row r="16" spans="2:21">
      <c r="B16" s="86" t="s">
        <v>318</v>
      </c>
      <c r="C16" s="87">
        <v>2310282</v>
      </c>
      <c r="D16" s="89" t="s">
        <v>116</v>
      </c>
      <c r="E16" s="89" t="s">
        <v>312</v>
      </c>
      <c r="F16" s="88">
        <v>520032046</v>
      </c>
      <c r="G16" s="89" t="s">
        <v>314</v>
      </c>
      <c r="H16" s="88" t="s">
        <v>315</v>
      </c>
      <c r="I16" s="88" t="s">
        <v>127</v>
      </c>
      <c r="J16" s="102"/>
      <c r="K16" s="91">
        <v>2.9699999999998576</v>
      </c>
      <c r="L16" s="89" t="s">
        <v>129</v>
      </c>
      <c r="M16" s="90">
        <v>3.8E-3</v>
      </c>
      <c r="N16" s="90">
        <v>1.9899999999999526E-2</v>
      </c>
      <c r="O16" s="91">
        <v>1827877.2627690001</v>
      </c>
      <c r="P16" s="103">
        <v>103.8</v>
      </c>
      <c r="Q16" s="91"/>
      <c r="R16" s="91">
        <v>1897.3366259910003</v>
      </c>
      <c r="S16" s="92">
        <v>6.0929242092300001E-4</v>
      </c>
      <c r="T16" s="92">
        <v>1.2254261733877761E-2</v>
      </c>
      <c r="U16" s="92">
        <v>2.2369388860186551E-3</v>
      </c>
    </row>
    <row r="17" spans="2:21">
      <c r="B17" s="86" t="s">
        <v>319</v>
      </c>
      <c r="C17" s="87">
        <v>2310381</v>
      </c>
      <c r="D17" s="89" t="s">
        <v>116</v>
      </c>
      <c r="E17" s="89" t="s">
        <v>312</v>
      </c>
      <c r="F17" s="88">
        <v>520032046</v>
      </c>
      <c r="G17" s="89" t="s">
        <v>314</v>
      </c>
      <c r="H17" s="88" t="s">
        <v>315</v>
      </c>
      <c r="I17" s="88" t="s">
        <v>127</v>
      </c>
      <c r="J17" s="102"/>
      <c r="K17" s="91">
        <v>6.9599999999921103</v>
      </c>
      <c r="L17" s="89" t="s">
        <v>129</v>
      </c>
      <c r="M17" s="90">
        <v>2E-3</v>
      </c>
      <c r="N17" s="90">
        <v>2.0099999999941862E-2</v>
      </c>
      <c r="O17" s="91">
        <v>98469.329105000012</v>
      </c>
      <c r="P17" s="103">
        <v>97.6</v>
      </c>
      <c r="Q17" s="91">
        <v>0.21775155600000001</v>
      </c>
      <c r="R17" s="91">
        <v>96.323817156000018</v>
      </c>
      <c r="S17" s="92">
        <v>1.027421704913962E-4</v>
      </c>
      <c r="T17" s="92">
        <v>6.2212327030754754E-4</v>
      </c>
      <c r="U17" s="92">
        <v>1.1356471450260685E-4</v>
      </c>
    </row>
    <row r="18" spans="2:21">
      <c r="B18" s="86" t="s">
        <v>320</v>
      </c>
      <c r="C18" s="87">
        <v>1158476</v>
      </c>
      <c r="D18" s="89" t="s">
        <v>116</v>
      </c>
      <c r="E18" s="89" t="s">
        <v>312</v>
      </c>
      <c r="F18" s="88" t="s">
        <v>321</v>
      </c>
      <c r="G18" s="89" t="s">
        <v>125</v>
      </c>
      <c r="H18" s="88" t="s">
        <v>322</v>
      </c>
      <c r="I18" s="88" t="s">
        <v>323</v>
      </c>
      <c r="J18" s="102"/>
      <c r="K18" s="91">
        <v>12.639999999998711</v>
      </c>
      <c r="L18" s="89" t="s">
        <v>129</v>
      </c>
      <c r="M18" s="90">
        <v>2.07E-2</v>
      </c>
      <c r="N18" s="90">
        <v>2.3599999999996783E-2</v>
      </c>
      <c r="O18" s="91">
        <v>1772537.8255370003</v>
      </c>
      <c r="P18" s="103">
        <v>105.04</v>
      </c>
      <c r="Q18" s="91"/>
      <c r="R18" s="91">
        <v>1861.8737345850002</v>
      </c>
      <c r="S18" s="92">
        <v>6.3175062615023619E-4</v>
      </c>
      <c r="T18" s="92">
        <v>1.2025218796964957E-2</v>
      </c>
      <c r="U18" s="92">
        <v>2.1951285294851621E-3</v>
      </c>
    </row>
    <row r="19" spans="2:21">
      <c r="B19" s="86" t="s">
        <v>324</v>
      </c>
      <c r="C19" s="87">
        <v>1171297</v>
      </c>
      <c r="D19" s="89" t="s">
        <v>116</v>
      </c>
      <c r="E19" s="89" t="s">
        <v>312</v>
      </c>
      <c r="F19" s="88" t="s">
        <v>325</v>
      </c>
      <c r="G19" s="89" t="s">
        <v>314</v>
      </c>
      <c r="H19" s="88" t="s">
        <v>322</v>
      </c>
      <c r="I19" s="88" t="s">
        <v>323</v>
      </c>
      <c r="J19" s="102"/>
      <c r="K19" s="91">
        <v>0.09</v>
      </c>
      <c r="L19" s="89" t="s">
        <v>129</v>
      </c>
      <c r="M19" s="90">
        <v>3.5499999999999997E-2</v>
      </c>
      <c r="N19" s="90">
        <v>3.0398965141612205E-2</v>
      </c>
      <c r="O19" s="91">
        <v>1.1912000000000002E-2</v>
      </c>
      <c r="P19" s="103">
        <v>123.1</v>
      </c>
      <c r="Q19" s="91"/>
      <c r="R19" s="91">
        <v>1.4688000000000001E-5</v>
      </c>
      <c r="S19" s="92">
        <v>1.6713113417177175E-10</v>
      </c>
      <c r="T19" s="92">
        <v>9.486487209573865E-11</v>
      </c>
      <c r="U19" s="92">
        <v>1.7316989461836202E-11</v>
      </c>
    </row>
    <row r="20" spans="2:21">
      <c r="B20" s="86" t="s">
        <v>326</v>
      </c>
      <c r="C20" s="87">
        <v>1145564</v>
      </c>
      <c r="D20" s="89" t="s">
        <v>116</v>
      </c>
      <c r="E20" s="89" t="s">
        <v>312</v>
      </c>
      <c r="F20" s="88" t="s">
        <v>327</v>
      </c>
      <c r="G20" s="89" t="s">
        <v>328</v>
      </c>
      <c r="H20" s="88" t="s">
        <v>315</v>
      </c>
      <c r="I20" s="88" t="s">
        <v>127</v>
      </c>
      <c r="J20" s="102"/>
      <c r="K20" s="91">
        <v>2.39</v>
      </c>
      <c r="L20" s="89" t="s">
        <v>129</v>
      </c>
      <c r="M20" s="90">
        <v>8.3000000000000001E-3</v>
      </c>
      <c r="N20" s="90">
        <v>2.0400818305803911E-2</v>
      </c>
      <c r="O20" s="91">
        <v>1.2183000000000001E-2</v>
      </c>
      <c r="P20" s="103">
        <v>108.31</v>
      </c>
      <c r="Q20" s="91"/>
      <c r="R20" s="91">
        <v>1.3198000000000001E-5</v>
      </c>
      <c r="S20" s="92">
        <v>8.8392792232752753E-12</v>
      </c>
      <c r="T20" s="92">
        <v>8.5241461187333795E-11</v>
      </c>
      <c r="U20" s="92">
        <v>1.5560295950252875E-11</v>
      </c>
    </row>
    <row r="21" spans="2:21">
      <c r="B21" s="86" t="s">
        <v>329</v>
      </c>
      <c r="C21" s="87">
        <v>6620496</v>
      </c>
      <c r="D21" s="89" t="s">
        <v>116</v>
      </c>
      <c r="E21" s="89" t="s">
        <v>312</v>
      </c>
      <c r="F21" s="88" t="s">
        <v>330</v>
      </c>
      <c r="G21" s="89" t="s">
        <v>314</v>
      </c>
      <c r="H21" s="88" t="s">
        <v>315</v>
      </c>
      <c r="I21" s="88" t="s">
        <v>127</v>
      </c>
      <c r="J21" s="102"/>
      <c r="K21" s="91">
        <v>4.3099999999999996</v>
      </c>
      <c r="L21" s="89" t="s">
        <v>129</v>
      </c>
      <c r="M21" s="90">
        <v>1E-3</v>
      </c>
      <c r="N21" s="90">
        <v>0.02</v>
      </c>
      <c r="O21" s="91">
        <v>6.0920000000000011E-3</v>
      </c>
      <c r="P21" s="103">
        <v>99.3</v>
      </c>
      <c r="Q21" s="91"/>
      <c r="R21" s="91">
        <v>6.0240000000000011E-6</v>
      </c>
      <c r="S21" s="92">
        <v>2.0526414247029671E-12</v>
      </c>
      <c r="T21" s="92">
        <v>3.8906998196128113E-11</v>
      </c>
      <c r="U21" s="92">
        <v>7.1022293381060251E-12</v>
      </c>
    </row>
    <row r="22" spans="2:21">
      <c r="B22" s="86" t="s">
        <v>331</v>
      </c>
      <c r="C22" s="87">
        <v>1940535</v>
      </c>
      <c r="D22" s="89" t="s">
        <v>116</v>
      </c>
      <c r="E22" s="89" t="s">
        <v>312</v>
      </c>
      <c r="F22" s="88">
        <v>520032640</v>
      </c>
      <c r="G22" s="89" t="s">
        <v>314</v>
      </c>
      <c r="H22" s="88" t="s">
        <v>315</v>
      </c>
      <c r="I22" s="88" t="s">
        <v>127</v>
      </c>
      <c r="J22" s="102"/>
      <c r="K22" s="91">
        <v>0.11</v>
      </c>
      <c r="L22" s="89" t="s">
        <v>129</v>
      </c>
      <c r="M22" s="90">
        <v>0.05</v>
      </c>
      <c r="N22" s="90">
        <v>4.2600198514563432E-2</v>
      </c>
      <c r="O22" s="91">
        <v>7.5265000000000012E-2</v>
      </c>
      <c r="P22" s="103">
        <v>116.4</v>
      </c>
      <c r="Q22" s="91"/>
      <c r="R22" s="91">
        <v>8.7651000000000019E-5</v>
      </c>
      <c r="S22" s="92">
        <v>7.1644259125431336E-11</v>
      </c>
      <c r="T22" s="92">
        <v>5.6610844935073461E-10</v>
      </c>
      <c r="U22" s="92">
        <v>1.0333955904952378E-10</v>
      </c>
    </row>
    <row r="23" spans="2:21">
      <c r="B23" s="86" t="s">
        <v>332</v>
      </c>
      <c r="C23" s="87">
        <v>1940618</v>
      </c>
      <c r="D23" s="89" t="s">
        <v>116</v>
      </c>
      <c r="E23" s="89" t="s">
        <v>312</v>
      </c>
      <c r="F23" s="88">
        <v>520032640</v>
      </c>
      <c r="G23" s="89" t="s">
        <v>314</v>
      </c>
      <c r="H23" s="88" t="s">
        <v>315</v>
      </c>
      <c r="I23" s="88" t="s">
        <v>127</v>
      </c>
      <c r="J23" s="102"/>
      <c r="K23" s="91">
        <v>2.78</v>
      </c>
      <c r="L23" s="89" t="s">
        <v>129</v>
      </c>
      <c r="M23" s="90">
        <v>6.0000000000000001E-3</v>
      </c>
      <c r="N23" s="90">
        <v>2.010032224721834E-2</v>
      </c>
      <c r="O23" s="91">
        <v>1.5364000000000003E-2</v>
      </c>
      <c r="P23" s="103">
        <v>107.3</v>
      </c>
      <c r="Q23" s="91"/>
      <c r="R23" s="91">
        <v>1.6447000000000004E-5</v>
      </c>
      <c r="S23" s="92">
        <v>1.3815645999864539E-11</v>
      </c>
      <c r="T23" s="92">
        <v>1.0622566389968776E-10</v>
      </c>
      <c r="U23" s="92">
        <v>1.9390830996651694E-11</v>
      </c>
    </row>
    <row r="24" spans="2:21">
      <c r="B24" s="86" t="s">
        <v>333</v>
      </c>
      <c r="C24" s="87">
        <v>1940659</v>
      </c>
      <c r="D24" s="89" t="s">
        <v>116</v>
      </c>
      <c r="E24" s="89" t="s">
        <v>312</v>
      </c>
      <c r="F24" s="88">
        <v>520032640</v>
      </c>
      <c r="G24" s="89" t="s">
        <v>314</v>
      </c>
      <c r="H24" s="88" t="s">
        <v>315</v>
      </c>
      <c r="I24" s="88" t="s">
        <v>127</v>
      </c>
      <c r="J24" s="102"/>
      <c r="K24" s="91">
        <v>3.74</v>
      </c>
      <c r="L24" s="89" t="s">
        <v>129</v>
      </c>
      <c r="M24" s="90">
        <v>1.7500000000000002E-2</v>
      </c>
      <c r="N24" s="90">
        <v>2.020020830922347E-2</v>
      </c>
      <c r="O24" s="91">
        <v>2.3622000000000004E-2</v>
      </c>
      <c r="P24" s="103">
        <v>109.82</v>
      </c>
      <c r="Q24" s="91"/>
      <c r="R24" s="91">
        <v>2.5923000000000009E-5</v>
      </c>
      <c r="S24" s="92">
        <v>7.1539854897379829E-12</v>
      </c>
      <c r="T24" s="92">
        <v>1.6742797381112702E-10</v>
      </c>
      <c r="U24" s="92">
        <v>3.0562930134748097E-11</v>
      </c>
    </row>
    <row r="25" spans="2:21">
      <c r="B25" s="86" t="s">
        <v>334</v>
      </c>
      <c r="C25" s="87">
        <v>6000210</v>
      </c>
      <c r="D25" s="89" t="s">
        <v>116</v>
      </c>
      <c r="E25" s="89" t="s">
        <v>312</v>
      </c>
      <c r="F25" s="88" t="s">
        <v>335</v>
      </c>
      <c r="G25" s="89" t="s">
        <v>336</v>
      </c>
      <c r="H25" s="88" t="s">
        <v>337</v>
      </c>
      <c r="I25" s="88" t="s">
        <v>127</v>
      </c>
      <c r="J25" s="102"/>
      <c r="K25" s="91">
        <v>4.4500000000000597</v>
      </c>
      <c r="L25" s="89" t="s">
        <v>129</v>
      </c>
      <c r="M25" s="90">
        <v>3.85E-2</v>
      </c>
      <c r="N25" s="90">
        <v>2.209999999999988E-2</v>
      </c>
      <c r="O25" s="91">
        <v>1391170.6137890003</v>
      </c>
      <c r="P25" s="103">
        <v>120.55</v>
      </c>
      <c r="Q25" s="91"/>
      <c r="R25" s="91">
        <v>1677.0562185620001</v>
      </c>
      <c r="S25" s="92">
        <v>5.3866402148740865E-4</v>
      </c>
      <c r="T25" s="92">
        <v>1.083154436759581E-2</v>
      </c>
      <c r="U25" s="92">
        <v>1.9772307232941875E-3</v>
      </c>
    </row>
    <row r="26" spans="2:21">
      <c r="B26" s="86" t="s">
        <v>338</v>
      </c>
      <c r="C26" s="87">
        <v>6000236</v>
      </c>
      <c r="D26" s="89" t="s">
        <v>116</v>
      </c>
      <c r="E26" s="89" t="s">
        <v>312</v>
      </c>
      <c r="F26" s="88" t="s">
        <v>335</v>
      </c>
      <c r="G26" s="89" t="s">
        <v>336</v>
      </c>
      <c r="H26" s="88" t="s">
        <v>337</v>
      </c>
      <c r="I26" s="88" t="s">
        <v>127</v>
      </c>
      <c r="J26" s="102"/>
      <c r="K26" s="91">
        <v>2.0700000000002516</v>
      </c>
      <c r="L26" s="89" t="s">
        <v>129</v>
      </c>
      <c r="M26" s="90">
        <v>4.4999999999999998E-2</v>
      </c>
      <c r="N26" s="90">
        <v>2.2100000000000751E-2</v>
      </c>
      <c r="O26" s="91">
        <v>1234168.03168</v>
      </c>
      <c r="P26" s="103">
        <v>119.1</v>
      </c>
      <c r="Q26" s="91"/>
      <c r="R26" s="91">
        <v>1469.8941145090002</v>
      </c>
      <c r="S26" s="92">
        <v>4.1756877225478735E-4</v>
      </c>
      <c r="T26" s="92">
        <v>9.4935537287020241E-3</v>
      </c>
      <c r="U26" s="92">
        <v>1.7329888950822041E-3</v>
      </c>
    </row>
    <row r="27" spans="2:21">
      <c r="B27" s="86" t="s">
        <v>339</v>
      </c>
      <c r="C27" s="87">
        <v>6000285</v>
      </c>
      <c r="D27" s="89" t="s">
        <v>116</v>
      </c>
      <c r="E27" s="89" t="s">
        <v>312</v>
      </c>
      <c r="F27" s="88" t="s">
        <v>335</v>
      </c>
      <c r="G27" s="89" t="s">
        <v>336</v>
      </c>
      <c r="H27" s="88" t="s">
        <v>337</v>
      </c>
      <c r="I27" s="88" t="s">
        <v>127</v>
      </c>
      <c r="J27" s="102"/>
      <c r="K27" s="91">
        <v>6.8400000000016945</v>
      </c>
      <c r="L27" s="89" t="s">
        <v>129</v>
      </c>
      <c r="M27" s="90">
        <v>2.3900000000000001E-2</v>
      </c>
      <c r="N27" s="90">
        <v>2.4100000000006224E-2</v>
      </c>
      <c r="O27" s="91">
        <v>2043872.7914450006</v>
      </c>
      <c r="P27" s="103">
        <v>110.8</v>
      </c>
      <c r="Q27" s="91"/>
      <c r="R27" s="91">
        <v>2264.6109525990005</v>
      </c>
      <c r="S27" s="92">
        <v>5.2553227376407391E-4</v>
      </c>
      <c r="T27" s="92">
        <v>1.46263635869358E-2</v>
      </c>
      <c r="U27" s="92">
        <v>2.6699512528128902E-3</v>
      </c>
    </row>
    <row r="28" spans="2:21">
      <c r="B28" s="86" t="s">
        <v>340</v>
      </c>
      <c r="C28" s="87">
        <v>6000384</v>
      </c>
      <c r="D28" s="89" t="s">
        <v>116</v>
      </c>
      <c r="E28" s="89" t="s">
        <v>312</v>
      </c>
      <c r="F28" s="88" t="s">
        <v>335</v>
      </c>
      <c r="G28" s="89" t="s">
        <v>336</v>
      </c>
      <c r="H28" s="88" t="s">
        <v>337</v>
      </c>
      <c r="I28" s="88" t="s">
        <v>127</v>
      </c>
      <c r="J28" s="102"/>
      <c r="K28" s="91">
        <v>3.9599999999948521</v>
      </c>
      <c r="L28" s="89" t="s">
        <v>129</v>
      </c>
      <c r="M28" s="90">
        <v>0.01</v>
      </c>
      <c r="N28" s="90">
        <v>2.0599999999967356E-2</v>
      </c>
      <c r="O28" s="91">
        <v>302278.69133600005</v>
      </c>
      <c r="P28" s="103">
        <v>105.39</v>
      </c>
      <c r="Q28" s="91"/>
      <c r="R28" s="91">
        <v>318.57151098400004</v>
      </c>
      <c r="S28" s="92">
        <v>2.5153397557044324E-4</v>
      </c>
      <c r="T28" s="92">
        <v>2.0575466804768085E-3</v>
      </c>
      <c r="U28" s="92">
        <v>3.7559228612140283E-4</v>
      </c>
    </row>
    <row r="29" spans="2:21">
      <c r="B29" s="86" t="s">
        <v>341</v>
      </c>
      <c r="C29" s="87">
        <v>6000392</v>
      </c>
      <c r="D29" s="89" t="s">
        <v>116</v>
      </c>
      <c r="E29" s="89" t="s">
        <v>312</v>
      </c>
      <c r="F29" s="88" t="s">
        <v>335</v>
      </c>
      <c r="G29" s="89" t="s">
        <v>336</v>
      </c>
      <c r="H29" s="88" t="s">
        <v>337</v>
      </c>
      <c r="I29" s="88" t="s">
        <v>127</v>
      </c>
      <c r="J29" s="102"/>
      <c r="K29" s="91">
        <v>11.910000000001912</v>
      </c>
      <c r="L29" s="89" t="s">
        <v>129</v>
      </c>
      <c r="M29" s="90">
        <v>1.2500000000000001E-2</v>
      </c>
      <c r="N29" s="90">
        <v>2.5599999999998634E-2</v>
      </c>
      <c r="O29" s="91">
        <v>940917.83394900011</v>
      </c>
      <c r="P29" s="103">
        <v>93.45</v>
      </c>
      <c r="Q29" s="91"/>
      <c r="R29" s="91">
        <v>879.28770255200016</v>
      </c>
      <c r="S29" s="92">
        <v>2.1923265457286792E-4</v>
      </c>
      <c r="T29" s="92">
        <v>5.6790247438692392E-3</v>
      </c>
      <c r="U29" s="92">
        <v>1.0366704710658464E-3</v>
      </c>
    </row>
    <row r="30" spans="2:21">
      <c r="B30" s="86" t="s">
        <v>342</v>
      </c>
      <c r="C30" s="87">
        <v>1196799</v>
      </c>
      <c r="D30" s="89" t="s">
        <v>116</v>
      </c>
      <c r="E30" s="89" t="s">
        <v>312</v>
      </c>
      <c r="F30" s="88" t="s">
        <v>335</v>
      </c>
      <c r="G30" s="89" t="s">
        <v>336</v>
      </c>
      <c r="H30" s="88" t="s">
        <v>337</v>
      </c>
      <c r="I30" s="88" t="s">
        <v>127</v>
      </c>
      <c r="J30" s="102"/>
      <c r="K30" s="91">
        <v>11.460000000011963</v>
      </c>
      <c r="L30" s="89" t="s">
        <v>129</v>
      </c>
      <c r="M30" s="90">
        <v>3.2000000000000001E-2</v>
      </c>
      <c r="N30" s="90">
        <v>2.5800000000026822E-2</v>
      </c>
      <c r="O30" s="91">
        <v>435854.53093500005</v>
      </c>
      <c r="P30" s="103">
        <v>107.79</v>
      </c>
      <c r="Q30" s="91"/>
      <c r="R30" s="91">
        <v>469.80760390300009</v>
      </c>
      <c r="S30" s="92">
        <v>3.1963096038259984E-4</v>
      </c>
      <c r="T30" s="92">
        <v>3.0343299464776381E-3</v>
      </c>
      <c r="U30" s="92">
        <v>5.5389796608651745E-4</v>
      </c>
    </row>
    <row r="31" spans="2:21">
      <c r="B31" s="86" t="s">
        <v>343</v>
      </c>
      <c r="C31" s="87">
        <v>1147503</v>
      </c>
      <c r="D31" s="89" t="s">
        <v>116</v>
      </c>
      <c r="E31" s="89" t="s">
        <v>312</v>
      </c>
      <c r="F31" s="88" t="s">
        <v>344</v>
      </c>
      <c r="G31" s="89" t="s">
        <v>125</v>
      </c>
      <c r="H31" s="88" t="s">
        <v>337</v>
      </c>
      <c r="I31" s="88" t="s">
        <v>127</v>
      </c>
      <c r="J31" s="102"/>
      <c r="K31" s="91">
        <v>6.5099999999972642</v>
      </c>
      <c r="L31" s="89" t="s">
        <v>129</v>
      </c>
      <c r="M31" s="90">
        <v>2.6499999999999999E-2</v>
      </c>
      <c r="N31" s="90">
        <v>2.3100000000014734E-2</v>
      </c>
      <c r="O31" s="91">
        <v>209114.55630400003</v>
      </c>
      <c r="P31" s="103">
        <v>113.62</v>
      </c>
      <c r="Q31" s="91"/>
      <c r="R31" s="91">
        <v>237.59595961500003</v>
      </c>
      <c r="S31" s="92">
        <v>1.3983070331471066E-4</v>
      </c>
      <c r="T31" s="92">
        <v>1.5345527178200751E-3</v>
      </c>
      <c r="U31" s="92">
        <v>2.8012300713697001E-4</v>
      </c>
    </row>
    <row r="32" spans="2:21">
      <c r="B32" s="86" t="s">
        <v>345</v>
      </c>
      <c r="C32" s="87">
        <v>1134436</v>
      </c>
      <c r="D32" s="89" t="s">
        <v>116</v>
      </c>
      <c r="E32" s="89" t="s">
        <v>312</v>
      </c>
      <c r="F32" s="88" t="s">
        <v>346</v>
      </c>
      <c r="G32" s="89" t="s">
        <v>328</v>
      </c>
      <c r="H32" s="88" t="s">
        <v>347</v>
      </c>
      <c r="I32" s="88" t="s">
        <v>323</v>
      </c>
      <c r="J32" s="102"/>
      <c r="K32" s="91">
        <v>1.2500000000052824</v>
      </c>
      <c r="L32" s="89" t="s">
        <v>129</v>
      </c>
      <c r="M32" s="90">
        <v>6.5000000000000006E-3</v>
      </c>
      <c r="N32" s="90">
        <v>2.6500000000116208E-2</v>
      </c>
      <c r="O32" s="91">
        <v>87691.774654000008</v>
      </c>
      <c r="P32" s="103">
        <v>107.94</v>
      </c>
      <c r="Q32" s="91"/>
      <c r="R32" s="91">
        <v>94.654499446000017</v>
      </c>
      <c r="S32" s="92">
        <v>2.9044003193483996E-4</v>
      </c>
      <c r="T32" s="92">
        <v>6.1134170637465663E-4</v>
      </c>
      <c r="U32" s="92">
        <v>1.1159660739527253E-4</v>
      </c>
    </row>
    <row r="33" spans="2:21">
      <c r="B33" s="86" t="s">
        <v>348</v>
      </c>
      <c r="C33" s="87">
        <v>1138650</v>
      </c>
      <c r="D33" s="89" t="s">
        <v>116</v>
      </c>
      <c r="E33" s="89" t="s">
        <v>312</v>
      </c>
      <c r="F33" s="88" t="s">
        <v>346</v>
      </c>
      <c r="G33" s="89" t="s">
        <v>328</v>
      </c>
      <c r="H33" s="88" t="s">
        <v>337</v>
      </c>
      <c r="I33" s="88" t="s">
        <v>127</v>
      </c>
      <c r="J33" s="102"/>
      <c r="K33" s="91">
        <v>3.6099999999998853</v>
      </c>
      <c r="L33" s="89" t="s">
        <v>129</v>
      </c>
      <c r="M33" s="90">
        <v>1.34E-2</v>
      </c>
      <c r="N33" s="90">
        <v>2.6199999999997711E-2</v>
      </c>
      <c r="O33" s="91">
        <v>2642328.4339080001</v>
      </c>
      <c r="P33" s="103">
        <v>106.9</v>
      </c>
      <c r="Q33" s="91">
        <v>232.42032659200007</v>
      </c>
      <c r="R33" s="91">
        <v>3057.0694224350004</v>
      </c>
      <c r="S33" s="92">
        <v>9.1547913584851318E-4</v>
      </c>
      <c r="T33" s="92">
        <v>1.9744587401081832E-2</v>
      </c>
      <c r="U33" s="92">
        <v>3.6042510193633297E-3</v>
      </c>
    </row>
    <row r="34" spans="2:21">
      <c r="B34" s="86" t="s">
        <v>349</v>
      </c>
      <c r="C34" s="87">
        <v>1156603</v>
      </c>
      <c r="D34" s="89" t="s">
        <v>116</v>
      </c>
      <c r="E34" s="89" t="s">
        <v>312</v>
      </c>
      <c r="F34" s="88" t="s">
        <v>346</v>
      </c>
      <c r="G34" s="89" t="s">
        <v>328</v>
      </c>
      <c r="H34" s="88" t="s">
        <v>337</v>
      </c>
      <c r="I34" s="88" t="s">
        <v>127</v>
      </c>
      <c r="J34" s="102"/>
      <c r="K34" s="91">
        <v>3.5899999999997796</v>
      </c>
      <c r="L34" s="89" t="s">
        <v>129</v>
      </c>
      <c r="M34" s="90">
        <v>1.77E-2</v>
      </c>
      <c r="N34" s="90">
        <v>2.5500000000001573E-2</v>
      </c>
      <c r="O34" s="91">
        <v>1476355.9626120003</v>
      </c>
      <c r="P34" s="103">
        <v>107.51</v>
      </c>
      <c r="Q34" s="91"/>
      <c r="R34" s="91">
        <v>1587.2303010650003</v>
      </c>
      <c r="S34" s="92">
        <v>5.35516491159661E-4</v>
      </c>
      <c r="T34" s="92">
        <v>1.0251388854644062E-2</v>
      </c>
      <c r="U34" s="92">
        <v>1.8713269605834498E-3</v>
      </c>
    </row>
    <row r="35" spans="2:21">
      <c r="B35" s="86" t="s">
        <v>350</v>
      </c>
      <c r="C35" s="87">
        <v>1156611</v>
      </c>
      <c r="D35" s="89" t="s">
        <v>116</v>
      </c>
      <c r="E35" s="89" t="s">
        <v>312</v>
      </c>
      <c r="F35" s="88" t="s">
        <v>346</v>
      </c>
      <c r="G35" s="89" t="s">
        <v>328</v>
      </c>
      <c r="H35" s="88" t="s">
        <v>337</v>
      </c>
      <c r="I35" s="88" t="s">
        <v>127</v>
      </c>
      <c r="J35" s="102"/>
      <c r="K35" s="91">
        <v>6.5899999999994803</v>
      </c>
      <c r="L35" s="89" t="s">
        <v>129</v>
      </c>
      <c r="M35" s="90">
        <v>2.4799999999999999E-2</v>
      </c>
      <c r="N35" s="90">
        <v>2.8099999999996236E-2</v>
      </c>
      <c r="O35" s="91">
        <v>2673316.2664330006</v>
      </c>
      <c r="P35" s="103">
        <v>108.2</v>
      </c>
      <c r="Q35" s="91"/>
      <c r="R35" s="91">
        <v>2892.5281892889998</v>
      </c>
      <c r="S35" s="92">
        <v>8.1145071511311328E-4</v>
      </c>
      <c r="T35" s="92">
        <v>1.8681870691055247E-2</v>
      </c>
      <c r="U35" s="92">
        <v>3.4102587263059475E-3</v>
      </c>
    </row>
    <row r="36" spans="2:21">
      <c r="B36" s="86" t="s">
        <v>351</v>
      </c>
      <c r="C36" s="87">
        <v>1178672</v>
      </c>
      <c r="D36" s="89" t="s">
        <v>116</v>
      </c>
      <c r="E36" s="89" t="s">
        <v>312</v>
      </c>
      <c r="F36" s="88" t="s">
        <v>346</v>
      </c>
      <c r="G36" s="89" t="s">
        <v>328</v>
      </c>
      <c r="H36" s="88" t="s">
        <v>347</v>
      </c>
      <c r="I36" s="88" t="s">
        <v>323</v>
      </c>
      <c r="J36" s="102"/>
      <c r="K36" s="91">
        <v>7.9700000000015088</v>
      </c>
      <c r="L36" s="89" t="s">
        <v>129</v>
      </c>
      <c r="M36" s="90">
        <v>9.0000000000000011E-3</v>
      </c>
      <c r="N36" s="90">
        <v>2.8900000000005859E-2</v>
      </c>
      <c r="O36" s="91">
        <v>1296585.1214280003</v>
      </c>
      <c r="P36" s="103">
        <v>92.96</v>
      </c>
      <c r="Q36" s="91">
        <v>6.3494978070000014</v>
      </c>
      <c r="R36" s="91">
        <v>1211.6550149610002</v>
      </c>
      <c r="S36" s="92">
        <v>6.8112410481425696E-4</v>
      </c>
      <c r="T36" s="92">
        <v>7.8256738846974126E-3</v>
      </c>
      <c r="U36" s="92">
        <v>1.4285278544022757E-3</v>
      </c>
    </row>
    <row r="37" spans="2:21">
      <c r="B37" s="86" t="s">
        <v>352</v>
      </c>
      <c r="C37" s="87">
        <v>1178680</v>
      </c>
      <c r="D37" s="89" t="s">
        <v>116</v>
      </c>
      <c r="E37" s="89" t="s">
        <v>312</v>
      </c>
      <c r="F37" s="88" t="s">
        <v>346</v>
      </c>
      <c r="G37" s="89" t="s">
        <v>328</v>
      </c>
      <c r="H37" s="88" t="s">
        <v>347</v>
      </c>
      <c r="I37" s="88" t="s">
        <v>323</v>
      </c>
      <c r="J37" s="102"/>
      <c r="K37" s="91">
        <v>11.470000000001837</v>
      </c>
      <c r="L37" s="89" t="s">
        <v>129</v>
      </c>
      <c r="M37" s="90">
        <v>1.6899999999999998E-2</v>
      </c>
      <c r="N37" s="90">
        <v>3.0500000000003163E-2</v>
      </c>
      <c r="O37" s="91">
        <v>1677232.8602270002</v>
      </c>
      <c r="P37" s="103">
        <v>93.4</v>
      </c>
      <c r="Q37" s="91">
        <v>15.423250162000002</v>
      </c>
      <c r="R37" s="91">
        <v>1581.9585995299999</v>
      </c>
      <c r="S37" s="92">
        <v>6.2632159416373221E-4</v>
      </c>
      <c r="T37" s="92">
        <v>1.0217340700242871E-2</v>
      </c>
      <c r="U37" s="92">
        <v>1.865111682810605E-3</v>
      </c>
    </row>
    <row r="38" spans="2:21">
      <c r="B38" s="86" t="s">
        <v>353</v>
      </c>
      <c r="C38" s="87">
        <v>1133149</v>
      </c>
      <c r="D38" s="89" t="s">
        <v>116</v>
      </c>
      <c r="E38" s="89" t="s">
        <v>312</v>
      </c>
      <c r="F38" s="88" t="s">
        <v>354</v>
      </c>
      <c r="G38" s="89" t="s">
        <v>328</v>
      </c>
      <c r="H38" s="88" t="s">
        <v>355</v>
      </c>
      <c r="I38" s="88" t="s">
        <v>127</v>
      </c>
      <c r="J38" s="102"/>
      <c r="K38" s="91">
        <v>2.7800000000006726</v>
      </c>
      <c r="L38" s="89" t="s">
        <v>129</v>
      </c>
      <c r="M38" s="90">
        <v>3.2000000000000001E-2</v>
      </c>
      <c r="N38" s="90">
        <v>2.6200000000007346E-2</v>
      </c>
      <c r="O38" s="91">
        <v>888708.13445999986</v>
      </c>
      <c r="P38" s="103">
        <v>111.95</v>
      </c>
      <c r="Q38" s="91">
        <v>284.09523862800006</v>
      </c>
      <c r="R38" s="91">
        <v>1279.0039951130002</v>
      </c>
      <c r="S38" s="92">
        <v>7.9187985340296884E-4</v>
      </c>
      <c r="T38" s="92">
        <v>8.2606583882307676E-3</v>
      </c>
      <c r="U38" s="92">
        <v>1.5079315567142037E-3</v>
      </c>
    </row>
    <row r="39" spans="2:21">
      <c r="B39" s="86" t="s">
        <v>356</v>
      </c>
      <c r="C39" s="87">
        <v>1158609</v>
      </c>
      <c r="D39" s="89" t="s">
        <v>116</v>
      </c>
      <c r="E39" s="89" t="s">
        <v>312</v>
      </c>
      <c r="F39" s="88" t="s">
        <v>354</v>
      </c>
      <c r="G39" s="89" t="s">
        <v>328</v>
      </c>
      <c r="H39" s="88" t="s">
        <v>355</v>
      </c>
      <c r="I39" s="88" t="s">
        <v>127</v>
      </c>
      <c r="J39" s="102"/>
      <c r="K39" s="91">
        <v>4.5000000000015206</v>
      </c>
      <c r="L39" s="89" t="s">
        <v>129</v>
      </c>
      <c r="M39" s="90">
        <v>1.1399999999999999E-2</v>
      </c>
      <c r="N39" s="90">
        <v>2.7900000000007391E-2</v>
      </c>
      <c r="O39" s="91">
        <v>967828.35702000011</v>
      </c>
      <c r="P39" s="103">
        <v>102</v>
      </c>
      <c r="Q39" s="91"/>
      <c r="R39" s="91">
        <v>987.18489221300013</v>
      </c>
      <c r="S39" s="92">
        <v>4.0957906045875072E-4</v>
      </c>
      <c r="T39" s="92">
        <v>6.3758965505604443E-3</v>
      </c>
      <c r="U39" s="92">
        <v>1.1638800636803125E-3</v>
      </c>
    </row>
    <row r="40" spans="2:21">
      <c r="B40" s="86" t="s">
        <v>357</v>
      </c>
      <c r="C40" s="87">
        <v>1172782</v>
      </c>
      <c r="D40" s="89" t="s">
        <v>116</v>
      </c>
      <c r="E40" s="89" t="s">
        <v>312</v>
      </c>
      <c r="F40" s="88" t="s">
        <v>354</v>
      </c>
      <c r="G40" s="89" t="s">
        <v>328</v>
      </c>
      <c r="H40" s="88" t="s">
        <v>355</v>
      </c>
      <c r="I40" s="88" t="s">
        <v>127</v>
      </c>
      <c r="J40" s="102"/>
      <c r="K40" s="91">
        <v>6.7599999999981195</v>
      </c>
      <c r="L40" s="89" t="s">
        <v>129</v>
      </c>
      <c r="M40" s="90">
        <v>9.1999999999999998E-3</v>
      </c>
      <c r="N40" s="90">
        <v>2.9299999999995455E-2</v>
      </c>
      <c r="O40" s="91">
        <v>1379238.6064090002</v>
      </c>
      <c r="P40" s="103">
        <v>97.25</v>
      </c>
      <c r="Q40" s="91"/>
      <c r="R40" s="91">
        <v>1341.3096152770001</v>
      </c>
      <c r="S40" s="92">
        <v>6.8909834485578918E-4</v>
      </c>
      <c r="T40" s="92">
        <v>8.6630695189295372E-3</v>
      </c>
      <c r="U40" s="92">
        <v>1.581389193410361E-3</v>
      </c>
    </row>
    <row r="41" spans="2:21">
      <c r="B41" s="86" t="s">
        <v>358</v>
      </c>
      <c r="C41" s="87">
        <v>1133487</v>
      </c>
      <c r="D41" s="89" t="s">
        <v>116</v>
      </c>
      <c r="E41" s="89" t="s">
        <v>312</v>
      </c>
      <c r="F41" s="88" t="s">
        <v>359</v>
      </c>
      <c r="G41" s="89" t="s">
        <v>328</v>
      </c>
      <c r="H41" s="88" t="s">
        <v>360</v>
      </c>
      <c r="I41" s="88" t="s">
        <v>323</v>
      </c>
      <c r="J41" s="102"/>
      <c r="K41" s="91">
        <v>2.8700000000008568</v>
      </c>
      <c r="L41" s="89" t="s">
        <v>129</v>
      </c>
      <c r="M41" s="90">
        <v>2.3399999999999997E-2</v>
      </c>
      <c r="N41" s="90">
        <v>2.7300000000003669E-2</v>
      </c>
      <c r="O41" s="91">
        <v>743666.55077600013</v>
      </c>
      <c r="P41" s="103">
        <v>109.87</v>
      </c>
      <c r="Q41" s="91"/>
      <c r="R41" s="91">
        <v>817.06644459000006</v>
      </c>
      <c r="S41" s="92">
        <v>2.8724063183742734E-4</v>
      </c>
      <c r="T41" s="92">
        <v>5.277158480375156E-3</v>
      </c>
      <c r="U41" s="92">
        <v>9.6331229647229053E-4</v>
      </c>
    </row>
    <row r="42" spans="2:21">
      <c r="B42" s="86" t="s">
        <v>361</v>
      </c>
      <c r="C42" s="87">
        <v>1160944</v>
      </c>
      <c r="D42" s="89" t="s">
        <v>116</v>
      </c>
      <c r="E42" s="89" t="s">
        <v>312</v>
      </c>
      <c r="F42" s="88" t="s">
        <v>359</v>
      </c>
      <c r="G42" s="89" t="s">
        <v>328</v>
      </c>
      <c r="H42" s="88" t="s">
        <v>360</v>
      </c>
      <c r="I42" s="88" t="s">
        <v>323</v>
      </c>
      <c r="J42" s="102"/>
      <c r="K42" s="91">
        <v>5.7000000000008342</v>
      </c>
      <c r="L42" s="89" t="s">
        <v>129</v>
      </c>
      <c r="M42" s="90">
        <v>6.5000000000000006E-3</v>
      </c>
      <c r="N42" s="90">
        <v>2.8200000000005009E-2</v>
      </c>
      <c r="O42" s="91">
        <v>2096509.4389250001</v>
      </c>
      <c r="P42" s="103">
        <v>97.17</v>
      </c>
      <c r="Q42" s="91"/>
      <c r="R42" s="91">
        <v>2037.1782956390002</v>
      </c>
      <c r="S42" s="92">
        <v>9.1590378305183109E-4</v>
      </c>
      <c r="T42" s="92">
        <v>1.3157452236656359E-2</v>
      </c>
      <c r="U42" s="92">
        <v>2.401810667038535E-3</v>
      </c>
    </row>
    <row r="43" spans="2:21">
      <c r="B43" s="86" t="s">
        <v>362</v>
      </c>
      <c r="C43" s="87">
        <v>1195999</v>
      </c>
      <c r="D43" s="89" t="s">
        <v>116</v>
      </c>
      <c r="E43" s="89" t="s">
        <v>312</v>
      </c>
      <c r="F43" s="88" t="s">
        <v>359</v>
      </c>
      <c r="G43" s="89" t="s">
        <v>328</v>
      </c>
      <c r="H43" s="88" t="s">
        <v>360</v>
      </c>
      <c r="I43" s="88" t="s">
        <v>323</v>
      </c>
      <c r="J43" s="102"/>
      <c r="K43" s="91">
        <v>9.1000000000396657</v>
      </c>
      <c r="L43" s="89" t="s">
        <v>129</v>
      </c>
      <c r="M43" s="90">
        <v>2.64E-2</v>
      </c>
      <c r="N43" s="90">
        <v>2.7900000000065334E-2</v>
      </c>
      <c r="O43" s="91">
        <v>85620.930450000014</v>
      </c>
      <c r="P43" s="103">
        <v>100.11</v>
      </c>
      <c r="Q43" s="91"/>
      <c r="R43" s="91">
        <v>85.715115436000005</v>
      </c>
      <c r="S43" s="92">
        <v>2.8540310150000007E-4</v>
      </c>
      <c r="T43" s="92">
        <v>5.5360521939730489E-4</v>
      </c>
      <c r="U43" s="92">
        <v>1.0105717257116597E-4</v>
      </c>
    </row>
    <row r="44" spans="2:21">
      <c r="B44" s="86" t="s">
        <v>363</v>
      </c>
      <c r="C44" s="87">
        <v>1138924</v>
      </c>
      <c r="D44" s="89" t="s">
        <v>116</v>
      </c>
      <c r="E44" s="89" t="s">
        <v>312</v>
      </c>
      <c r="F44" s="88" t="s">
        <v>364</v>
      </c>
      <c r="G44" s="89" t="s">
        <v>328</v>
      </c>
      <c r="H44" s="88" t="s">
        <v>355</v>
      </c>
      <c r="I44" s="88" t="s">
        <v>127</v>
      </c>
      <c r="J44" s="102"/>
      <c r="K44" s="91">
        <v>2.5100000000036773</v>
      </c>
      <c r="L44" s="89" t="s">
        <v>129</v>
      </c>
      <c r="M44" s="90">
        <v>1.34E-2</v>
      </c>
      <c r="N44" s="90">
        <v>2.4800000000057793E-2</v>
      </c>
      <c r="O44" s="91">
        <v>209977.04131800003</v>
      </c>
      <c r="P44" s="103">
        <v>108.78</v>
      </c>
      <c r="Q44" s="91"/>
      <c r="R44" s="91">
        <v>228.41302121600003</v>
      </c>
      <c r="S44" s="92">
        <v>3.9381803894072054E-4</v>
      </c>
      <c r="T44" s="92">
        <v>1.475243194625346E-3</v>
      </c>
      <c r="U44" s="92">
        <v>2.6929642438341787E-4</v>
      </c>
    </row>
    <row r="45" spans="2:21">
      <c r="B45" s="86" t="s">
        <v>365</v>
      </c>
      <c r="C45" s="87">
        <v>1151117</v>
      </c>
      <c r="D45" s="89" t="s">
        <v>116</v>
      </c>
      <c r="E45" s="89" t="s">
        <v>312</v>
      </c>
      <c r="F45" s="88" t="s">
        <v>364</v>
      </c>
      <c r="G45" s="89" t="s">
        <v>328</v>
      </c>
      <c r="H45" s="88" t="s">
        <v>360</v>
      </c>
      <c r="I45" s="88" t="s">
        <v>323</v>
      </c>
      <c r="J45" s="102"/>
      <c r="K45" s="91">
        <v>3.839999999997505</v>
      </c>
      <c r="L45" s="89" t="s">
        <v>129</v>
      </c>
      <c r="M45" s="90">
        <v>1.8200000000000001E-2</v>
      </c>
      <c r="N45" s="90">
        <v>2.5199999999974389E-2</v>
      </c>
      <c r="O45" s="91">
        <v>564695.37781200011</v>
      </c>
      <c r="P45" s="103">
        <v>107.89</v>
      </c>
      <c r="Q45" s="91"/>
      <c r="R45" s="91">
        <v>609.24984690300016</v>
      </c>
      <c r="S45" s="92">
        <v>1.4923239371353069E-3</v>
      </c>
      <c r="T45" s="92">
        <v>3.9349406863290757E-3</v>
      </c>
      <c r="U45" s="92">
        <v>7.1829882750848125E-4</v>
      </c>
    </row>
    <row r="46" spans="2:21">
      <c r="B46" s="86" t="s">
        <v>366</v>
      </c>
      <c r="C46" s="87">
        <v>1161512</v>
      </c>
      <c r="D46" s="89" t="s">
        <v>116</v>
      </c>
      <c r="E46" s="89" t="s">
        <v>312</v>
      </c>
      <c r="F46" s="88" t="s">
        <v>364</v>
      </c>
      <c r="G46" s="89" t="s">
        <v>328</v>
      </c>
      <c r="H46" s="88" t="s">
        <v>360</v>
      </c>
      <c r="I46" s="88" t="s">
        <v>323</v>
      </c>
      <c r="J46" s="102"/>
      <c r="K46" s="91">
        <v>2.2799999999991467</v>
      </c>
      <c r="L46" s="89" t="s">
        <v>129</v>
      </c>
      <c r="M46" s="90">
        <v>2E-3</v>
      </c>
      <c r="N46" s="90">
        <v>2.4399999999995738E-2</v>
      </c>
      <c r="O46" s="91">
        <v>450857.05480300006</v>
      </c>
      <c r="P46" s="103">
        <v>104</v>
      </c>
      <c r="Q46" s="91"/>
      <c r="R46" s="91">
        <v>468.89135903000005</v>
      </c>
      <c r="S46" s="92">
        <v>1.3662334994030305E-3</v>
      </c>
      <c r="T46" s="92">
        <v>3.0284122277490486E-3</v>
      </c>
      <c r="U46" s="92">
        <v>5.5281772352046331E-4</v>
      </c>
    </row>
    <row r="47" spans="2:21">
      <c r="B47" s="86" t="s">
        <v>367</v>
      </c>
      <c r="C47" s="87">
        <v>7590128</v>
      </c>
      <c r="D47" s="89" t="s">
        <v>116</v>
      </c>
      <c r="E47" s="89" t="s">
        <v>312</v>
      </c>
      <c r="F47" s="88" t="s">
        <v>368</v>
      </c>
      <c r="G47" s="89" t="s">
        <v>328</v>
      </c>
      <c r="H47" s="88" t="s">
        <v>355</v>
      </c>
      <c r="I47" s="88" t="s">
        <v>127</v>
      </c>
      <c r="J47" s="102"/>
      <c r="K47" s="91">
        <v>1.6800000000035091</v>
      </c>
      <c r="L47" s="89" t="s">
        <v>129</v>
      </c>
      <c r="M47" s="90">
        <v>4.7500000000000001E-2</v>
      </c>
      <c r="N47" s="90">
        <v>2.850000000003574E-2</v>
      </c>
      <c r="O47" s="91">
        <v>219958.88614700004</v>
      </c>
      <c r="P47" s="103">
        <v>139.94</v>
      </c>
      <c r="Q47" s="91"/>
      <c r="R47" s="91">
        <v>307.81045409399997</v>
      </c>
      <c r="S47" s="92">
        <v>1.7041899739185252E-4</v>
      </c>
      <c r="T47" s="92">
        <v>1.9880446185565454E-3</v>
      </c>
      <c r="U47" s="92">
        <v>3.6290511913050202E-4</v>
      </c>
    </row>
    <row r="48" spans="2:21">
      <c r="B48" s="86" t="s">
        <v>369</v>
      </c>
      <c r="C48" s="87">
        <v>7590219</v>
      </c>
      <c r="D48" s="89" t="s">
        <v>116</v>
      </c>
      <c r="E48" s="89" t="s">
        <v>312</v>
      </c>
      <c r="F48" s="88" t="s">
        <v>368</v>
      </c>
      <c r="G48" s="89" t="s">
        <v>328</v>
      </c>
      <c r="H48" s="88" t="s">
        <v>355</v>
      </c>
      <c r="I48" s="88" t="s">
        <v>127</v>
      </c>
      <c r="J48" s="102"/>
      <c r="K48" s="91">
        <v>4.5600000000017564</v>
      </c>
      <c r="L48" s="89" t="s">
        <v>129</v>
      </c>
      <c r="M48" s="90">
        <v>5.0000000000000001E-3</v>
      </c>
      <c r="N48" s="90">
        <v>2.8300000000012961E-2</v>
      </c>
      <c r="O48" s="91">
        <v>482601.14973000006</v>
      </c>
      <c r="P48" s="103">
        <v>99.1</v>
      </c>
      <c r="Q48" s="91"/>
      <c r="R48" s="91">
        <v>478.25773678600007</v>
      </c>
      <c r="S48" s="92">
        <v>2.7038495745300856E-4</v>
      </c>
      <c r="T48" s="92">
        <v>3.0889065243056464E-3</v>
      </c>
      <c r="U48" s="92">
        <v>5.6386057924596913E-4</v>
      </c>
    </row>
    <row r="49" spans="2:21">
      <c r="B49" s="86" t="s">
        <v>370</v>
      </c>
      <c r="C49" s="87">
        <v>7590284</v>
      </c>
      <c r="D49" s="89" t="s">
        <v>116</v>
      </c>
      <c r="E49" s="89" t="s">
        <v>312</v>
      </c>
      <c r="F49" s="88" t="s">
        <v>368</v>
      </c>
      <c r="G49" s="89" t="s">
        <v>328</v>
      </c>
      <c r="H49" s="88" t="s">
        <v>355</v>
      </c>
      <c r="I49" s="88" t="s">
        <v>127</v>
      </c>
      <c r="J49" s="102"/>
      <c r="K49" s="91">
        <v>6.3800000000014467</v>
      </c>
      <c r="L49" s="89" t="s">
        <v>129</v>
      </c>
      <c r="M49" s="90">
        <v>5.8999999999999999E-3</v>
      </c>
      <c r="N49" s="90">
        <v>3.0600000000002282E-2</v>
      </c>
      <c r="O49" s="91">
        <v>1431307.3406800001</v>
      </c>
      <c r="P49" s="103">
        <v>91.73</v>
      </c>
      <c r="Q49" s="91"/>
      <c r="R49" s="91">
        <v>1312.9382215950002</v>
      </c>
      <c r="S49" s="92">
        <v>1.301904539023736E-3</v>
      </c>
      <c r="T49" s="92">
        <v>8.4798281904422835E-3</v>
      </c>
      <c r="U49" s="92">
        <v>1.5479396342185853E-3</v>
      </c>
    </row>
    <row r="50" spans="2:21">
      <c r="B50" s="86" t="s">
        <v>371</v>
      </c>
      <c r="C50" s="87">
        <v>6130207</v>
      </c>
      <c r="D50" s="89" t="s">
        <v>116</v>
      </c>
      <c r="E50" s="89" t="s">
        <v>312</v>
      </c>
      <c r="F50" s="88" t="s">
        <v>372</v>
      </c>
      <c r="G50" s="89" t="s">
        <v>328</v>
      </c>
      <c r="H50" s="88" t="s">
        <v>355</v>
      </c>
      <c r="I50" s="88" t="s">
        <v>127</v>
      </c>
      <c r="J50" s="102"/>
      <c r="K50" s="91">
        <v>3.3200000000003924</v>
      </c>
      <c r="L50" s="89" t="s">
        <v>129</v>
      </c>
      <c r="M50" s="90">
        <v>1.5800000000000002E-2</v>
      </c>
      <c r="N50" s="90">
        <v>2.450000000000653E-2</v>
      </c>
      <c r="O50" s="91">
        <v>563865.51423700014</v>
      </c>
      <c r="P50" s="103">
        <v>108.66</v>
      </c>
      <c r="Q50" s="91"/>
      <c r="R50" s="91">
        <v>612.69625436800004</v>
      </c>
      <c r="S50" s="92">
        <v>1.212217978801614E-3</v>
      </c>
      <c r="T50" s="92">
        <v>3.9571998777341013E-3</v>
      </c>
      <c r="U50" s="92">
        <v>7.223621037715938E-4</v>
      </c>
    </row>
    <row r="51" spans="2:21">
      <c r="B51" s="86" t="s">
        <v>373</v>
      </c>
      <c r="C51" s="87">
        <v>6130280</v>
      </c>
      <c r="D51" s="89" t="s">
        <v>116</v>
      </c>
      <c r="E51" s="89" t="s">
        <v>312</v>
      </c>
      <c r="F51" s="88" t="s">
        <v>372</v>
      </c>
      <c r="G51" s="89" t="s">
        <v>328</v>
      </c>
      <c r="H51" s="88" t="s">
        <v>355</v>
      </c>
      <c r="I51" s="88" t="s">
        <v>127</v>
      </c>
      <c r="J51" s="102"/>
      <c r="K51" s="91">
        <v>5.7500000000022267</v>
      </c>
      <c r="L51" s="89" t="s">
        <v>129</v>
      </c>
      <c r="M51" s="90">
        <v>8.3999999999999995E-3</v>
      </c>
      <c r="N51" s="90">
        <v>2.6700000000005341E-2</v>
      </c>
      <c r="O51" s="91">
        <v>453800.13715800009</v>
      </c>
      <c r="P51" s="103">
        <v>98.94</v>
      </c>
      <c r="Q51" s="91"/>
      <c r="R51" s="91">
        <v>448.98983422800012</v>
      </c>
      <c r="S51" s="92">
        <v>1.0177172844987668E-3</v>
      </c>
      <c r="T51" s="92">
        <v>2.8998749452836419E-3</v>
      </c>
      <c r="U51" s="92">
        <v>5.2935404601020292E-4</v>
      </c>
    </row>
    <row r="52" spans="2:21">
      <c r="B52" s="86" t="s">
        <v>374</v>
      </c>
      <c r="C52" s="87">
        <v>6040380</v>
      </c>
      <c r="D52" s="89" t="s">
        <v>116</v>
      </c>
      <c r="E52" s="89" t="s">
        <v>312</v>
      </c>
      <c r="F52" s="88" t="s">
        <v>313</v>
      </c>
      <c r="G52" s="89" t="s">
        <v>314</v>
      </c>
      <c r="H52" s="88" t="s">
        <v>360</v>
      </c>
      <c r="I52" s="88" t="s">
        <v>323</v>
      </c>
      <c r="J52" s="102"/>
      <c r="K52" s="91">
        <v>7.9999999999331856E-2</v>
      </c>
      <c r="L52" s="89" t="s">
        <v>129</v>
      </c>
      <c r="M52" s="90">
        <v>1.6399999999999998E-2</v>
      </c>
      <c r="N52" s="90">
        <v>6.5199999999984423E-2</v>
      </c>
      <c r="O52" s="91">
        <v>13.023771000000002</v>
      </c>
      <c r="P52" s="103">
        <v>5516000</v>
      </c>
      <c r="Q52" s="91"/>
      <c r="R52" s="91">
        <v>718.39121008100005</v>
      </c>
      <c r="S52" s="92">
        <v>1.0609132453567938E-3</v>
      </c>
      <c r="T52" s="92">
        <v>4.639848193017224E-3</v>
      </c>
      <c r="U52" s="92">
        <v>8.4697528693140217E-4</v>
      </c>
    </row>
    <row r="53" spans="2:21">
      <c r="B53" s="86" t="s">
        <v>375</v>
      </c>
      <c r="C53" s="87">
        <v>6040398</v>
      </c>
      <c r="D53" s="89" t="s">
        <v>116</v>
      </c>
      <c r="E53" s="89" t="s">
        <v>312</v>
      </c>
      <c r="F53" s="88" t="s">
        <v>313</v>
      </c>
      <c r="G53" s="89" t="s">
        <v>314</v>
      </c>
      <c r="H53" s="88" t="s">
        <v>360</v>
      </c>
      <c r="I53" s="88" t="s">
        <v>323</v>
      </c>
      <c r="J53" s="102"/>
      <c r="K53" s="91">
        <v>4.7399999999912676</v>
      </c>
      <c r="L53" s="89" t="s">
        <v>129</v>
      </c>
      <c r="M53" s="90">
        <v>2.7799999999999998E-2</v>
      </c>
      <c r="N53" s="90">
        <v>3.4699999999932944E-2</v>
      </c>
      <c r="O53" s="91">
        <v>4.7666250000000012</v>
      </c>
      <c r="P53" s="103">
        <v>5381286</v>
      </c>
      <c r="Q53" s="91"/>
      <c r="R53" s="91">
        <v>256.50574247600002</v>
      </c>
      <c r="S53" s="92">
        <v>1.1397955523672887E-3</v>
      </c>
      <c r="T53" s="92">
        <v>1.6566846712832393E-3</v>
      </c>
      <c r="U53" s="92">
        <v>3.0241743187345879E-4</v>
      </c>
    </row>
    <row r="54" spans="2:21">
      <c r="B54" s="86" t="s">
        <v>376</v>
      </c>
      <c r="C54" s="87">
        <v>6040430</v>
      </c>
      <c r="D54" s="89" t="s">
        <v>116</v>
      </c>
      <c r="E54" s="89" t="s">
        <v>312</v>
      </c>
      <c r="F54" s="88" t="s">
        <v>313</v>
      </c>
      <c r="G54" s="89" t="s">
        <v>314</v>
      </c>
      <c r="H54" s="88" t="s">
        <v>360</v>
      </c>
      <c r="I54" s="88" t="s">
        <v>323</v>
      </c>
      <c r="J54" s="102"/>
      <c r="K54" s="91">
        <v>1.6400000000001922</v>
      </c>
      <c r="L54" s="89" t="s">
        <v>129</v>
      </c>
      <c r="M54" s="90">
        <v>2.4199999999999999E-2</v>
      </c>
      <c r="N54" s="90">
        <v>3.4900000000011533E-2</v>
      </c>
      <c r="O54" s="91">
        <v>19.014893000000004</v>
      </c>
      <c r="P54" s="103">
        <v>5473005</v>
      </c>
      <c r="Q54" s="91"/>
      <c r="R54" s="91">
        <v>1040.6859830200001</v>
      </c>
      <c r="S54" s="92">
        <v>6.5971248655587568E-4</v>
      </c>
      <c r="T54" s="92">
        <v>6.721442175314566E-3</v>
      </c>
      <c r="U54" s="92">
        <v>1.2269572576959415E-3</v>
      </c>
    </row>
    <row r="55" spans="2:21">
      <c r="B55" s="86" t="s">
        <v>377</v>
      </c>
      <c r="C55" s="87">
        <v>6040471</v>
      </c>
      <c r="D55" s="89" t="s">
        <v>116</v>
      </c>
      <c r="E55" s="89" t="s">
        <v>312</v>
      </c>
      <c r="F55" s="88" t="s">
        <v>313</v>
      </c>
      <c r="G55" s="89" t="s">
        <v>314</v>
      </c>
      <c r="H55" s="88" t="s">
        <v>360</v>
      </c>
      <c r="I55" s="88" t="s">
        <v>323</v>
      </c>
      <c r="J55" s="102"/>
      <c r="K55" s="91">
        <v>1.2400000000001365</v>
      </c>
      <c r="L55" s="89" t="s">
        <v>129</v>
      </c>
      <c r="M55" s="90">
        <v>1.95E-2</v>
      </c>
      <c r="N55" s="90">
        <v>3.1700000000013787E-2</v>
      </c>
      <c r="O55" s="91">
        <v>16.134274999999999</v>
      </c>
      <c r="P55" s="103">
        <v>5440000</v>
      </c>
      <c r="Q55" s="91"/>
      <c r="R55" s="91">
        <v>877.70455218700022</v>
      </c>
      <c r="S55" s="92">
        <v>6.5007756154559007E-4</v>
      </c>
      <c r="T55" s="92">
        <v>5.6687997059550205E-3</v>
      </c>
      <c r="U55" s="92">
        <v>1.0348039543047348E-3</v>
      </c>
    </row>
    <row r="56" spans="2:21">
      <c r="B56" s="86" t="s">
        <v>378</v>
      </c>
      <c r="C56" s="87">
        <v>6040620</v>
      </c>
      <c r="D56" s="89" t="s">
        <v>116</v>
      </c>
      <c r="E56" s="89" t="s">
        <v>312</v>
      </c>
      <c r="F56" s="88" t="s">
        <v>313</v>
      </c>
      <c r="G56" s="89" t="s">
        <v>314</v>
      </c>
      <c r="H56" s="88" t="s">
        <v>355</v>
      </c>
      <c r="I56" s="88" t="s">
        <v>127</v>
      </c>
      <c r="J56" s="102"/>
      <c r="K56" s="91">
        <v>4.5900000000021404</v>
      </c>
      <c r="L56" s="89" t="s">
        <v>129</v>
      </c>
      <c r="M56" s="90">
        <v>1.4999999999999999E-2</v>
      </c>
      <c r="N56" s="90">
        <v>3.380000000000867E-2</v>
      </c>
      <c r="O56" s="91">
        <v>15.482148000000002</v>
      </c>
      <c r="P56" s="103">
        <v>4917657</v>
      </c>
      <c r="Q56" s="91"/>
      <c r="R56" s="91">
        <v>761.35891934300014</v>
      </c>
      <c r="S56" s="92">
        <v>5.513978203575754E-4</v>
      </c>
      <c r="T56" s="92">
        <v>4.9173622346421232E-3</v>
      </c>
      <c r="U56" s="92">
        <v>8.9763374066841853E-4</v>
      </c>
    </row>
    <row r="57" spans="2:21">
      <c r="B57" s="86" t="s">
        <v>379</v>
      </c>
      <c r="C57" s="87">
        <v>2260446</v>
      </c>
      <c r="D57" s="89" t="s">
        <v>116</v>
      </c>
      <c r="E57" s="89" t="s">
        <v>312</v>
      </c>
      <c r="F57" s="88" t="s">
        <v>380</v>
      </c>
      <c r="G57" s="89" t="s">
        <v>328</v>
      </c>
      <c r="H57" s="88" t="s">
        <v>355</v>
      </c>
      <c r="I57" s="88" t="s">
        <v>127</v>
      </c>
      <c r="J57" s="102"/>
      <c r="K57" s="91">
        <v>2.8599999999797698</v>
      </c>
      <c r="L57" s="89" t="s">
        <v>129</v>
      </c>
      <c r="M57" s="90">
        <v>3.7000000000000005E-2</v>
      </c>
      <c r="N57" s="90">
        <v>2.6499999999831415E-2</v>
      </c>
      <c r="O57" s="91">
        <v>39055.807655000004</v>
      </c>
      <c r="P57" s="103">
        <v>113.91</v>
      </c>
      <c r="Q57" s="91"/>
      <c r="R57" s="91">
        <v>44.48847051500001</v>
      </c>
      <c r="S57" s="92">
        <v>1.0389090887718512E-4</v>
      </c>
      <c r="T57" s="92">
        <v>2.8733612916261681E-4</v>
      </c>
      <c r="U57" s="92">
        <v>5.2451414425481057E-5</v>
      </c>
    </row>
    <row r="58" spans="2:21">
      <c r="B58" s="86" t="s">
        <v>381</v>
      </c>
      <c r="C58" s="87">
        <v>2260495</v>
      </c>
      <c r="D58" s="89" t="s">
        <v>116</v>
      </c>
      <c r="E58" s="89" t="s">
        <v>312</v>
      </c>
      <c r="F58" s="88" t="s">
        <v>380</v>
      </c>
      <c r="G58" s="89" t="s">
        <v>328</v>
      </c>
      <c r="H58" s="88" t="s">
        <v>355</v>
      </c>
      <c r="I58" s="88" t="s">
        <v>127</v>
      </c>
      <c r="J58" s="102"/>
      <c r="K58" s="91">
        <v>4.3399999999985797</v>
      </c>
      <c r="L58" s="89" t="s">
        <v>129</v>
      </c>
      <c r="M58" s="90">
        <v>2.81E-2</v>
      </c>
      <c r="N58" s="90">
        <v>2.7399999999962121E-2</v>
      </c>
      <c r="O58" s="91">
        <v>150643.508971</v>
      </c>
      <c r="P58" s="103">
        <v>112.17</v>
      </c>
      <c r="Q58" s="91"/>
      <c r="R58" s="91">
        <v>168.97682463600003</v>
      </c>
      <c r="S58" s="92">
        <v>1.1284303361136937E-4</v>
      </c>
      <c r="T58" s="92">
        <v>1.0913647097112065E-3</v>
      </c>
      <c r="U58" s="92">
        <v>1.992218063396076E-4</v>
      </c>
    </row>
    <row r="59" spans="2:21">
      <c r="B59" s="86" t="s">
        <v>382</v>
      </c>
      <c r="C59" s="87">
        <v>2260545</v>
      </c>
      <c r="D59" s="89" t="s">
        <v>116</v>
      </c>
      <c r="E59" s="89" t="s">
        <v>312</v>
      </c>
      <c r="F59" s="88" t="s">
        <v>380</v>
      </c>
      <c r="G59" s="89" t="s">
        <v>328</v>
      </c>
      <c r="H59" s="88" t="s">
        <v>360</v>
      </c>
      <c r="I59" s="88" t="s">
        <v>323</v>
      </c>
      <c r="J59" s="102"/>
      <c r="K59" s="91">
        <v>2.7699999999936225</v>
      </c>
      <c r="L59" s="89" t="s">
        <v>129</v>
      </c>
      <c r="M59" s="90">
        <v>2.4E-2</v>
      </c>
      <c r="N59" s="90">
        <v>2.5299999999936217E-2</v>
      </c>
      <c r="O59" s="91">
        <v>35178.921231000008</v>
      </c>
      <c r="P59" s="103">
        <v>111.43</v>
      </c>
      <c r="Q59" s="91"/>
      <c r="R59" s="91">
        <v>39.199870725000011</v>
      </c>
      <c r="S59" s="92">
        <v>5.7060023962636108E-5</v>
      </c>
      <c r="T59" s="92">
        <v>2.5317883459263454E-4</v>
      </c>
      <c r="U59" s="92">
        <v>4.6216213796988467E-5</v>
      </c>
    </row>
    <row r="60" spans="2:21">
      <c r="B60" s="86" t="s">
        <v>383</v>
      </c>
      <c r="C60" s="87">
        <v>2260552</v>
      </c>
      <c r="D60" s="89" t="s">
        <v>116</v>
      </c>
      <c r="E60" s="89" t="s">
        <v>312</v>
      </c>
      <c r="F60" s="88" t="s">
        <v>380</v>
      </c>
      <c r="G60" s="89" t="s">
        <v>328</v>
      </c>
      <c r="H60" s="88" t="s">
        <v>355</v>
      </c>
      <c r="I60" s="88" t="s">
        <v>127</v>
      </c>
      <c r="J60" s="102"/>
      <c r="K60" s="91">
        <v>4.1299999999994208</v>
      </c>
      <c r="L60" s="89" t="s">
        <v>129</v>
      </c>
      <c r="M60" s="90">
        <v>2.6000000000000002E-2</v>
      </c>
      <c r="N60" s="90">
        <v>2.6099999999999825E-2</v>
      </c>
      <c r="O60" s="91">
        <v>512644.13863700011</v>
      </c>
      <c r="P60" s="103">
        <v>111.02</v>
      </c>
      <c r="Q60" s="91"/>
      <c r="R60" s="91">
        <v>569.13752184100008</v>
      </c>
      <c r="S60" s="92">
        <v>1.045683284046034E-3</v>
      </c>
      <c r="T60" s="92">
        <v>3.6758686148101942E-3</v>
      </c>
      <c r="U60" s="92">
        <v>6.7100684014543633E-4</v>
      </c>
    </row>
    <row r="61" spans="2:21">
      <c r="B61" s="86" t="s">
        <v>384</v>
      </c>
      <c r="C61" s="87">
        <v>2260636</v>
      </c>
      <c r="D61" s="89" t="s">
        <v>116</v>
      </c>
      <c r="E61" s="89" t="s">
        <v>312</v>
      </c>
      <c r="F61" s="88" t="s">
        <v>380</v>
      </c>
      <c r="G61" s="89" t="s">
        <v>328</v>
      </c>
      <c r="H61" s="88" t="s">
        <v>355</v>
      </c>
      <c r="I61" s="88" t="s">
        <v>127</v>
      </c>
      <c r="J61" s="102"/>
      <c r="K61" s="91">
        <v>6.6699999999985602</v>
      </c>
      <c r="L61" s="89" t="s">
        <v>129</v>
      </c>
      <c r="M61" s="90">
        <v>3.4999999999999996E-3</v>
      </c>
      <c r="N61" s="90">
        <v>2.9899999999993539E-2</v>
      </c>
      <c r="O61" s="91">
        <v>2446053.0436150003</v>
      </c>
      <c r="P61" s="103">
        <v>90.55</v>
      </c>
      <c r="Q61" s="91"/>
      <c r="R61" s="91">
        <v>2214.9010923570004</v>
      </c>
      <c r="S61" s="92">
        <v>7.9790248303923152E-4</v>
      </c>
      <c r="T61" s="92">
        <v>1.4305304250487382E-2</v>
      </c>
      <c r="U61" s="92">
        <v>2.6113438776794434E-3</v>
      </c>
    </row>
    <row r="62" spans="2:21">
      <c r="B62" s="86" t="s">
        <v>385</v>
      </c>
      <c r="C62" s="87">
        <v>3230125</v>
      </c>
      <c r="D62" s="89" t="s">
        <v>116</v>
      </c>
      <c r="E62" s="89" t="s">
        <v>312</v>
      </c>
      <c r="F62" s="88" t="s">
        <v>386</v>
      </c>
      <c r="G62" s="89" t="s">
        <v>328</v>
      </c>
      <c r="H62" s="88" t="s">
        <v>360</v>
      </c>
      <c r="I62" s="88" t="s">
        <v>323</v>
      </c>
      <c r="J62" s="102"/>
      <c r="K62" s="91">
        <v>0.2800000000031978</v>
      </c>
      <c r="L62" s="89" t="s">
        <v>129</v>
      </c>
      <c r="M62" s="90">
        <v>4.9000000000000002E-2</v>
      </c>
      <c r="N62" s="90">
        <v>3.1199999999968017E-2</v>
      </c>
      <c r="O62" s="91">
        <v>108167.94504100003</v>
      </c>
      <c r="P62" s="103">
        <v>115.64</v>
      </c>
      <c r="Q62" s="91"/>
      <c r="R62" s="91">
        <v>125.08541107000003</v>
      </c>
      <c r="S62" s="92">
        <v>8.132765848997528E-4</v>
      </c>
      <c r="T62" s="92">
        <v>8.0788477139150626E-4</v>
      </c>
      <c r="U62" s="92">
        <v>1.4747431544993465E-4</v>
      </c>
    </row>
    <row r="63" spans="2:21">
      <c r="B63" s="86" t="s">
        <v>387</v>
      </c>
      <c r="C63" s="87">
        <v>3230265</v>
      </c>
      <c r="D63" s="89" t="s">
        <v>116</v>
      </c>
      <c r="E63" s="89" t="s">
        <v>312</v>
      </c>
      <c r="F63" s="88" t="s">
        <v>386</v>
      </c>
      <c r="G63" s="89" t="s">
        <v>328</v>
      </c>
      <c r="H63" s="88" t="s">
        <v>360</v>
      </c>
      <c r="I63" s="88" t="s">
        <v>323</v>
      </c>
      <c r="J63" s="102"/>
      <c r="K63" s="91">
        <v>3.4400000000006412</v>
      </c>
      <c r="L63" s="89" t="s">
        <v>129</v>
      </c>
      <c r="M63" s="90">
        <v>2.35E-2</v>
      </c>
      <c r="N63" s="90">
        <v>2.470000000000792E-2</v>
      </c>
      <c r="O63" s="91">
        <v>947470.48491000012</v>
      </c>
      <c r="P63" s="103">
        <v>112.01</v>
      </c>
      <c r="Q63" s="91"/>
      <c r="R63" s="91">
        <v>1061.2616956279999</v>
      </c>
      <c r="S63" s="92">
        <v>1.2904390676672331E-3</v>
      </c>
      <c r="T63" s="92">
        <v>6.8543338109924379E-3</v>
      </c>
      <c r="U63" s="92">
        <v>1.2512157951688788E-3</v>
      </c>
    </row>
    <row r="64" spans="2:21">
      <c r="B64" s="86" t="s">
        <v>388</v>
      </c>
      <c r="C64" s="87">
        <v>3230190</v>
      </c>
      <c r="D64" s="89" t="s">
        <v>116</v>
      </c>
      <c r="E64" s="89" t="s">
        <v>312</v>
      </c>
      <c r="F64" s="88" t="s">
        <v>386</v>
      </c>
      <c r="G64" s="89" t="s">
        <v>328</v>
      </c>
      <c r="H64" s="88" t="s">
        <v>360</v>
      </c>
      <c r="I64" s="88" t="s">
        <v>323</v>
      </c>
      <c r="J64" s="102"/>
      <c r="K64" s="91">
        <v>1.9700000000008604</v>
      </c>
      <c r="L64" s="89" t="s">
        <v>129</v>
      </c>
      <c r="M64" s="90">
        <v>1.7600000000000001E-2</v>
      </c>
      <c r="N64" s="90">
        <v>2.4800000000011976E-2</v>
      </c>
      <c r="O64" s="91">
        <v>709782.88517900009</v>
      </c>
      <c r="P64" s="103">
        <v>110.64</v>
      </c>
      <c r="Q64" s="91">
        <v>16.578062089000003</v>
      </c>
      <c r="R64" s="91">
        <v>801.88184622300014</v>
      </c>
      <c r="S64" s="92">
        <v>5.3776386279851842E-4</v>
      </c>
      <c r="T64" s="92">
        <v>5.1790862457679514E-3</v>
      </c>
      <c r="U64" s="92">
        <v>9.4540982303114457E-4</v>
      </c>
    </row>
    <row r="65" spans="2:21">
      <c r="B65" s="86" t="s">
        <v>389</v>
      </c>
      <c r="C65" s="87">
        <v>3230232</v>
      </c>
      <c r="D65" s="89" t="s">
        <v>116</v>
      </c>
      <c r="E65" s="89" t="s">
        <v>312</v>
      </c>
      <c r="F65" s="88" t="s">
        <v>386</v>
      </c>
      <c r="G65" s="89" t="s">
        <v>328</v>
      </c>
      <c r="H65" s="88" t="s">
        <v>360</v>
      </c>
      <c r="I65" s="88" t="s">
        <v>323</v>
      </c>
      <c r="J65" s="102"/>
      <c r="K65" s="91">
        <v>2.6600000000002715</v>
      </c>
      <c r="L65" s="89" t="s">
        <v>129</v>
      </c>
      <c r="M65" s="90">
        <v>2.1499999999999998E-2</v>
      </c>
      <c r="N65" s="90">
        <v>2.4899999999999544E-2</v>
      </c>
      <c r="O65" s="91">
        <v>987382.88963400025</v>
      </c>
      <c r="P65" s="103">
        <v>111.92</v>
      </c>
      <c r="Q65" s="91"/>
      <c r="R65" s="91">
        <v>1105.0790042450003</v>
      </c>
      <c r="S65" s="92">
        <v>8.0847312203361941E-4</v>
      </c>
      <c r="T65" s="92">
        <v>7.1373351302688034E-3</v>
      </c>
      <c r="U65" s="92">
        <v>1.3028759171437305E-3</v>
      </c>
    </row>
    <row r="66" spans="2:21">
      <c r="B66" s="86" t="s">
        <v>390</v>
      </c>
      <c r="C66" s="87">
        <v>3230273</v>
      </c>
      <c r="D66" s="89" t="s">
        <v>116</v>
      </c>
      <c r="E66" s="89" t="s">
        <v>312</v>
      </c>
      <c r="F66" s="88" t="s">
        <v>386</v>
      </c>
      <c r="G66" s="89" t="s">
        <v>328</v>
      </c>
      <c r="H66" s="88" t="s">
        <v>360</v>
      </c>
      <c r="I66" s="88" t="s">
        <v>323</v>
      </c>
      <c r="J66" s="102"/>
      <c r="K66" s="91">
        <v>4.4899999999992763</v>
      </c>
      <c r="L66" s="89" t="s">
        <v>129</v>
      </c>
      <c r="M66" s="90">
        <v>2.2499999999999999E-2</v>
      </c>
      <c r="N66" s="90">
        <v>2.7199999999995898E-2</v>
      </c>
      <c r="O66" s="91">
        <v>1320186.0452020001</v>
      </c>
      <c r="P66" s="103">
        <v>109.63</v>
      </c>
      <c r="Q66" s="91">
        <v>113.62399067200002</v>
      </c>
      <c r="R66" s="91">
        <v>1560.9439519370003</v>
      </c>
      <c r="S66" s="92">
        <v>1.4153782082128282E-3</v>
      </c>
      <c r="T66" s="92">
        <v>1.0081614130522899E-2</v>
      </c>
      <c r="U66" s="92">
        <v>1.84033564584763E-3</v>
      </c>
    </row>
    <row r="67" spans="2:21">
      <c r="B67" s="86" t="s">
        <v>391</v>
      </c>
      <c r="C67" s="87">
        <v>3230372</v>
      </c>
      <c r="D67" s="89" t="s">
        <v>116</v>
      </c>
      <c r="E67" s="89" t="s">
        <v>312</v>
      </c>
      <c r="F67" s="88" t="s">
        <v>386</v>
      </c>
      <c r="G67" s="89" t="s">
        <v>328</v>
      </c>
      <c r="H67" s="88" t="s">
        <v>360</v>
      </c>
      <c r="I67" s="88" t="s">
        <v>323</v>
      </c>
      <c r="J67" s="102"/>
      <c r="K67" s="91">
        <v>4.6799999999978699</v>
      </c>
      <c r="L67" s="89" t="s">
        <v>129</v>
      </c>
      <c r="M67" s="90">
        <v>6.5000000000000006E-3</v>
      </c>
      <c r="N67" s="90">
        <v>2.4799999999990989E-2</v>
      </c>
      <c r="O67" s="91">
        <v>474557.66178000002</v>
      </c>
      <c r="P67" s="103">
        <v>101.31</v>
      </c>
      <c r="Q67" s="91">
        <v>7.3436826350000013</v>
      </c>
      <c r="R67" s="91">
        <v>488.11804977800006</v>
      </c>
      <c r="S67" s="92">
        <v>9.5244452016068643E-4</v>
      </c>
      <c r="T67" s="92">
        <v>3.1525909831026256E-3</v>
      </c>
      <c r="U67" s="92">
        <v>5.7548577914880617E-4</v>
      </c>
    </row>
    <row r="68" spans="2:21">
      <c r="B68" s="86" t="s">
        <v>392</v>
      </c>
      <c r="C68" s="87">
        <v>3230398</v>
      </c>
      <c r="D68" s="89" t="s">
        <v>116</v>
      </c>
      <c r="E68" s="89" t="s">
        <v>312</v>
      </c>
      <c r="F68" s="88" t="s">
        <v>386</v>
      </c>
      <c r="G68" s="89" t="s">
        <v>328</v>
      </c>
      <c r="H68" s="88" t="s">
        <v>360</v>
      </c>
      <c r="I68" s="88" t="s">
        <v>323</v>
      </c>
      <c r="J68" s="102"/>
      <c r="K68" s="91">
        <v>5.41999999984961</v>
      </c>
      <c r="L68" s="89" t="s">
        <v>129</v>
      </c>
      <c r="M68" s="90">
        <v>1.43E-2</v>
      </c>
      <c r="N68" s="90">
        <v>2.8099999999248049E-2</v>
      </c>
      <c r="O68" s="91">
        <v>7628.0985130000008</v>
      </c>
      <c r="P68" s="103">
        <v>102.63</v>
      </c>
      <c r="Q68" s="91">
        <v>0.15052213700000003</v>
      </c>
      <c r="R68" s="91">
        <v>7.9792395600000008</v>
      </c>
      <c r="S68" s="92">
        <v>1.9161981691191094E-5</v>
      </c>
      <c r="T68" s="92">
        <v>5.153523558555678E-5</v>
      </c>
      <c r="U68" s="92">
        <v>9.4074351425644438E-6</v>
      </c>
    </row>
    <row r="69" spans="2:21">
      <c r="B69" s="86" t="s">
        <v>393</v>
      </c>
      <c r="C69" s="87">
        <v>3230422</v>
      </c>
      <c r="D69" s="89" t="s">
        <v>116</v>
      </c>
      <c r="E69" s="89" t="s">
        <v>312</v>
      </c>
      <c r="F69" s="88" t="s">
        <v>386</v>
      </c>
      <c r="G69" s="89" t="s">
        <v>328</v>
      </c>
      <c r="H69" s="88" t="s">
        <v>360</v>
      </c>
      <c r="I69" s="88" t="s">
        <v>323</v>
      </c>
      <c r="J69" s="102"/>
      <c r="K69" s="91">
        <v>6.2600000000017868</v>
      </c>
      <c r="L69" s="89" t="s">
        <v>129</v>
      </c>
      <c r="M69" s="90">
        <v>2.5000000000000001E-3</v>
      </c>
      <c r="N69" s="90">
        <v>2.7200000000007517E-2</v>
      </c>
      <c r="O69" s="91">
        <v>1113989.5030020003</v>
      </c>
      <c r="P69" s="103">
        <v>92.99</v>
      </c>
      <c r="Q69" s="91">
        <v>27.792817588000005</v>
      </c>
      <c r="R69" s="91">
        <v>1063.6916564850001</v>
      </c>
      <c r="S69" s="92">
        <v>8.7715158585060821E-4</v>
      </c>
      <c r="T69" s="92">
        <v>6.8700281142261644E-3</v>
      </c>
      <c r="U69" s="92">
        <v>1.2540806921292101E-3</v>
      </c>
    </row>
    <row r="70" spans="2:21">
      <c r="B70" s="86" t="s">
        <v>394</v>
      </c>
      <c r="C70" s="87">
        <v>1194638</v>
      </c>
      <c r="D70" s="89" t="s">
        <v>116</v>
      </c>
      <c r="E70" s="89" t="s">
        <v>312</v>
      </c>
      <c r="F70" s="88" t="s">
        <v>386</v>
      </c>
      <c r="G70" s="89" t="s">
        <v>328</v>
      </c>
      <c r="H70" s="88" t="s">
        <v>360</v>
      </c>
      <c r="I70" s="88" t="s">
        <v>323</v>
      </c>
      <c r="J70" s="102"/>
      <c r="K70" s="91">
        <v>7.0099999999992679</v>
      </c>
      <c r="L70" s="89" t="s">
        <v>129</v>
      </c>
      <c r="M70" s="90">
        <v>3.61E-2</v>
      </c>
      <c r="N70" s="90">
        <v>3.1499999999994775E-2</v>
      </c>
      <c r="O70" s="91">
        <v>724408.09912999999</v>
      </c>
      <c r="P70" s="103">
        <v>104.74</v>
      </c>
      <c r="Q70" s="91">
        <v>6.9717764480000008</v>
      </c>
      <c r="R70" s="91">
        <v>765.7168167560003</v>
      </c>
      <c r="S70" s="92">
        <v>1.5767437235244311E-3</v>
      </c>
      <c r="T70" s="92">
        <v>4.9455084343078782E-3</v>
      </c>
      <c r="U70" s="92">
        <v>9.027716534936287E-4</v>
      </c>
    </row>
    <row r="71" spans="2:21">
      <c r="B71" s="86" t="s">
        <v>395</v>
      </c>
      <c r="C71" s="87">
        <v>1940626</v>
      </c>
      <c r="D71" s="89" t="s">
        <v>116</v>
      </c>
      <c r="E71" s="89" t="s">
        <v>312</v>
      </c>
      <c r="F71" s="88">
        <v>520032640</v>
      </c>
      <c r="G71" s="89" t="s">
        <v>314</v>
      </c>
      <c r="H71" s="88" t="s">
        <v>355</v>
      </c>
      <c r="I71" s="88" t="s">
        <v>127</v>
      </c>
      <c r="J71" s="102"/>
      <c r="K71" s="91">
        <v>0.5</v>
      </c>
      <c r="L71" s="89" t="s">
        <v>129</v>
      </c>
      <c r="M71" s="90">
        <v>1.5900000000000001E-2</v>
      </c>
      <c r="N71" s="90">
        <v>3.1999999999982681E-2</v>
      </c>
      <c r="O71" s="91">
        <v>14.642359000000004</v>
      </c>
      <c r="P71" s="103">
        <v>5522400</v>
      </c>
      <c r="Q71" s="91"/>
      <c r="R71" s="91">
        <v>808.60960496200016</v>
      </c>
      <c r="S71" s="92">
        <v>9.7811349365397498E-4</v>
      </c>
      <c r="T71" s="92">
        <v>5.2225385859276897E-3</v>
      </c>
      <c r="U71" s="92">
        <v>9.5334177613470112E-4</v>
      </c>
    </row>
    <row r="72" spans="2:21">
      <c r="B72" s="86" t="s">
        <v>396</v>
      </c>
      <c r="C72" s="87">
        <v>1940725</v>
      </c>
      <c r="D72" s="89" t="s">
        <v>116</v>
      </c>
      <c r="E72" s="89" t="s">
        <v>312</v>
      </c>
      <c r="F72" s="88">
        <v>520032640</v>
      </c>
      <c r="G72" s="89" t="s">
        <v>314</v>
      </c>
      <c r="H72" s="88" t="s">
        <v>355</v>
      </c>
      <c r="I72" s="88" t="s">
        <v>127</v>
      </c>
      <c r="J72" s="102"/>
      <c r="K72" s="91">
        <v>2.8100000000004028</v>
      </c>
      <c r="L72" s="89" t="s">
        <v>129</v>
      </c>
      <c r="M72" s="90">
        <v>2.5899999999999999E-2</v>
      </c>
      <c r="N72" s="90">
        <v>3.1500000000006197E-2</v>
      </c>
      <c r="O72" s="91">
        <v>23.715836000000003</v>
      </c>
      <c r="P72" s="103">
        <v>5445000</v>
      </c>
      <c r="Q72" s="91"/>
      <c r="R72" s="91">
        <v>1291.3271924080002</v>
      </c>
      <c r="S72" s="92">
        <v>1.1227494200634382E-3</v>
      </c>
      <c r="T72" s="92">
        <v>8.3402497917711219E-3</v>
      </c>
      <c r="U72" s="92">
        <v>1.5224604699558735E-3</v>
      </c>
    </row>
    <row r="73" spans="2:21">
      <c r="B73" s="86" t="s">
        <v>397</v>
      </c>
      <c r="C73" s="87">
        <v>1940691</v>
      </c>
      <c r="D73" s="89" t="s">
        <v>116</v>
      </c>
      <c r="E73" s="89" t="s">
        <v>312</v>
      </c>
      <c r="F73" s="88">
        <v>520032640</v>
      </c>
      <c r="G73" s="89" t="s">
        <v>314</v>
      </c>
      <c r="H73" s="88" t="s">
        <v>355</v>
      </c>
      <c r="I73" s="88" t="s">
        <v>127</v>
      </c>
      <c r="J73" s="102"/>
      <c r="K73" s="91">
        <v>1.7399999999986062</v>
      </c>
      <c r="L73" s="89" t="s">
        <v>129</v>
      </c>
      <c r="M73" s="90">
        <v>2.0199999999999999E-2</v>
      </c>
      <c r="N73" s="90">
        <v>3.2399999999986058E-2</v>
      </c>
      <c r="O73" s="91">
        <v>12.141757000000002</v>
      </c>
      <c r="P73" s="103">
        <v>5436000</v>
      </c>
      <c r="Q73" s="91"/>
      <c r="R73" s="91">
        <v>660.02591635800013</v>
      </c>
      <c r="S73" s="92">
        <v>5.7694259919220724E-4</v>
      </c>
      <c r="T73" s="92">
        <v>4.2628863109459682E-3</v>
      </c>
      <c r="U73" s="92">
        <v>7.7816325150532883E-4</v>
      </c>
    </row>
    <row r="74" spans="2:21">
      <c r="B74" s="86" t="s">
        <v>398</v>
      </c>
      <c r="C74" s="87">
        <v>6620462</v>
      </c>
      <c r="D74" s="89" t="s">
        <v>116</v>
      </c>
      <c r="E74" s="89" t="s">
        <v>312</v>
      </c>
      <c r="F74" s="88" t="s">
        <v>330</v>
      </c>
      <c r="G74" s="89" t="s">
        <v>314</v>
      </c>
      <c r="H74" s="88" t="s">
        <v>355</v>
      </c>
      <c r="I74" s="88" t="s">
        <v>127</v>
      </c>
      <c r="J74" s="102"/>
      <c r="K74" s="91">
        <v>2.9599999999997828</v>
      </c>
      <c r="L74" s="89" t="s">
        <v>129</v>
      </c>
      <c r="M74" s="90">
        <v>2.9700000000000001E-2</v>
      </c>
      <c r="N74" s="90">
        <v>2.8399999999991318E-2</v>
      </c>
      <c r="O74" s="91">
        <v>9.7256040000000024</v>
      </c>
      <c r="P74" s="103">
        <v>5686000</v>
      </c>
      <c r="Q74" s="91"/>
      <c r="R74" s="91">
        <v>552.99784262200012</v>
      </c>
      <c r="S74" s="92">
        <v>6.9468600000000013E-4</v>
      </c>
      <c r="T74" s="92">
        <v>3.5716278328945705E-3</v>
      </c>
      <c r="U74" s="92">
        <v>6.5197833694875611E-4</v>
      </c>
    </row>
    <row r="75" spans="2:21">
      <c r="B75" s="86" t="s">
        <v>399</v>
      </c>
      <c r="C75" s="87">
        <v>6620553</v>
      </c>
      <c r="D75" s="89" t="s">
        <v>116</v>
      </c>
      <c r="E75" s="89" t="s">
        <v>312</v>
      </c>
      <c r="F75" s="88" t="s">
        <v>330</v>
      </c>
      <c r="G75" s="89" t="s">
        <v>314</v>
      </c>
      <c r="H75" s="88" t="s">
        <v>355</v>
      </c>
      <c r="I75" s="88" t="s">
        <v>127</v>
      </c>
      <c r="J75" s="102"/>
      <c r="K75" s="91">
        <v>4.6200000000057733</v>
      </c>
      <c r="L75" s="89" t="s">
        <v>129</v>
      </c>
      <c r="M75" s="90">
        <v>8.3999999999999995E-3</v>
      </c>
      <c r="N75" s="90">
        <v>3.3800000000045363E-2</v>
      </c>
      <c r="O75" s="91">
        <v>6.0661870000000011</v>
      </c>
      <c r="P75" s="103">
        <v>4796011</v>
      </c>
      <c r="Q75" s="91"/>
      <c r="R75" s="91">
        <v>290.93500573600011</v>
      </c>
      <c r="S75" s="92">
        <v>7.6275455802841713E-4</v>
      </c>
      <c r="T75" s="92">
        <v>1.8790517502259422E-3</v>
      </c>
      <c r="U75" s="92">
        <v>3.4300915226100005E-4</v>
      </c>
    </row>
    <row r="76" spans="2:21">
      <c r="B76" s="86" t="s">
        <v>400</v>
      </c>
      <c r="C76" s="87">
        <v>1191329</v>
      </c>
      <c r="D76" s="89" t="s">
        <v>116</v>
      </c>
      <c r="E76" s="89" t="s">
        <v>312</v>
      </c>
      <c r="F76" s="88" t="s">
        <v>330</v>
      </c>
      <c r="G76" s="89" t="s">
        <v>314</v>
      </c>
      <c r="H76" s="88" t="s">
        <v>355</v>
      </c>
      <c r="I76" s="88" t="s">
        <v>127</v>
      </c>
      <c r="J76" s="102"/>
      <c r="K76" s="91">
        <v>4.9900000000006717</v>
      </c>
      <c r="L76" s="89" t="s">
        <v>129</v>
      </c>
      <c r="M76" s="90">
        <v>3.0899999999999997E-2</v>
      </c>
      <c r="N76" s="90">
        <v>3.340000000001344E-2</v>
      </c>
      <c r="O76" s="91">
        <v>14.431239000000003</v>
      </c>
      <c r="P76" s="103">
        <v>5154899</v>
      </c>
      <c r="Q76" s="91"/>
      <c r="R76" s="91">
        <v>743.91573825000012</v>
      </c>
      <c r="S76" s="92">
        <v>7.5953889473684227E-4</v>
      </c>
      <c r="T76" s="92">
        <v>4.8047025707443659E-3</v>
      </c>
      <c r="U76" s="92">
        <v>8.7706842318691113E-4</v>
      </c>
    </row>
    <row r="77" spans="2:21">
      <c r="B77" s="86" t="s">
        <v>401</v>
      </c>
      <c r="C77" s="87">
        <v>1157569</v>
      </c>
      <c r="D77" s="89" t="s">
        <v>116</v>
      </c>
      <c r="E77" s="89" t="s">
        <v>312</v>
      </c>
      <c r="F77" s="88" t="s">
        <v>402</v>
      </c>
      <c r="G77" s="89" t="s">
        <v>328</v>
      </c>
      <c r="H77" s="88" t="s">
        <v>360</v>
      </c>
      <c r="I77" s="88" t="s">
        <v>323</v>
      </c>
      <c r="J77" s="102"/>
      <c r="K77" s="91">
        <v>3.2300000000028253</v>
      </c>
      <c r="L77" s="89" t="s">
        <v>129</v>
      </c>
      <c r="M77" s="90">
        <v>1.4199999999999999E-2</v>
      </c>
      <c r="N77" s="90">
        <v>2.6800000000015617E-2</v>
      </c>
      <c r="O77" s="91">
        <v>409275.23957400006</v>
      </c>
      <c r="P77" s="103">
        <v>106.38</v>
      </c>
      <c r="Q77" s="91"/>
      <c r="R77" s="91">
        <v>435.38698819900009</v>
      </c>
      <c r="S77" s="92">
        <v>4.2508899791515877E-4</v>
      </c>
      <c r="T77" s="92">
        <v>2.8120187192025472E-3</v>
      </c>
      <c r="U77" s="92">
        <v>5.1331644107180602E-4</v>
      </c>
    </row>
    <row r="78" spans="2:21">
      <c r="B78" s="86" t="s">
        <v>403</v>
      </c>
      <c r="C78" s="87">
        <v>1129899</v>
      </c>
      <c r="D78" s="89" t="s">
        <v>116</v>
      </c>
      <c r="E78" s="89" t="s">
        <v>312</v>
      </c>
      <c r="F78" s="88" t="s">
        <v>404</v>
      </c>
      <c r="G78" s="89" t="s">
        <v>328</v>
      </c>
      <c r="H78" s="88" t="s">
        <v>360</v>
      </c>
      <c r="I78" s="88" t="s">
        <v>323</v>
      </c>
      <c r="J78" s="102"/>
      <c r="K78" s="91">
        <v>0.70999999997561591</v>
      </c>
      <c r="L78" s="89" t="s">
        <v>129</v>
      </c>
      <c r="M78" s="90">
        <v>0.04</v>
      </c>
      <c r="N78" s="90">
        <v>2.8399999999683664E-2</v>
      </c>
      <c r="O78" s="91">
        <v>27009.266882000004</v>
      </c>
      <c r="P78" s="103">
        <v>112.36</v>
      </c>
      <c r="Q78" s="91"/>
      <c r="R78" s="91">
        <v>30.347613694000003</v>
      </c>
      <c r="S78" s="92">
        <v>1.6588234645050173E-4</v>
      </c>
      <c r="T78" s="92">
        <v>1.9600507158852105E-4</v>
      </c>
      <c r="U78" s="92">
        <v>3.5779500716971274E-5</v>
      </c>
    </row>
    <row r="79" spans="2:21">
      <c r="B79" s="86" t="s">
        <v>405</v>
      </c>
      <c r="C79" s="87">
        <v>1136753</v>
      </c>
      <c r="D79" s="89" t="s">
        <v>116</v>
      </c>
      <c r="E79" s="89" t="s">
        <v>312</v>
      </c>
      <c r="F79" s="88" t="s">
        <v>404</v>
      </c>
      <c r="G79" s="89" t="s">
        <v>328</v>
      </c>
      <c r="H79" s="88" t="s">
        <v>360</v>
      </c>
      <c r="I79" s="88" t="s">
        <v>323</v>
      </c>
      <c r="J79" s="102"/>
      <c r="K79" s="91">
        <v>3.0500000000000829</v>
      </c>
      <c r="L79" s="89" t="s">
        <v>129</v>
      </c>
      <c r="M79" s="90">
        <v>0.04</v>
      </c>
      <c r="N79" s="90">
        <v>2.5299999999995507E-2</v>
      </c>
      <c r="O79" s="91">
        <v>1024465.2478750001</v>
      </c>
      <c r="P79" s="103">
        <v>117.41</v>
      </c>
      <c r="Q79" s="91"/>
      <c r="R79" s="91">
        <v>1202.8246722180004</v>
      </c>
      <c r="S79" s="92">
        <v>1.1007034586511422E-3</v>
      </c>
      <c r="T79" s="92">
        <v>7.7686416587390639E-3</v>
      </c>
      <c r="U79" s="92">
        <v>1.418116978025306E-3</v>
      </c>
    </row>
    <row r="80" spans="2:21">
      <c r="B80" s="86" t="s">
        <v>406</v>
      </c>
      <c r="C80" s="87">
        <v>1138544</v>
      </c>
      <c r="D80" s="89" t="s">
        <v>116</v>
      </c>
      <c r="E80" s="89" t="s">
        <v>312</v>
      </c>
      <c r="F80" s="88" t="s">
        <v>404</v>
      </c>
      <c r="G80" s="89" t="s">
        <v>328</v>
      </c>
      <c r="H80" s="88" t="s">
        <v>360</v>
      </c>
      <c r="I80" s="88" t="s">
        <v>323</v>
      </c>
      <c r="J80" s="102"/>
      <c r="K80" s="91">
        <v>4.419999999997887</v>
      </c>
      <c r="L80" s="89" t="s">
        <v>129</v>
      </c>
      <c r="M80" s="90">
        <v>3.5000000000000003E-2</v>
      </c>
      <c r="N80" s="90">
        <v>2.689999999999431E-2</v>
      </c>
      <c r="O80" s="91">
        <v>314241.03255400003</v>
      </c>
      <c r="P80" s="103">
        <v>117.45</v>
      </c>
      <c r="Q80" s="91"/>
      <c r="R80" s="91">
        <v>369.07609400900003</v>
      </c>
      <c r="S80" s="92">
        <v>3.5234211475632175E-4</v>
      </c>
      <c r="T80" s="92">
        <v>2.3837388651796435E-3</v>
      </c>
      <c r="U80" s="92">
        <v>4.3513663062156325E-4</v>
      </c>
    </row>
    <row r="81" spans="2:21">
      <c r="B81" s="86" t="s">
        <v>407</v>
      </c>
      <c r="C81" s="87">
        <v>1171271</v>
      </c>
      <c r="D81" s="89" t="s">
        <v>116</v>
      </c>
      <c r="E81" s="89" t="s">
        <v>312</v>
      </c>
      <c r="F81" s="88" t="s">
        <v>404</v>
      </c>
      <c r="G81" s="89" t="s">
        <v>328</v>
      </c>
      <c r="H81" s="88" t="s">
        <v>360</v>
      </c>
      <c r="I81" s="88" t="s">
        <v>323</v>
      </c>
      <c r="J81" s="102"/>
      <c r="K81" s="91">
        <v>6.6999999999951667</v>
      </c>
      <c r="L81" s="89" t="s">
        <v>129</v>
      </c>
      <c r="M81" s="90">
        <v>2.5000000000000001E-2</v>
      </c>
      <c r="N81" s="90">
        <v>2.7999999999983892E-2</v>
      </c>
      <c r="O81" s="91">
        <v>568679.34028200014</v>
      </c>
      <c r="P81" s="103">
        <v>109.15</v>
      </c>
      <c r="Q81" s="91"/>
      <c r="R81" s="91">
        <v>620.71349446000011</v>
      </c>
      <c r="S81" s="92">
        <v>9.1616378630600881E-4</v>
      </c>
      <c r="T81" s="92">
        <v>4.0089805460271572E-3</v>
      </c>
      <c r="U81" s="92">
        <v>7.3181434112087049E-4</v>
      </c>
    </row>
    <row r="82" spans="2:21">
      <c r="B82" s="86" t="s">
        <v>408</v>
      </c>
      <c r="C82" s="87">
        <v>1410307</v>
      </c>
      <c r="D82" s="89" t="s">
        <v>116</v>
      </c>
      <c r="E82" s="89" t="s">
        <v>312</v>
      </c>
      <c r="F82" s="88" t="s">
        <v>409</v>
      </c>
      <c r="G82" s="89" t="s">
        <v>125</v>
      </c>
      <c r="H82" s="88" t="s">
        <v>360</v>
      </c>
      <c r="I82" s="88" t="s">
        <v>323</v>
      </c>
      <c r="J82" s="102"/>
      <c r="K82" s="91">
        <v>1.5700000000004095</v>
      </c>
      <c r="L82" s="89" t="s">
        <v>129</v>
      </c>
      <c r="M82" s="90">
        <v>1.8000000000000002E-2</v>
      </c>
      <c r="N82" s="90">
        <v>2.8700000000008649E-2</v>
      </c>
      <c r="O82" s="91">
        <v>402651.81320100004</v>
      </c>
      <c r="P82" s="103">
        <v>109.27</v>
      </c>
      <c r="Q82" s="91"/>
      <c r="R82" s="91">
        <v>439.97765462599995</v>
      </c>
      <c r="S82" s="92">
        <v>4.131018389118106E-4</v>
      </c>
      <c r="T82" s="92">
        <v>2.8416682959612307E-3</v>
      </c>
      <c r="U82" s="92">
        <v>5.1872878598868796E-4</v>
      </c>
    </row>
    <row r="83" spans="2:21">
      <c r="B83" s="86" t="s">
        <v>410</v>
      </c>
      <c r="C83" s="87">
        <v>1192749</v>
      </c>
      <c r="D83" s="89" t="s">
        <v>116</v>
      </c>
      <c r="E83" s="89" t="s">
        <v>312</v>
      </c>
      <c r="F83" s="88" t="s">
        <v>409</v>
      </c>
      <c r="G83" s="89" t="s">
        <v>125</v>
      </c>
      <c r="H83" s="88" t="s">
        <v>360</v>
      </c>
      <c r="I83" s="88" t="s">
        <v>323</v>
      </c>
      <c r="J83" s="102"/>
      <c r="K83" s="91">
        <v>4.059999999998821</v>
      </c>
      <c r="L83" s="89" t="s">
        <v>129</v>
      </c>
      <c r="M83" s="90">
        <v>2.2000000000000002E-2</v>
      </c>
      <c r="N83" s="90">
        <v>2.8900000000001966E-2</v>
      </c>
      <c r="O83" s="91">
        <v>255697.15551600003</v>
      </c>
      <c r="P83" s="103">
        <v>99.54</v>
      </c>
      <c r="Q83" s="91"/>
      <c r="R83" s="91">
        <v>254.52094715500007</v>
      </c>
      <c r="S83" s="92">
        <v>9.0681918060581243E-4</v>
      </c>
      <c r="T83" s="92">
        <v>1.6438655431335334E-3</v>
      </c>
      <c r="U83" s="92">
        <v>3.0007738015384703E-4</v>
      </c>
    </row>
    <row r="84" spans="2:21">
      <c r="B84" s="86" t="s">
        <v>411</v>
      </c>
      <c r="C84" s="87">
        <v>1110915</v>
      </c>
      <c r="D84" s="89" t="s">
        <v>116</v>
      </c>
      <c r="E84" s="89" t="s">
        <v>312</v>
      </c>
      <c r="F84" s="88" t="s">
        <v>412</v>
      </c>
      <c r="G84" s="89" t="s">
        <v>413</v>
      </c>
      <c r="H84" s="88" t="s">
        <v>414</v>
      </c>
      <c r="I84" s="88" t="s">
        <v>323</v>
      </c>
      <c r="J84" s="102"/>
      <c r="K84" s="91">
        <v>5.9199999999998854</v>
      </c>
      <c r="L84" s="89" t="s">
        <v>129</v>
      </c>
      <c r="M84" s="90">
        <v>5.1500000000000004E-2</v>
      </c>
      <c r="N84" s="90">
        <v>2.9199999999998852E-2</v>
      </c>
      <c r="O84" s="91">
        <v>1601413.3049070002</v>
      </c>
      <c r="P84" s="103">
        <v>151.80000000000001</v>
      </c>
      <c r="Q84" s="91"/>
      <c r="R84" s="91">
        <v>2430.9453116590003</v>
      </c>
      <c r="S84" s="92">
        <v>5.1206386835053611E-4</v>
      </c>
      <c r="T84" s="92">
        <v>1.5700661496614012E-2</v>
      </c>
      <c r="U84" s="92">
        <v>2.8660576214800536E-3</v>
      </c>
    </row>
    <row r="85" spans="2:21">
      <c r="B85" s="86" t="s">
        <v>415</v>
      </c>
      <c r="C85" s="87">
        <v>2300184</v>
      </c>
      <c r="D85" s="89" t="s">
        <v>116</v>
      </c>
      <c r="E85" s="89" t="s">
        <v>312</v>
      </c>
      <c r="F85" s="88" t="s">
        <v>416</v>
      </c>
      <c r="G85" s="89" t="s">
        <v>152</v>
      </c>
      <c r="H85" s="88" t="s">
        <v>417</v>
      </c>
      <c r="I85" s="88" t="s">
        <v>127</v>
      </c>
      <c r="J85" s="102"/>
      <c r="K85" s="91">
        <v>1.3999999999987967</v>
      </c>
      <c r="L85" s="89" t="s">
        <v>129</v>
      </c>
      <c r="M85" s="90">
        <v>2.2000000000000002E-2</v>
      </c>
      <c r="N85" s="90">
        <v>2.4399999999986766E-2</v>
      </c>
      <c r="O85" s="91">
        <v>300860.39720600005</v>
      </c>
      <c r="P85" s="103">
        <v>110.51</v>
      </c>
      <c r="Q85" s="91"/>
      <c r="R85" s="91">
        <v>332.48082112600008</v>
      </c>
      <c r="S85" s="92">
        <v>3.7914876884428869E-4</v>
      </c>
      <c r="T85" s="92">
        <v>2.1473822556103048E-3</v>
      </c>
      <c r="U85" s="92">
        <v>3.919912088576791E-4</v>
      </c>
    </row>
    <row r="86" spans="2:21">
      <c r="B86" s="86" t="s">
        <v>418</v>
      </c>
      <c r="C86" s="87">
        <v>2300242</v>
      </c>
      <c r="D86" s="89" t="s">
        <v>116</v>
      </c>
      <c r="E86" s="89" t="s">
        <v>312</v>
      </c>
      <c r="F86" s="88" t="s">
        <v>416</v>
      </c>
      <c r="G86" s="89" t="s">
        <v>152</v>
      </c>
      <c r="H86" s="88" t="s">
        <v>417</v>
      </c>
      <c r="I86" s="88" t="s">
        <v>127</v>
      </c>
      <c r="J86" s="102"/>
      <c r="K86" s="91">
        <v>4.7100000000046425</v>
      </c>
      <c r="L86" s="89" t="s">
        <v>129</v>
      </c>
      <c r="M86" s="90">
        <v>1.7000000000000001E-2</v>
      </c>
      <c r="N86" s="90">
        <v>2.2900000000026687E-2</v>
      </c>
      <c r="O86" s="91">
        <v>257972.16110200007</v>
      </c>
      <c r="P86" s="103">
        <v>106.05</v>
      </c>
      <c r="Q86" s="91"/>
      <c r="R86" s="91">
        <v>273.57948956300004</v>
      </c>
      <c r="S86" s="92">
        <v>2.0324931541867579E-4</v>
      </c>
      <c r="T86" s="92">
        <v>1.7669582846821532E-3</v>
      </c>
      <c r="U86" s="92">
        <v>3.2254719075006799E-4</v>
      </c>
    </row>
    <row r="87" spans="2:21">
      <c r="B87" s="86" t="s">
        <v>419</v>
      </c>
      <c r="C87" s="87">
        <v>2300317</v>
      </c>
      <c r="D87" s="89" t="s">
        <v>116</v>
      </c>
      <c r="E87" s="89" t="s">
        <v>312</v>
      </c>
      <c r="F87" s="88" t="s">
        <v>416</v>
      </c>
      <c r="G87" s="89" t="s">
        <v>152</v>
      </c>
      <c r="H87" s="88" t="s">
        <v>417</v>
      </c>
      <c r="I87" s="88" t="s">
        <v>127</v>
      </c>
      <c r="J87" s="102"/>
      <c r="K87" s="91">
        <v>9.5800000000136123</v>
      </c>
      <c r="L87" s="89" t="s">
        <v>129</v>
      </c>
      <c r="M87" s="90">
        <v>5.7999999999999996E-3</v>
      </c>
      <c r="N87" s="90">
        <v>2.5100000000027923E-2</v>
      </c>
      <c r="O87" s="91">
        <v>127436.43308400002</v>
      </c>
      <c r="P87" s="103">
        <v>89.93</v>
      </c>
      <c r="Q87" s="91"/>
      <c r="R87" s="91">
        <v>114.60358176800001</v>
      </c>
      <c r="S87" s="92">
        <v>2.6640110770272791E-4</v>
      </c>
      <c r="T87" s="92">
        <v>7.4018614693183876E-4</v>
      </c>
      <c r="U87" s="92">
        <v>1.3511635469533903E-4</v>
      </c>
    </row>
    <row r="88" spans="2:21">
      <c r="B88" s="86" t="s">
        <v>420</v>
      </c>
      <c r="C88" s="87">
        <v>1136084</v>
      </c>
      <c r="D88" s="89" t="s">
        <v>116</v>
      </c>
      <c r="E88" s="89" t="s">
        <v>312</v>
      </c>
      <c r="F88" s="88" t="s">
        <v>364</v>
      </c>
      <c r="G88" s="89" t="s">
        <v>328</v>
      </c>
      <c r="H88" s="88" t="s">
        <v>417</v>
      </c>
      <c r="I88" s="88" t="s">
        <v>127</v>
      </c>
      <c r="J88" s="102"/>
      <c r="K88" s="91">
        <v>1.34</v>
      </c>
      <c r="L88" s="89" t="s">
        <v>129</v>
      </c>
      <c r="M88" s="90">
        <v>2.5000000000000001E-2</v>
      </c>
      <c r="N88" s="90">
        <v>2.7500299078837186E-2</v>
      </c>
      <c r="O88" s="91">
        <v>1.5161000000000003E-2</v>
      </c>
      <c r="P88" s="103">
        <v>110.7</v>
      </c>
      <c r="Q88" s="91"/>
      <c r="R88" s="91">
        <v>1.6718000000000002E-5</v>
      </c>
      <c r="S88" s="92">
        <v>3.2194802504295682E-11</v>
      </c>
      <c r="T88" s="92">
        <v>1.0797596212531039E-10</v>
      </c>
      <c r="U88" s="92">
        <v>1.9710336997751745E-11</v>
      </c>
    </row>
    <row r="89" spans="2:21">
      <c r="B89" s="86" t="s">
        <v>421</v>
      </c>
      <c r="C89" s="87">
        <v>1141050</v>
      </c>
      <c r="D89" s="89" t="s">
        <v>116</v>
      </c>
      <c r="E89" s="89" t="s">
        <v>312</v>
      </c>
      <c r="F89" s="88" t="s">
        <v>364</v>
      </c>
      <c r="G89" s="89" t="s">
        <v>328</v>
      </c>
      <c r="H89" s="88" t="s">
        <v>417</v>
      </c>
      <c r="I89" s="88" t="s">
        <v>127</v>
      </c>
      <c r="J89" s="102"/>
      <c r="K89" s="91">
        <v>2.1900000000013011</v>
      </c>
      <c r="L89" s="89" t="s">
        <v>129</v>
      </c>
      <c r="M89" s="90">
        <v>1.95E-2</v>
      </c>
      <c r="N89" s="90">
        <v>2.9299999999988072E-2</v>
      </c>
      <c r="O89" s="91">
        <v>337828.68027800007</v>
      </c>
      <c r="P89" s="103">
        <v>109.19</v>
      </c>
      <c r="Q89" s="91"/>
      <c r="R89" s="91">
        <v>368.87515650800003</v>
      </c>
      <c r="S89" s="92">
        <v>5.9364255468498514E-4</v>
      </c>
      <c r="T89" s="92">
        <v>2.3824410771668709E-3</v>
      </c>
      <c r="U89" s="92">
        <v>4.3489972753146897E-4</v>
      </c>
    </row>
    <row r="90" spans="2:21">
      <c r="B90" s="86" t="s">
        <v>422</v>
      </c>
      <c r="C90" s="87">
        <v>1162221</v>
      </c>
      <c r="D90" s="89" t="s">
        <v>116</v>
      </c>
      <c r="E90" s="89" t="s">
        <v>312</v>
      </c>
      <c r="F90" s="88" t="s">
        <v>364</v>
      </c>
      <c r="G90" s="89" t="s">
        <v>328</v>
      </c>
      <c r="H90" s="88" t="s">
        <v>417</v>
      </c>
      <c r="I90" s="88" t="s">
        <v>127</v>
      </c>
      <c r="J90" s="102"/>
      <c r="K90" s="91">
        <v>5.3700000000192549</v>
      </c>
      <c r="L90" s="89" t="s">
        <v>129</v>
      </c>
      <c r="M90" s="90">
        <v>1.1699999999999999E-2</v>
      </c>
      <c r="N90" s="90">
        <v>3.6700000000111838E-2</v>
      </c>
      <c r="O90" s="91">
        <v>89693.582735000004</v>
      </c>
      <c r="P90" s="103">
        <v>96.7</v>
      </c>
      <c r="Q90" s="91"/>
      <c r="R90" s="91">
        <v>86.733692009000023</v>
      </c>
      <c r="S90" s="92">
        <v>1.2433944654230094E-4</v>
      </c>
      <c r="T90" s="92">
        <v>5.6018386429908609E-4</v>
      </c>
      <c r="U90" s="92">
        <v>1.0225806307911221E-4</v>
      </c>
    </row>
    <row r="91" spans="2:21">
      <c r="B91" s="86" t="s">
        <v>423</v>
      </c>
      <c r="C91" s="87">
        <v>1156231</v>
      </c>
      <c r="D91" s="89" t="s">
        <v>116</v>
      </c>
      <c r="E91" s="89" t="s">
        <v>312</v>
      </c>
      <c r="F91" s="88" t="s">
        <v>364</v>
      </c>
      <c r="G91" s="89" t="s">
        <v>328</v>
      </c>
      <c r="H91" s="88" t="s">
        <v>417</v>
      </c>
      <c r="I91" s="88" t="s">
        <v>127</v>
      </c>
      <c r="J91" s="102"/>
      <c r="K91" s="91">
        <v>3.6999999999997124</v>
      </c>
      <c r="L91" s="89" t="s">
        <v>129</v>
      </c>
      <c r="M91" s="90">
        <v>3.3500000000000002E-2</v>
      </c>
      <c r="N91" s="90">
        <v>3.0999999999991368E-2</v>
      </c>
      <c r="O91" s="91">
        <v>308735.55318700004</v>
      </c>
      <c r="P91" s="103">
        <v>112.51</v>
      </c>
      <c r="Q91" s="91"/>
      <c r="R91" s="91">
        <v>347.35839549300005</v>
      </c>
      <c r="S91" s="92">
        <v>7.4225333313667212E-4</v>
      </c>
      <c r="T91" s="92">
        <v>2.2434715250425142E-3</v>
      </c>
      <c r="U91" s="92">
        <v>4.0953170440036858E-4</v>
      </c>
    </row>
    <row r="92" spans="2:21">
      <c r="B92" s="86" t="s">
        <v>424</v>
      </c>
      <c r="C92" s="87">
        <v>1174226</v>
      </c>
      <c r="D92" s="89" t="s">
        <v>116</v>
      </c>
      <c r="E92" s="89" t="s">
        <v>312</v>
      </c>
      <c r="F92" s="88" t="s">
        <v>364</v>
      </c>
      <c r="G92" s="89" t="s">
        <v>328</v>
      </c>
      <c r="H92" s="88" t="s">
        <v>417</v>
      </c>
      <c r="I92" s="88" t="s">
        <v>127</v>
      </c>
      <c r="J92" s="102"/>
      <c r="K92" s="91">
        <v>5.379999999999221</v>
      </c>
      <c r="L92" s="89" t="s">
        <v>129</v>
      </c>
      <c r="M92" s="90">
        <v>1.3300000000000001E-2</v>
      </c>
      <c r="N92" s="90">
        <v>3.689999999999212E-2</v>
      </c>
      <c r="O92" s="91">
        <v>1285984.7788160003</v>
      </c>
      <c r="P92" s="103">
        <v>97.7</v>
      </c>
      <c r="Q92" s="91"/>
      <c r="R92" s="91">
        <v>1256.4070912710001</v>
      </c>
      <c r="S92" s="92">
        <v>1.082934550581895E-3</v>
      </c>
      <c r="T92" s="92">
        <v>8.1147125553923238E-3</v>
      </c>
      <c r="U92" s="92">
        <v>1.4812900571429864E-3</v>
      </c>
    </row>
    <row r="93" spans="2:21">
      <c r="B93" s="86" t="s">
        <v>425</v>
      </c>
      <c r="C93" s="87">
        <v>1186188</v>
      </c>
      <c r="D93" s="89" t="s">
        <v>116</v>
      </c>
      <c r="E93" s="89" t="s">
        <v>312</v>
      </c>
      <c r="F93" s="88" t="s">
        <v>364</v>
      </c>
      <c r="G93" s="89" t="s">
        <v>328</v>
      </c>
      <c r="H93" s="88" t="s">
        <v>414</v>
      </c>
      <c r="I93" s="88" t="s">
        <v>323</v>
      </c>
      <c r="J93" s="102"/>
      <c r="K93" s="91">
        <v>6.0199999999982525</v>
      </c>
      <c r="L93" s="89" t="s">
        <v>129</v>
      </c>
      <c r="M93" s="90">
        <v>1.8700000000000001E-2</v>
      </c>
      <c r="N93" s="90">
        <v>3.7499999999992956E-2</v>
      </c>
      <c r="O93" s="91">
        <v>745819.95873499999</v>
      </c>
      <c r="P93" s="103">
        <v>95.12</v>
      </c>
      <c r="Q93" s="91"/>
      <c r="R93" s="91">
        <v>709.42393496200009</v>
      </c>
      <c r="S93" s="92">
        <v>1.3338581085779375E-3</v>
      </c>
      <c r="T93" s="92">
        <v>4.5819315667092698E-3</v>
      </c>
      <c r="U93" s="92">
        <v>8.3640296879842905E-4</v>
      </c>
    </row>
    <row r="94" spans="2:21">
      <c r="B94" s="86" t="s">
        <v>426</v>
      </c>
      <c r="C94" s="87">
        <v>1185537</v>
      </c>
      <c r="D94" s="89" t="s">
        <v>116</v>
      </c>
      <c r="E94" s="89" t="s">
        <v>312</v>
      </c>
      <c r="F94" s="88">
        <v>513141879</v>
      </c>
      <c r="G94" s="89" t="s">
        <v>314</v>
      </c>
      <c r="H94" s="88" t="s">
        <v>417</v>
      </c>
      <c r="I94" s="88" t="s">
        <v>127</v>
      </c>
      <c r="J94" s="102"/>
      <c r="K94" s="91">
        <v>4.6399999999995609</v>
      </c>
      <c r="L94" s="89" t="s">
        <v>129</v>
      </c>
      <c r="M94" s="90">
        <v>1.09E-2</v>
      </c>
      <c r="N94" s="90">
        <v>3.4599999999998896E-2</v>
      </c>
      <c r="O94" s="91">
        <v>18.991435000000003</v>
      </c>
      <c r="P94" s="103">
        <v>4800000</v>
      </c>
      <c r="Q94" s="91"/>
      <c r="R94" s="91">
        <v>911.58884313500016</v>
      </c>
      <c r="S94" s="92">
        <v>1.0458414560273145E-3</v>
      </c>
      <c r="T94" s="92">
        <v>5.8876469912788774E-3</v>
      </c>
      <c r="U94" s="92">
        <v>1.0747531583671195E-3</v>
      </c>
    </row>
    <row r="95" spans="2:21">
      <c r="B95" s="86" t="s">
        <v>428</v>
      </c>
      <c r="C95" s="87">
        <v>1151000</v>
      </c>
      <c r="D95" s="89" t="s">
        <v>116</v>
      </c>
      <c r="E95" s="89" t="s">
        <v>312</v>
      </c>
      <c r="F95" s="88">
        <v>513141879</v>
      </c>
      <c r="G95" s="89" t="s">
        <v>314</v>
      </c>
      <c r="H95" s="88" t="s">
        <v>417</v>
      </c>
      <c r="I95" s="88" t="s">
        <v>127</v>
      </c>
      <c r="J95" s="102"/>
      <c r="K95" s="91">
        <v>1.0099999999986842</v>
      </c>
      <c r="L95" s="89" t="s">
        <v>129</v>
      </c>
      <c r="M95" s="90">
        <v>2.2000000000000002E-2</v>
      </c>
      <c r="N95" s="90">
        <v>2.6500000000005065E-2</v>
      </c>
      <c r="O95" s="91">
        <v>3.5186700000000006</v>
      </c>
      <c r="P95" s="103">
        <v>5614899</v>
      </c>
      <c r="Q95" s="91"/>
      <c r="R95" s="91">
        <v>197.56976462599999</v>
      </c>
      <c r="S95" s="92">
        <v>6.9898092967818847E-4</v>
      </c>
      <c r="T95" s="92">
        <v>1.2760369315925027E-3</v>
      </c>
      <c r="U95" s="92">
        <v>2.3293256617687232E-4</v>
      </c>
    </row>
    <row r="96" spans="2:21">
      <c r="B96" s="86" t="s">
        <v>429</v>
      </c>
      <c r="C96" s="87">
        <v>1167030</v>
      </c>
      <c r="D96" s="89" t="s">
        <v>116</v>
      </c>
      <c r="E96" s="89" t="s">
        <v>312</v>
      </c>
      <c r="F96" s="88">
        <v>513141879</v>
      </c>
      <c r="G96" s="89" t="s">
        <v>314</v>
      </c>
      <c r="H96" s="88" t="s">
        <v>417</v>
      </c>
      <c r="I96" s="88" t="s">
        <v>127</v>
      </c>
      <c r="J96" s="102"/>
      <c r="K96" s="91">
        <v>2.9200000000132076</v>
      </c>
      <c r="L96" s="89" t="s">
        <v>129</v>
      </c>
      <c r="M96" s="90">
        <v>2.3199999999999998E-2</v>
      </c>
      <c r="N96" s="90">
        <v>3.1500000000123818E-2</v>
      </c>
      <c r="O96" s="91">
        <v>2.2425660000000005</v>
      </c>
      <c r="P96" s="103">
        <v>5402041</v>
      </c>
      <c r="Q96" s="91"/>
      <c r="R96" s="91">
        <v>121.14431087000001</v>
      </c>
      <c r="S96" s="92">
        <v>3.7376100000000007E-4</v>
      </c>
      <c r="T96" s="92">
        <v>7.8243052531379038E-4</v>
      </c>
      <c r="U96" s="92">
        <v>1.4282780192655223E-4</v>
      </c>
    </row>
    <row r="97" spans="2:21">
      <c r="B97" s="86" t="s">
        <v>430</v>
      </c>
      <c r="C97" s="87">
        <v>1189497</v>
      </c>
      <c r="D97" s="89" t="s">
        <v>116</v>
      </c>
      <c r="E97" s="89" t="s">
        <v>312</v>
      </c>
      <c r="F97" s="88">
        <v>513141879</v>
      </c>
      <c r="G97" s="89" t="s">
        <v>314</v>
      </c>
      <c r="H97" s="88" t="s">
        <v>417</v>
      </c>
      <c r="I97" s="88" t="s">
        <v>127</v>
      </c>
      <c r="J97" s="102"/>
      <c r="K97" s="91">
        <v>5.2799999999977638</v>
      </c>
      <c r="L97" s="89" t="s">
        <v>129</v>
      </c>
      <c r="M97" s="90">
        <v>2.9900000000000003E-2</v>
      </c>
      <c r="N97" s="90">
        <v>3.549999999997968E-2</v>
      </c>
      <c r="O97" s="91">
        <v>15.585362000000002</v>
      </c>
      <c r="P97" s="103">
        <v>5048968</v>
      </c>
      <c r="Q97" s="91"/>
      <c r="R97" s="91">
        <v>786.89996579199999</v>
      </c>
      <c r="S97" s="92">
        <v>9.7408512500000012E-4</v>
      </c>
      <c r="T97" s="92">
        <v>5.0823232984068076E-3</v>
      </c>
      <c r="U97" s="92">
        <v>9.2774635179325513E-4</v>
      </c>
    </row>
    <row r="98" spans="2:21">
      <c r="B98" s="86" t="s">
        <v>431</v>
      </c>
      <c r="C98" s="87">
        <v>7480197</v>
      </c>
      <c r="D98" s="89" t="s">
        <v>116</v>
      </c>
      <c r="E98" s="89" t="s">
        <v>312</v>
      </c>
      <c r="F98" s="88">
        <v>520029935</v>
      </c>
      <c r="G98" s="89" t="s">
        <v>314</v>
      </c>
      <c r="H98" s="88" t="s">
        <v>417</v>
      </c>
      <c r="I98" s="88" t="s">
        <v>127</v>
      </c>
      <c r="J98" s="102"/>
      <c r="K98" s="91">
        <v>2.2899999999997478</v>
      </c>
      <c r="L98" s="89" t="s">
        <v>129</v>
      </c>
      <c r="M98" s="90">
        <v>1.46E-2</v>
      </c>
      <c r="N98" s="90">
        <v>3.0199999999993649E-2</v>
      </c>
      <c r="O98" s="91">
        <v>22.951112000000002</v>
      </c>
      <c r="P98" s="103">
        <v>5353345</v>
      </c>
      <c r="Q98" s="91"/>
      <c r="R98" s="91">
        <v>1228.6521857390003</v>
      </c>
      <c r="S98" s="92">
        <v>8.6175466526489705E-4</v>
      </c>
      <c r="T98" s="92">
        <v>7.9354529173665568E-3</v>
      </c>
      <c r="U98" s="92">
        <v>1.4485673306579713E-3</v>
      </c>
    </row>
    <row r="99" spans="2:21">
      <c r="B99" s="86" t="s">
        <v>433</v>
      </c>
      <c r="C99" s="87">
        <v>7480247</v>
      </c>
      <c r="D99" s="89" t="s">
        <v>116</v>
      </c>
      <c r="E99" s="89" t="s">
        <v>312</v>
      </c>
      <c r="F99" s="88">
        <v>520029935</v>
      </c>
      <c r="G99" s="89" t="s">
        <v>314</v>
      </c>
      <c r="H99" s="88" t="s">
        <v>417</v>
      </c>
      <c r="I99" s="88" t="s">
        <v>127</v>
      </c>
      <c r="J99" s="102"/>
      <c r="K99" s="91">
        <v>2.9300000000005566</v>
      </c>
      <c r="L99" s="89" t="s">
        <v>129</v>
      </c>
      <c r="M99" s="90">
        <v>2.4199999999999999E-2</v>
      </c>
      <c r="N99" s="90">
        <v>3.2700000000004253E-2</v>
      </c>
      <c r="O99" s="91">
        <v>22.073790000000002</v>
      </c>
      <c r="P99" s="103">
        <v>5395500</v>
      </c>
      <c r="Q99" s="91">
        <v>29.531984266000002</v>
      </c>
      <c r="R99" s="91">
        <v>1220.5233152240003</v>
      </c>
      <c r="S99" s="92">
        <v>7.2889281468762387E-4</v>
      </c>
      <c r="T99" s="92">
        <v>7.8829512655631592E-3</v>
      </c>
      <c r="U99" s="92">
        <v>1.4389834822752857E-3</v>
      </c>
    </row>
    <row r="100" spans="2:21">
      <c r="B100" s="86" t="s">
        <v>434</v>
      </c>
      <c r="C100" s="87">
        <v>7480312</v>
      </c>
      <c r="D100" s="89" t="s">
        <v>116</v>
      </c>
      <c r="E100" s="89" t="s">
        <v>312</v>
      </c>
      <c r="F100" s="88">
        <v>520029935</v>
      </c>
      <c r="G100" s="89" t="s">
        <v>314</v>
      </c>
      <c r="H100" s="88" t="s">
        <v>417</v>
      </c>
      <c r="I100" s="88" t="s">
        <v>127</v>
      </c>
      <c r="J100" s="102"/>
      <c r="K100" s="91">
        <v>4.3199999999975462</v>
      </c>
      <c r="L100" s="89" t="s">
        <v>129</v>
      </c>
      <c r="M100" s="90">
        <v>2E-3</v>
      </c>
      <c r="N100" s="90">
        <v>3.4499999999988706E-2</v>
      </c>
      <c r="O100" s="91">
        <v>13.178592000000002</v>
      </c>
      <c r="P100" s="103">
        <v>4700163</v>
      </c>
      <c r="Q100" s="91"/>
      <c r="R100" s="91">
        <v>619.41532218600003</v>
      </c>
      <c r="S100" s="92">
        <v>1.1497637410574073E-3</v>
      </c>
      <c r="T100" s="92">
        <v>4.0005960861462173E-3</v>
      </c>
      <c r="U100" s="92">
        <v>7.302838103754656E-4</v>
      </c>
    </row>
    <row r="101" spans="2:21">
      <c r="B101" s="86" t="s">
        <v>435</v>
      </c>
      <c r="C101" s="87">
        <v>1191246</v>
      </c>
      <c r="D101" s="89" t="s">
        <v>116</v>
      </c>
      <c r="E101" s="89" t="s">
        <v>312</v>
      </c>
      <c r="F101" s="88">
        <v>520029935</v>
      </c>
      <c r="G101" s="89" t="s">
        <v>314</v>
      </c>
      <c r="H101" s="88" t="s">
        <v>417</v>
      </c>
      <c r="I101" s="88" t="s">
        <v>127</v>
      </c>
      <c r="J101" s="102"/>
      <c r="K101" s="91">
        <v>4.9700000000001099</v>
      </c>
      <c r="L101" s="89" t="s">
        <v>129</v>
      </c>
      <c r="M101" s="90">
        <v>3.1699999999999999E-2</v>
      </c>
      <c r="N101" s="90">
        <v>3.6500000000005473E-2</v>
      </c>
      <c r="O101" s="91">
        <v>17.884226999999999</v>
      </c>
      <c r="P101" s="103">
        <v>5103222</v>
      </c>
      <c r="Q101" s="91"/>
      <c r="R101" s="91">
        <v>912.67181357000015</v>
      </c>
      <c r="S101" s="92">
        <v>1.0588648312611013E-3</v>
      </c>
      <c r="T101" s="92">
        <v>5.8946415345658967E-3</v>
      </c>
      <c r="U101" s="92">
        <v>1.0760299685257781E-3</v>
      </c>
    </row>
    <row r="102" spans="2:21">
      <c r="B102" s="86" t="s">
        <v>436</v>
      </c>
      <c r="C102" s="87">
        <v>7670284</v>
      </c>
      <c r="D102" s="89" t="s">
        <v>116</v>
      </c>
      <c r="E102" s="89" t="s">
        <v>312</v>
      </c>
      <c r="F102" s="88" t="s">
        <v>437</v>
      </c>
      <c r="G102" s="89" t="s">
        <v>438</v>
      </c>
      <c r="H102" s="88" t="s">
        <v>414</v>
      </c>
      <c r="I102" s="88" t="s">
        <v>323</v>
      </c>
      <c r="J102" s="102"/>
      <c r="K102" s="91">
        <v>5.5299999999921772</v>
      </c>
      <c r="L102" s="89" t="s">
        <v>129</v>
      </c>
      <c r="M102" s="90">
        <v>4.4000000000000003E-3</v>
      </c>
      <c r="N102" s="90">
        <v>2.5799999999949599E-2</v>
      </c>
      <c r="O102" s="91">
        <v>311298.77919800003</v>
      </c>
      <c r="P102" s="103">
        <v>98.15</v>
      </c>
      <c r="Q102" s="91"/>
      <c r="R102" s="91">
        <v>305.53975446300007</v>
      </c>
      <c r="S102" s="92">
        <v>4.1133194377290946E-4</v>
      </c>
      <c r="T102" s="92">
        <v>1.9733789302352868E-3</v>
      </c>
      <c r="U102" s="92">
        <v>3.6022798939323208E-4</v>
      </c>
    </row>
    <row r="103" spans="2:21">
      <c r="B103" s="86" t="s">
        <v>439</v>
      </c>
      <c r="C103" s="87">
        <v>1126077</v>
      </c>
      <c r="D103" s="89" t="s">
        <v>116</v>
      </c>
      <c r="E103" s="89" t="s">
        <v>312</v>
      </c>
      <c r="F103" s="88">
        <v>513834200</v>
      </c>
      <c r="G103" s="89" t="s">
        <v>438</v>
      </c>
      <c r="H103" s="88" t="s">
        <v>414</v>
      </c>
      <c r="I103" s="88" t="s">
        <v>323</v>
      </c>
      <c r="J103" s="102"/>
      <c r="K103" s="91">
        <v>0.90999999999780257</v>
      </c>
      <c r="L103" s="89" t="s">
        <v>129</v>
      </c>
      <c r="M103" s="90">
        <v>3.85E-2</v>
      </c>
      <c r="N103" s="90">
        <v>2.4299999999959434E-2</v>
      </c>
      <c r="O103" s="91">
        <v>204165.73156900003</v>
      </c>
      <c r="P103" s="103">
        <v>115.9</v>
      </c>
      <c r="Q103" s="91"/>
      <c r="R103" s="91">
        <v>236.62808207200001</v>
      </c>
      <c r="S103" s="92">
        <v>8.1666292627600014E-4</v>
      </c>
      <c r="T103" s="92">
        <v>1.5283015209708762E-3</v>
      </c>
      <c r="U103" s="92">
        <v>2.7898189022435569E-4</v>
      </c>
    </row>
    <row r="104" spans="2:21">
      <c r="B104" s="86" t="s">
        <v>441</v>
      </c>
      <c r="C104" s="87">
        <v>6130223</v>
      </c>
      <c r="D104" s="89" t="s">
        <v>116</v>
      </c>
      <c r="E104" s="89" t="s">
        <v>312</v>
      </c>
      <c r="F104" s="88" t="s">
        <v>372</v>
      </c>
      <c r="G104" s="89" t="s">
        <v>328</v>
      </c>
      <c r="H104" s="88" t="s">
        <v>417</v>
      </c>
      <c r="I104" s="88" t="s">
        <v>127</v>
      </c>
      <c r="J104" s="102"/>
      <c r="K104" s="91">
        <v>4.339999999999848</v>
      </c>
      <c r="L104" s="89" t="s">
        <v>129</v>
      </c>
      <c r="M104" s="90">
        <v>2.4E-2</v>
      </c>
      <c r="N104" s="90">
        <v>2.8100000000005312E-2</v>
      </c>
      <c r="O104" s="91">
        <v>595466.3010470001</v>
      </c>
      <c r="P104" s="103">
        <v>110.68</v>
      </c>
      <c r="Q104" s="91"/>
      <c r="R104" s="91">
        <v>659.06211776500004</v>
      </c>
      <c r="S104" s="92">
        <v>5.5250838308611909E-4</v>
      </c>
      <c r="T104" s="92">
        <v>4.2566614586685304E-3</v>
      </c>
      <c r="U104" s="92">
        <v>7.7702694362962658E-4</v>
      </c>
    </row>
    <row r="105" spans="2:21">
      <c r="B105" s="86" t="s">
        <v>442</v>
      </c>
      <c r="C105" s="87">
        <v>6130181</v>
      </c>
      <c r="D105" s="89" t="s">
        <v>116</v>
      </c>
      <c r="E105" s="89" t="s">
        <v>312</v>
      </c>
      <c r="F105" s="88" t="s">
        <v>372</v>
      </c>
      <c r="G105" s="89" t="s">
        <v>328</v>
      </c>
      <c r="H105" s="88" t="s">
        <v>417</v>
      </c>
      <c r="I105" s="88" t="s">
        <v>127</v>
      </c>
      <c r="J105" s="102"/>
      <c r="K105" s="91">
        <v>0.50000000012208046</v>
      </c>
      <c r="L105" s="89" t="s">
        <v>129</v>
      </c>
      <c r="M105" s="90">
        <v>3.4799999999999998E-2</v>
      </c>
      <c r="N105" s="90">
        <v>3.2800000003613584E-2</v>
      </c>
      <c r="O105" s="91">
        <v>3722.6490150000004</v>
      </c>
      <c r="P105" s="103">
        <v>110.02</v>
      </c>
      <c r="Q105" s="91"/>
      <c r="R105" s="91">
        <v>4.0956584590000009</v>
      </c>
      <c r="S105" s="92">
        <v>2.8588747019545636E-5</v>
      </c>
      <c r="T105" s="92">
        <v>2.645248610163842E-5</v>
      </c>
      <c r="U105" s="92">
        <v>4.8287360003937443E-6</v>
      </c>
    </row>
    <row r="106" spans="2:21">
      <c r="B106" s="86" t="s">
        <v>443</v>
      </c>
      <c r="C106" s="87">
        <v>6130348</v>
      </c>
      <c r="D106" s="89" t="s">
        <v>116</v>
      </c>
      <c r="E106" s="89" t="s">
        <v>312</v>
      </c>
      <c r="F106" s="88" t="s">
        <v>372</v>
      </c>
      <c r="G106" s="89" t="s">
        <v>328</v>
      </c>
      <c r="H106" s="88" t="s">
        <v>417</v>
      </c>
      <c r="I106" s="88" t="s">
        <v>127</v>
      </c>
      <c r="J106" s="102"/>
      <c r="K106" s="91">
        <v>6.5199999999991389</v>
      </c>
      <c r="L106" s="89" t="s">
        <v>129</v>
      </c>
      <c r="M106" s="90">
        <v>1.4999999999999999E-2</v>
      </c>
      <c r="N106" s="90">
        <v>0.03</v>
      </c>
      <c r="O106" s="91">
        <v>382643.88418900006</v>
      </c>
      <c r="P106" s="103">
        <v>97.16</v>
      </c>
      <c r="Q106" s="91"/>
      <c r="R106" s="91">
        <v>371.77679941600007</v>
      </c>
      <c r="S106" s="92">
        <v>1.4617231157986663E-3</v>
      </c>
      <c r="T106" s="92">
        <v>2.4011818167730074E-3</v>
      </c>
      <c r="U106" s="92">
        <v>4.3832073241027128E-4</v>
      </c>
    </row>
    <row r="107" spans="2:21">
      <c r="B107" s="86" t="s">
        <v>444</v>
      </c>
      <c r="C107" s="87">
        <v>1136050</v>
      </c>
      <c r="D107" s="89" t="s">
        <v>116</v>
      </c>
      <c r="E107" s="89" t="s">
        <v>312</v>
      </c>
      <c r="F107" s="88">
        <v>513754069</v>
      </c>
      <c r="G107" s="89" t="s">
        <v>438</v>
      </c>
      <c r="H107" s="88" t="s">
        <v>417</v>
      </c>
      <c r="I107" s="88" t="s">
        <v>127</v>
      </c>
      <c r="J107" s="102"/>
      <c r="K107" s="91">
        <v>2.0300000000018281</v>
      </c>
      <c r="L107" s="89" t="s">
        <v>129</v>
      </c>
      <c r="M107" s="90">
        <v>2.4799999999999999E-2</v>
      </c>
      <c r="N107" s="90">
        <v>2.3500000000010159E-2</v>
      </c>
      <c r="O107" s="91">
        <v>263539.51827499998</v>
      </c>
      <c r="P107" s="103">
        <v>112.11</v>
      </c>
      <c r="Q107" s="91"/>
      <c r="R107" s="91">
        <v>295.454166982</v>
      </c>
      <c r="S107" s="92">
        <v>6.2230956151486123E-4</v>
      </c>
      <c r="T107" s="92">
        <v>1.9082394989719798E-3</v>
      </c>
      <c r="U107" s="92">
        <v>3.4833719336076305E-4</v>
      </c>
    </row>
    <row r="108" spans="2:21">
      <c r="B108" s="86" t="s">
        <v>446</v>
      </c>
      <c r="C108" s="87">
        <v>1147602</v>
      </c>
      <c r="D108" s="89" t="s">
        <v>116</v>
      </c>
      <c r="E108" s="89" t="s">
        <v>312</v>
      </c>
      <c r="F108" s="88" t="s">
        <v>447</v>
      </c>
      <c r="G108" s="89" t="s">
        <v>328</v>
      </c>
      <c r="H108" s="88" t="s">
        <v>414</v>
      </c>
      <c r="I108" s="88" t="s">
        <v>323</v>
      </c>
      <c r="J108" s="102"/>
      <c r="K108" s="91">
        <v>2.480000000000981</v>
      </c>
      <c r="L108" s="89" t="s">
        <v>129</v>
      </c>
      <c r="M108" s="90">
        <v>1.3999999999999999E-2</v>
      </c>
      <c r="N108" s="90">
        <v>2.9600000000019621E-2</v>
      </c>
      <c r="O108" s="91">
        <v>380248.02103800006</v>
      </c>
      <c r="P108" s="103">
        <v>107.24</v>
      </c>
      <c r="Q108" s="91"/>
      <c r="R108" s="91">
        <v>407.77797797000005</v>
      </c>
      <c r="S108" s="92">
        <v>4.2791809704929108E-4</v>
      </c>
      <c r="T108" s="92">
        <v>2.6337013700696477E-3</v>
      </c>
      <c r="U108" s="92">
        <v>4.8076572353454285E-4</v>
      </c>
    </row>
    <row r="109" spans="2:21">
      <c r="B109" s="86" t="s">
        <v>448</v>
      </c>
      <c r="C109" s="87">
        <v>2310399</v>
      </c>
      <c r="D109" s="89" t="s">
        <v>116</v>
      </c>
      <c r="E109" s="89" t="s">
        <v>312</v>
      </c>
      <c r="F109" s="88">
        <v>520032046</v>
      </c>
      <c r="G109" s="89" t="s">
        <v>314</v>
      </c>
      <c r="H109" s="88" t="s">
        <v>417</v>
      </c>
      <c r="I109" s="88" t="s">
        <v>127</v>
      </c>
      <c r="J109" s="102"/>
      <c r="K109" s="91">
        <v>2.9300000000007982</v>
      </c>
      <c r="L109" s="89" t="s">
        <v>129</v>
      </c>
      <c r="M109" s="90">
        <v>1.89E-2</v>
      </c>
      <c r="N109" s="90">
        <v>3.340000000003026E-2</v>
      </c>
      <c r="O109" s="91">
        <v>8.9796460000000025</v>
      </c>
      <c r="P109" s="103">
        <v>5300000</v>
      </c>
      <c r="Q109" s="91"/>
      <c r="R109" s="91">
        <v>475.92124603400009</v>
      </c>
      <c r="S109" s="92">
        <v>1.1224557500000003E-3</v>
      </c>
      <c r="T109" s="92">
        <v>3.0738159131712952E-3</v>
      </c>
      <c r="U109" s="92">
        <v>5.6110588250508811E-4</v>
      </c>
    </row>
    <row r="110" spans="2:21">
      <c r="B110" s="86" t="s">
        <v>449</v>
      </c>
      <c r="C110" s="87">
        <v>1191675</v>
      </c>
      <c r="D110" s="89" t="s">
        <v>116</v>
      </c>
      <c r="E110" s="89" t="s">
        <v>312</v>
      </c>
      <c r="F110" s="88">
        <v>520032046</v>
      </c>
      <c r="G110" s="89" t="s">
        <v>314</v>
      </c>
      <c r="H110" s="88" t="s">
        <v>417</v>
      </c>
      <c r="I110" s="88" t="s">
        <v>127</v>
      </c>
      <c r="J110" s="102"/>
      <c r="K110" s="91">
        <v>4.6299999999988435</v>
      </c>
      <c r="L110" s="89" t="s">
        <v>129</v>
      </c>
      <c r="M110" s="90">
        <v>3.3099999999999997E-2</v>
      </c>
      <c r="N110" s="90">
        <v>3.5299999999988431E-2</v>
      </c>
      <c r="O110" s="91">
        <v>13.600832000000002</v>
      </c>
      <c r="P110" s="103">
        <v>5086667</v>
      </c>
      <c r="Q110" s="91"/>
      <c r="R110" s="91">
        <v>691.82906596000021</v>
      </c>
      <c r="S110" s="92">
        <v>9.6947979185971927E-4</v>
      </c>
      <c r="T110" s="92">
        <v>4.4682922014167865E-3</v>
      </c>
      <c r="U110" s="92">
        <v>8.1565881295079699E-4</v>
      </c>
    </row>
    <row r="111" spans="2:21">
      <c r="B111" s="86" t="s">
        <v>450</v>
      </c>
      <c r="C111" s="87">
        <v>2310266</v>
      </c>
      <c r="D111" s="89" t="s">
        <v>116</v>
      </c>
      <c r="E111" s="89" t="s">
        <v>312</v>
      </c>
      <c r="F111" s="88">
        <v>520032046</v>
      </c>
      <c r="G111" s="89" t="s">
        <v>314</v>
      </c>
      <c r="H111" s="88" t="s">
        <v>417</v>
      </c>
      <c r="I111" s="88" t="s">
        <v>127</v>
      </c>
      <c r="J111" s="102"/>
      <c r="K111" s="91">
        <v>0.31000000000071948</v>
      </c>
      <c r="L111" s="89" t="s">
        <v>129</v>
      </c>
      <c r="M111" s="90">
        <v>1.8200000000000001E-2</v>
      </c>
      <c r="N111" s="90">
        <v>4.1000000000011985E-2</v>
      </c>
      <c r="O111" s="91">
        <v>9.0359450000000017</v>
      </c>
      <c r="P111" s="103">
        <v>5536999</v>
      </c>
      <c r="Q111" s="91"/>
      <c r="R111" s="91">
        <v>500.32019694400014</v>
      </c>
      <c r="S111" s="92">
        <v>6.3584160157624384E-4</v>
      </c>
      <c r="T111" s="92">
        <v>3.2314005644068183E-3</v>
      </c>
      <c r="U111" s="92">
        <v>5.8987197562793191E-4</v>
      </c>
    </row>
    <row r="112" spans="2:21">
      <c r="B112" s="86" t="s">
        <v>451</v>
      </c>
      <c r="C112" s="87">
        <v>2310290</v>
      </c>
      <c r="D112" s="89" t="s">
        <v>116</v>
      </c>
      <c r="E112" s="89" t="s">
        <v>312</v>
      </c>
      <c r="F112" s="88">
        <v>520032046</v>
      </c>
      <c r="G112" s="89" t="s">
        <v>314</v>
      </c>
      <c r="H112" s="88" t="s">
        <v>417</v>
      </c>
      <c r="I112" s="88" t="s">
        <v>127</v>
      </c>
      <c r="J112" s="102"/>
      <c r="K112" s="91">
        <v>1.4699999999991142</v>
      </c>
      <c r="L112" s="89" t="s">
        <v>129</v>
      </c>
      <c r="M112" s="90">
        <v>1.89E-2</v>
      </c>
      <c r="N112" s="90">
        <v>3.2499999999988344E-2</v>
      </c>
      <c r="O112" s="91">
        <v>23.889424000000005</v>
      </c>
      <c r="P112" s="103">
        <v>5388408</v>
      </c>
      <c r="Q112" s="91"/>
      <c r="R112" s="91">
        <v>1287.2595608620004</v>
      </c>
      <c r="S112" s="92">
        <v>1.0959456830901919E-3</v>
      </c>
      <c r="T112" s="92">
        <v>8.3139783221126348E-3</v>
      </c>
      <c r="U112" s="92">
        <v>1.5176647773757596E-3</v>
      </c>
    </row>
    <row r="113" spans="2:21">
      <c r="B113" s="86" t="s">
        <v>452</v>
      </c>
      <c r="C113" s="87">
        <v>1132927</v>
      </c>
      <c r="D113" s="89" t="s">
        <v>116</v>
      </c>
      <c r="E113" s="89" t="s">
        <v>312</v>
      </c>
      <c r="F113" s="88" t="s">
        <v>453</v>
      </c>
      <c r="G113" s="89" t="s">
        <v>328</v>
      </c>
      <c r="H113" s="88" t="s">
        <v>417</v>
      </c>
      <c r="I113" s="88" t="s">
        <v>127</v>
      </c>
      <c r="J113" s="102"/>
      <c r="K113" s="91">
        <v>1.0299999999972389</v>
      </c>
      <c r="L113" s="89" t="s">
        <v>129</v>
      </c>
      <c r="M113" s="90">
        <v>2.75E-2</v>
      </c>
      <c r="N113" s="90">
        <v>2.5999999999907968E-2</v>
      </c>
      <c r="O113" s="91">
        <v>58325.959993000004</v>
      </c>
      <c r="P113" s="103">
        <v>111.78</v>
      </c>
      <c r="Q113" s="91"/>
      <c r="R113" s="91">
        <v>65.196758906000014</v>
      </c>
      <c r="S113" s="92">
        <v>2.1095716747342787E-4</v>
      </c>
      <c r="T113" s="92">
        <v>4.2108402741519615E-4</v>
      </c>
      <c r="U113" s="92">
        <v>7.6866257279485143E-5</v>
      </c>
    </row>
    <row r="114" spans="2:21">
      <c r="B114" s="86" t="s">
        <v>454</v>
      </c>
      <c r="C114" s="87">
        <v>1138973</v>
      </c>
      <c r="D114" s="89" t="s">
        <v>116</v>
      </c>
      <c r="E114" s="89" t="s">
        <v>312</v>
      </c>
      <c r="F114" s="88" t="s">
        <v>453</v>
      </c>
      <c r="G114" s="89" t="s">
        <v>328</v>
      </c>
      <c r="H114" s="88" t="s">
        <v>417</v>
      </c>
      <c r="I114" s="88" t="s">
        <v>127</v>
      </c>
      <c r="J114" s="102"/>
      <c r="K114" s="91">
        <v>4.0899999999986996</v>
      </c>
      <c r="L114" s="89" t="s">
        <v>129</v>
      </c>
      <c r="M114" s="90">
        <v>1.9599999999999999E-2</v>
      </c>
      <c r="N114" s="90">
        <v>2.8499999999986137E-2</v>
      </c>
      <c r="O114" s="91">
        <v>435217.17021800001</v>
      </c>
      <c r="P114" s="103">
        <v>107.72</v>
      </c>
      <c r="Q114" s="91"/>
      <c r="R114" s="91">
        <v>468.81595392900005</v>
      </c>
      <c r="S114" s="92">
        <v>4.1408179246172966E-4</v>
      </c>
      <c r="T114" s="92">
        <v>3.0279252114594427E-3</v>
      </c>
      <c r="U114" s="92">
        <v>5.5272882174082106E-4</v>
      </c>
    </row>
    <row r="115" spans="2:21">
      <c r="B115" s="86" t="s">
        <v>455</v>
      </c>
      <c r="C115" s="87">
        <v>1167147</v>
      </c>
      <c r="D115" s="89" t="s">
        <v>116</v>
      </c>
      <c r="E115" s="89" t="s">
        <v>312</v>
      </c>
      <c r="F115" s="88" t="s">
        <v>453</v>
      </c>
      <c r="G115" s="89" t="s">
        <v>328</v>
      </c>
      <c r="H115" s="88" t="s">
        <v>417</v>
      </c>
      <c r="I115" s="88" t="s">
        <v>127</v>
      </c>
      <c r="J115" s="102"/>
      <c r="K115" s="91">
        <v>6.2900000000011342</v>
      </c>
      <c r="L115" s="89" t="s">
        <v>129</v>
      </c>
      <c r="M115" s="90">
        <v>1.5800000000000002E-2</v>
      </c>
      <c r="N115" s="90">
        <v>2.9800000000010644E-2</v>
      </c>
      <c r="O115" s="91">
        <v>978739.35727600008</v>
      </c>
      <c r="P115" s="103">
        <v>101.77</v>
      </c>
      <c r="Q115" s="91"/>
      <c r="R115" s="91">
        <v>996.06300040300016</v>
      </c>
      <c r="S115" s="92">
        <v>8.2430582013956922E-4</v>
      </c>
      <c r="T115" s="92">
        <v>6.433237277541414E-3</v>
      </c>
      <c r="U115" s="92">
        <v>1.1743472549907204E-3</v>
      </c>
    </row>
    <row r="116" spans="2:21">
      <c r="B116" s="86" t="s">
        <v>456</v>
      </c>
      <c r="C116" s="87">
        <v>1135417</v>
      </c>
      <c r="D116" s="89" t="s">
        <v>116</v>
      </c>
      <c r="E116" s="89" t="s">
        <v>312</v>
      </c>
      <c r="F116" s="88">
        <v>514290345</v>
      </c>
      <c r="G116" s="89" t="s">
        <v>438</v>
      </c>
      <c r="H116" s="88" t="s">
        <v>417</v>
      </c>
      <c r="I116" s="88" t="s">
        <v>127</v>
      </c>
      <c r="J116" s="102"/>
      <c r="K116" s="91">
        <v>3.2300000000059579</v>
      </c>
      <c r="L116" s="89" t="s">
        <v>129</v>
      </c>
      <c r="M116" s="90">
        <v>2.2499999999999999E-2</v>
      </c>
      <c r="N116" s="90">
        <v>2.1400000000047409E-2</v>
      </c>
      <c r="O116" s="91">
        <v>138485.25576100004</v>
      </c>
      <c r="P116" s="103">
        <v>112.72</v>
      </c>
      <c r="Q116" s="91"/>
      <c r="R116" s="91">
        <v>156.10058130900003</v>
      </c>
      <c r="S116" s="92">
        <v>3.3849864112790376E-4</v>
      </c>
      <c r="T116" s="92">
        <v>1.0082013670989066E-3</v>
      </c>
      <c r="U116" s="92">
        <v>1.8404085794624582E-4</v>
      </c>
    </row>
    <row r="117" spans="2:21">
      <c r="B117" s="86" t="s">
        <v>457</v>
      </c>
      <c r="C117" s="87">
        <v>1140607</v>
      </c>
      <c r="D117" s="89" t="s">
        <v>116</v>
      </c>
      <c r="E117" s="89" t="s">
        <v>312</v>
      </c>
      <c r="F117" s="88" t="s">
        <v>402</v>
      </c>
      <c r="G117" s="89" t="s">
        <v>328</v>
      </c>
      <c r="H117" s="88" t="s">
        <v>414</v>
      </c>
      <c r="I117" s="88" t="s">
        <v>323</v>
      </c>
      <c r="J117" s="102"/>
      <c r="K117" s="91">
        <v>2.4299999999999997</v>
      </c>
      <c r="L117" s="89" t="s">
        <v>129</v>
      </c>
      <c r="M117" s="90">
        <v>2.1499999999999998E-2</v>
      </c>
      <c r="N117" s="90">
        <v>2.9500000000000002E-2</v>
      </c>
      <c r="O117" s="91">
        <v>1369128.8226560003</v>
      </c>
      <c r="P117" s="103">
        <v>110.12</v>
      </c>
      <c r="Q117" s="91"/>
      <c r="R117" s="91">
        <v>1507.6845726000004</v>
      </c>
      <c r="S117" s="92">
        <v>6.980723913291762E-4</v>
      </c>
      <c r="T117" s="92">
        <v>9.7376296391896398E-3</v>
      </c>
      <c r="U117" s="92">
        <v>1.7775434269803392E-3</v>
      </c>
    </row>
    <row r="118" spans="2:21">
      <c r="B118" s="86" t="s">
        <v>458</v>
      </c>
      <c r="C118" s="87">
        <v>1174556</v>
      </c>
      <c r="D118" s="89" t="s">
        <v>116</v>
      </c>
      <c r="E118" s="89" t="s">
        <v>312</v>
      </c>
      <c r="F118" s="88" t="s">
        <v>402</v>
      </c>
      <c r="G118" s="89" t="s">
        <v>328</v>
      </c>
      <c r="H118" s="88" t="s">
        <v>414</v>
      </c>
      <c r="I118" s="88" t="s">
        <v>323</v>
      </c>
      <c r="J118" s="102"/>
      <c r="K118" s="91">
        <v>7.4600000000019042</v>
      </c>
      <c r="L118" s="89" t="s">
        <v>129</v>
      </c>
      <c r="M118" s="90">
        <v>1.15E-2</v>
      </c>
      <c r="N118" s="90">
        <v>3.5200000000013505E-2</v>
      </c>
      <c r="O118" s="91">
        <v>703562.52938800002</v>
      </c>
      <c r="P118" s="103">
        <v>92.66</v>
      </c>
      <c r="Q118" s="91"/>
      <c r="R118" s="91">
        <v>651.92103895599996</v>
      </c>
      <c r="S118" s="92">
        <v>1.5302752611511075E-3</v>
      </c>
      <c r="T118" s="92">
        <v>4.2105396226226844E-3</v>
      </c>
      <c r="U118" s="92">
        <v>7.6860769073736101E-4</v>
      </c>
    </row>
    <row r="119" spans="2:21">
      <c r="B119" s="86" t="s">
        <v>459</v>
      </c>
      <c r="C119" s="87">
        <v>1158732</v>
      </c>
      <c r="D119" s="89" t="s">
        <v>116</v>
      </c>
      <c r="E119" s="89" t="s">
        <v>312</v>
      </c>
      <c r="F119" s="88" t="s">
        <v>460</v>
      </c>
      <c r="G119" s="89" t="s">
        <v>125</v>
      </c>
      <c r="H119" s="88" t="s">
        <v>461</v>
      </c>
      <c r="I119" s="88" t="s">
        <v>323</v>
      </c>
      <c r="J119" s="102"/>
      <c r="K119" s="91">
        <v>1.7499999999866309</v>
      </c>
      <c r="L119" s="89" t="s">
        <v>129</v>
      </c>
      <c r="M119" s="90">
        <v>1.8500000000000003E-2</v>
      </c>
      <c r="N119" s="90">
        <v>3.7699999999796792E-2</v>
      </c>
      <c r="O119" s="91">
        <v>70764.713665999996</v>
      </c>
      <c r="P119" s="103">
        <v>105.7</v>
      </c>
      <c r="Q119" s="91"/>
      <c r="R119" s="91">
        <v>74.798305275999994</v>
      </c>
      <c r="S119" s="92">
        <v>8.5261540851090052E-5</v>
      </c>
      <c r="T119" s="92">
        <v>4.8309719927735247E-4</v>
      </c>
      <c r="U119" s="92">
        <v>8.8186374198508916E-5</v>
      </c>
    </row>
    <row r="120" spans="2:21">
      <c r="B120" s="86" t="s">
        <v>462</v>
      </c>
      <c r="C120" s="87">
        <v>1191824</v>
      </c>
      <c r="D120" s="89" t="s">
        <v>116</v>
      </c>
      <c r="E120" s="89" t="s">
        <v>312</v>
      </c>
      <c r="F120" s="88" t="s">
        <v>460</v>
      </c>
      <c r="G120" s="89" t="s">
        <v>125</v>
      </c>
      <c r="H120" s="88" t="s">
        <v>461</v>
      </c>
      <c r="I120" s="88" t="s">
        <v>323</v>
      </c>
      <c r="J120" s="102"/>
      <c r="K120" s="91">
        <v>2.3699999999997221</v>
      </c>
      <c r="L120" s="89" t="s">
        <v>129</v>
      </c>
      <c r="M120" s="90">
        <v>3.2000000000000001E-2</v>
      </c>
      <c r="N120" s="90">
        <v>3.7899999999987499E-2</v>
      </c>
      <c r="O120" s="91">
        <v>566529.634937</v>
      </c>
      <c r="P120" s="103">
        <v>101.66</v>
      </c>
      <c r="Q120" s="91"/>
      <c r="R120" s="91">
        <v>575.93403156800014</v>
      </c>
      <c r="S120" s="92">
        <v>1.5582537329763152E-3</v>
      </c>
      <c r="T120" s="92">
        <v>3.719764994572538E-3</v>
      </c>
      <c r="U120" s="92">
        <v>6.7901984990304312E-4</v>
      </c>
    </row>
    <row r="121" spans="2:21">
      <c r="B121" s="86" t="s">
        <v>463</v>
      </c>
      <c r="C121" s="87">
        <v>1155357</v>
      </c>
      <c r="D121" s="89" t="s">
        <v>116</v>
      </c>
      <c r="E121" s="89" t="s">
        <v>312</v>
      </c>
      <c r="F121" s="88" t="s">
        <v>464</v>
      </c>
      <c r="G121" s="89" t="s">
        <v>125</v>
      </c>
      <c r="H121" s="88" t="s">
        <v>461</v>
      </c>
      <c r="I121" s="88" t="s">
        <v>323</v>
      </c>
      <c r="J121" s="102"/>
      <c r="K121" s="91">
        <v>0.74999999999999989</v>
      </c>
      <c r="L121" s="89" t="s">
        <v>129</v>
      </c>
      <c r="M121" s="90">
        <v>3.15E-2</v>
      </c>
      <c r="N121" s="90">
        <v>2.9699999999947536E-2</v>
      </c>
      <c r="O121" s="91">
        <v>219303.94484700006</v>
      </c>
      <c r="P121" s="103">
        <v>111.26</v>
      </c>
      <c r="Q121" s="91"/>
      <c r="R121" s="91">
        <v>243.99757762400006</v>
      </c>
      <c r="S121" s="92">
        <v>1.6173695793152113E-3</v>
      </c>
      <c r="T121" s="92">
        <v>1.5758986242491032E-3</v>
      </c>
      <c r="U121" s="92">
        <v>2.8767044392894673E-4</v>
      </c>
    </row>
    <row r="122" spans="2:21">
      <c r="B122" s="86" t="s">
        <v>465</v>
      </c>
      <c r="C122" s="87">
        <v>1184779</v>
      </c>
      <c r="D122" s="89" t="s">
        <v>116</v>
      </c>
      <c r="E122" s="89" t="s">
        <v>312</v>
      </c>
      <c r="F122" s="88" t="s">
        <v>464</v>
      </c>
      <c r="G122" s="89" t="s">
        <v>125</v>
      </c>
      <c r="H122" s="88" t="s">
        <v>461</v>
      </c>
      <c r="I122" s="88" t="s">
        <v>323</v>
      </c>
      <c r="J122" s="102"/>
      <c r="K122" s="91">
        <v>3.0799999999992727</v>
      </c>
      <c r="L122" s="89" t="s">
        <v>129</v>
      </c>
      <c r="M122" s="90">
        <v>0.01</v>
      </c>
      <c r="N122" s="90">
        <v>3.5099999999976345E-2</v>
      </c>
      <c r="O122" s="91">
        <v>497229.4928040001</v>
      </c>
      <c r="P122" s="103">
        <v>99.47</v>
      </c>
      <c r="Q122" s="91"/>
      <c r="R122" s="91">
        <v>494.59418486700002</v>
      </c>
      <c r="S122" s="92">
        <v>1.34651284907602E-3</v>
      </c>
      <c r="T122" s="92">
        <v>3.1944181703910724E-3</v>
      </c>
      <c r="U122" s="92">
        <v>5.8312107075349305E-4</v>
      </c>
    </row>
    <row r="123" spans="2:21">
      <c r="B123" s="86" t="s">
        <v>466</v>
      </c>
      <c r="C123" s="87">
        <v>1192442</v>
      </c>
      <c r="D123" s="89" t="s">
        <v>116</v>
      </c>
      <c r="E123" s="89" t="s">
        <v>312</v>
      </c>
      <c r="F123" s="88" t="s">
        <v>464</v>
      </c>
      <c r="G123" s="89" t="s">
        <v>125</v>
      </c>
      <c r="H123" s="88" t="s">
        <v>461</v>
      </c>
      <c r="I123" s="88" t="s">
        <v>323</v>
      </c>
      <c r="J123" s="102"/>
      <c r="K123" s="91">
        <v>3.4499999999985369</v>
      </c>
      <c r="L123" s="89" t="s">
        <v>129</v>
      </c>
      <c r="M123" s="90">
        <v>3.2300000000000002E-2</v>
      </c>
      <c r="N123" s="90">
        <v>3.8499999999999146E-2</v>
      </c>
      <c r="O123" s="91">
        <v>569957.89022400009</v>
      </c>
      <c r="P123" s="103">
        <v>101.9</v>
      </c>
      <c r="Q123" s="91"/>
      <c r="R123" s="91">
        <v>580.78713677300004</v>
      </c>
      <c r="S123" s="92">
        <v>1.2128828103166499E-3</v>
      </c>
      <c r="T123" s="92">
        <v>3.7511095754916204E-3</v>
      </c>
      <c r="U123" s="92">
        <v>6.8474160723502604E-4</v>
      </c>
    </row>
    <row r="124" spans="2:21">
      <c r="B124" s="86" t="s">
        <v>467</v>
      </c>
      <c r="C124" s="87">
        <v>1139849</v>
      </c>
      <c r="D124" s="89" t="s">
        <v>116</v>
      </c>
      <c r="E124" s="89" t="s">
        <v>312</v>
      </c>
      <c r="F124" s="88" t="s">
        <v>468</v>
      </c>
      <c r="G124" s="89" t="s">
        <v>328</v>
      </c>
      <c r="H124" s="88" t="s">
        <v>469</v>
      </c>
      <c r="I124" s="88" t="s">
        <v>127</v>
      </c>
      <c r="J124" s="102"/>
      <c r="K124" s="91">
        <v>2.2400000000014026</v>
      </c>
      <c r="L124" s="89" t="s">
        <v>129</v>
      </c>
      <c r="M124" s="90">
        <v>2.5000000000000001E-2</v>
      </c>
      <c r="N124" s="90">
        <v>3.1500000000035062E-2</v>
      </c>
      <c r="O124" s="91">
        <v>258715.42617900003</v>
      </c>
      <c r="P124" s="103">
        <v>110.23</v>
      </c>
      <c r="Q124" s="91"/>
      <c r="R124" s="91">
        <v>285.18201454000007</v>
      </c>
      <c r="S124" s="92">
        <v>7.2739480841229991E-4</v>
      </c>
      <c r="T124" s="92">
        <v>1.8418951071175235E-3</v>
      </c>
      <c r="U124" s="92">
        <v>3.3622643930381264E-4</v>
      </c>
    </row>
    <row r="125" spans="2:21">
      <c r="B125" s="86" t="s">
        <v>470</v>
      </c>
      <c r="C125" s="87">
        <v>1142629</v>
      </c>
      <c r="D125" s="89" t="s">
        <v>116</v>
      </c>
      <c r="E125" s="89" t="s">
        <v>312</v>
      </c>
      <c r="F125" s="88" t="s">
        <v>468</v>
      </c>
      <c r="G125" s="89" t="s">
        <v>328</v>
      </c>
      <c r="H125" s="88" t="s">
        <v>469</v>
      </c>
      <c r="I125" s="88" t="s">
        <v>127</v>
      </c>
      <c r="J125" s="102"/>
      <c r="K125" s="91">
        <v>5.2500000000072404</v>
      </c>
      <c r="L125" s="89" t="s">
        <v>129</v>
      </c>
      <c r="M125" s="90">
        <v>1.9E-2</v>
      </c>
      <c r="N125" s="90">
        <v>3.5600000000055351E-2</v>
      </c>
      <c r="O125" s="91">
        <v>304695.45235600008</v>
      </c>
      <c r="P125" s="103">
        <v>101.98</v>
      </c>
      <c r="Q125" s="91"/>
      <c r="R125" s="91">
        <v>310.7284215630001</v>
      </c>
      <c r="S125" s="92">
        <v>1.0138293388648673E-3</v>
      </c>
      <c r="T125" s="92">
        <v>2.0068907930340936E-3</v>
      </c>
      <c r="U125" s="92">
        <v>3.66345370486075E-4</v>
      </c>
    </row>
    <row r="126" spans="2:21">
      <c r="B126" s="86" t="s">
        <v>471</v>
      </c>
      <c r="C126" s="87">
        <v>1183151</v>
      </c>
      <c r="D126" s="89" t="s">
        <v>116</v>
      </c>
      <c r="E126" s="89" t="s">
        <v>312</v>
      </c>
      <c r="F126" s="88" t="s">
        <v>468</v>
      </c>
      <c r="G126" s="89" t="s">
        <v>328</v>
      </c>
      <c r="H126" s="88" t="s">
        <v>469</v>
      </c>
      <c r="I126" s="88" t="s">
        <v>127</v>
      </c>
      <c r="J126" s="102"/>
      <c r="K126" s="91">
        <v>7.0300000000036116</v>
      </c>
      <c r="L126" s="89" t="s">
        <v>129</v>
      </c>
      <c r="M126" s="90">
        <v>3.9000000000000003E-3</v>
      </c>
      <c r="N126" s="90">
        <v>3.8200000000009025E-2</v>
      </c>
      <c r="O126" s="91">
        <v>315591.43970900006</v>
      </c>
      <c r="P126" s="103">
        <v>84.23</v>
      </c>
      <c r="Q126" s="91"/>
      <c r="R126" s="91">
        <v>265.82267016800006</v>
      </c>
      <c r="S126" s="92">
        <v>1.3429422966340428E-3</v>
      </c>
      <c r="T126" s="92">
        <v>1.7168595864402946E-3</v>
      </c>
      <c r="U126" s="92">
        <v>3.1340198652072561E-4</v>
      </c>
    </row>
    <row r="127" spans="2:21">
      <c r="B127" s="86" t="s">
        <v>472</v>
      </c>
      <c r="C127" s="87">
        <v>1177526</v>
      </c>
      <c r="D127" s="89" t="s">
        <v>116</v>
      </c>
      <c r="E127" s="89" t="s">
        <v>312</v>
      </c>
      <c r="F127" s="88" t="s">
        <v>473</v>
      </c>
      <c r="G127" s="89" t="s">
        <v>474</v>
      </c>
      <c r="H127" s="88" t="s">
        <v>461</v>
      </c>
      <c r="I127" s="88" t="s">
        <v>323</v>
      </c>
      <c r="J127" s="102"/>
      <c r="K127" s="91">
        <v>4.6699999999899031</v>
      </c>
      <c r="L127" s="89" t="s">
        <v>129</v>
      </c>
      <c r="M127" s="90">
        <v>7.4999999999999997E-3</v>
      </c>
      <c r="N127" s="90">
        <v>4.1099999999936389E-2</v>
      </c>
      <c r="O127" s="91">
        <v>183823.31468000001</v>
      </c>
      <c r="P127" s="103">
        <v>93.2</v>
      </c>
      <c r="Q127" s="91"/>
      <c r="R127" s="91">
        <v>171.32332721899999</v>
      </c>
      <c r="S127" s="92">
        <v>3.7609737182199668E-4</v>
      </c>
      <c r="T127" s="92">
        <v>1.1065199839084159E-3</v>
      </c>
      <c r="U127" s="92">
        <v>2.0198830691844623E-4</v>
      </c>
    </row>
    <row r="128" spans="2:21">
      <c r="B128" s="86" t="s">
        <v>475</v>
      </c>
      <c r="C128" s="87">
        <v>1184555</v>
      </c>
      <c r="D128" s="89" t="s">
        <v>116</v>
      </c>
      <c r="E128" s="89" t="s">
        <v>312</v>
      </c>
      <c r="F128" s="88" t="s">
        <v>473</v>
      </c>
      <c r="G128" s="89" t="s">
        <v>474</v>
      </c>
      <c r="H128" s="88" t="s">
        <v>461</v>
      </c>
      <c r="I128" s="88" t="s">
        <v>323</v>
      </c>
      <c r="J128" s="102"/>
      <c r="K128" s="91">
        <v>5.3199999999972132</v>
      </c>
      <c r="L128" s="89" t="s">
        <v>129</v>
      </c>
      <c r="M128" s="90">
        <v>7.4999999999999997E-3</v>
      </c>
      <c r="N128" s="90">
        <v>4.3099999999981646E-2</v>
      </c>
      <c r="O128" s="91">
        <v>1016133.9667930001</v>
      </c>
      <c r="P128" s="103">
        <v>88.98</v>
      </c>
      <c r="Q128" s="91"/>
      <c r="R128" s="91">
        <v>904.15597048600011</v>
      </c>
      <c r="S128" s="92">
        <v>1.1709863761631975E-3</v>
      </c>
      <c r="T128" s="92">
        <v>5.839640556559971E-3</v>
      </c>
      <c r="U128" s="92">
        <v>1.0659898837664997E-3</v>
      </c>
    </row>
    <row r="129" spans="2:21">
      <c r="B129" s="86" t="s">
        <v>476</v>
      </c>
      <c r="C129" s="87">
        <v>1130632</v>
      </c>
      <c r="D129" s="89" t="s">
        <v>116</v>
      </c>
      <c r="E129" s="89" t="s">
        <v>312</v>
      </c>
      <c r="F129" s="88" t="s">
        <v>447</v>
      </c>
      <c r="G129" s="89" t="s">
        <v>328</v>
      </c>
      <c r="H129" s="88" t="s">
        <v>461</v>
      </c>
      <c r="I129" s="88" t="s">
        <v>323</v>
      </c>
      <c r="J129" s="102"/>
      <c r="K129" s="91">
        <v>0.8500000001210064</v>
      </c>
      <c r="L129" s="89" t="s">
        <v>129</v>
      </c>
      <c r="M129" s="90">
        <v>3.4500000000000003E-2</v>
      </c>
      <c r="N129" s="90">
        <v>3.120000000205711E-2</v>
      </c>
      <c r="O129" s="91">
        <v>2982.0628240000001</v>
      </c>
      <c r="P129" s="103">
        <v>110.85</v>
      </c>
      <c r="Q129" s="91"/>
      <c r="R129" s="91">
        <v>3.305616536</v>
      </c>
      <c r="S129" s="92">
        <v>2.3073806763260727E-5</v>
      </c>
      <c r="T129" s="92">
        <v>2.1349869954057643E-5</v>
      </c>
      <c r="U129" s="92">
        <v>3.8972853158213163E-6</v>
      </c>
    </row>
    <row r="130" spans="2:21">
      <c r="B130" s="86" t="s">
        <v>477</v>
      </c>
      <c r="C130" s="87">
        <v>1138668</v>
      </c>
      <c r="D130" s="89" t="s">
        <v>116</v>
      </c>
      <c r="E130" s="89" t="s">
        <v>312</v>
      </c>
      <c r="F130" s="88" t="s">
        <v>447</v>
      </c>
      <c r="G130" s="89" t="s">
        <v>328</v>
      </c>
      <c r="H130" s="88" t="s">
        <v>461</v>
      </c>
      <c r="I130" s="88" t="s">
        <v>323</v>
      </c>
      <c r="J130" s="102"/>
      <c r="K130" s="91">
        <v>1.9600000000050883</v>
      </c>
      <c r="L130" s="89" t="s">
        <v>129</v>
      </c>
      <c r="M130" s="90">
        <v>2.0499999999999997E-2</v>
      </c>
      <c r="N130" s="90">
        <v>3.3799999999880058E-2</v>
      </c>
      <c r="O130" s="91">
        <v>50434.169929000011</v>
      </c>
      <c r="P130" s="103">
        <v>109.1</v>
      </c>
      <c r="Q130" s="91"/>
      <c r="R130" s="91">
        <v>55.023680507000002</v>
      </c>
      <c r="S130" s="92">
        <v>1.3630981995239958E-4</v>
      </c>
      <c r="T130" s="92">
        <v>3.5537952161855549E-4</v>
      </c>
      <c r="U130" s="92">
        <v>6.4872310422873169E-5</v>
      </c>
    </row>
    <row r="131" spans="2:21">
      <c r="B131" s="86" t="s">
        <v>478</v>
      </c>
      <c r="C131" s="87">
        <v>1141696</v>
      </c>
      <c r="D131" s="89" t="s">
        <v>116</v>
      </c>
      <c r="E131" s="89" t="s">
        <v>312</v>
      </c>
      <c r="F131" s="88" t="s">
        <v>447</v>
      </c>
      <c r="G131" s="89" t="s">
        <v>328</v>
      </c>
      <c r="H131" s="88" t="s">
        <v>461</v>
      </c>
      <c r="I131" s="88" t="s">
        <v>323</v>
      </c>
      <c r="J131" s="102"/>
      <c r="K131" s="91">
        <v>2.4299999999969617</v>
      </c>
      <c r="L131" s="89" t="s">
        <v>129</v>
      </c>
      <c r="M131" s="90">
        <v>2.0499999999999997E-2</v>
      </c>
      <c r="N131" s="90">
        <v>3.649999999994747E-2</v>
      </c>
      <c r="O131" s="91">
        <v>324649.04131700005</v>
      </c>
      <c r="P131" s="103">
        <v>108.48</v>
      </c>
      <c r="Q131" s="91"/>
      <c r="R131" s="91">
        <v>352.17929084900004</v>
      </c>
      <c r="S131" s="92">
        <v>4.2377508070194669E-4</v>
      </c>
      <c r="T131" s="92">
        <v>2.2746080733359428E-3</v>
      </c>
      <c r="U131" s="92">
        <v>4.152154866768165E-4</v>
      </c>
    </row>
    <row r="132" spans="2:21">
      <c r="B132" s="86" t="s">
        <v>479</v>
      </c>
      <c r="C132" s="87">
        <v>1165141</v>
      </c>
      <c r="D132" s="89" t="s">
        <v>116</v>
      </c>
      <c r="E132" s="89" t="s">
        <v>312</v>
      </c>
      <c r="F132" s="88" t="s">
        <v>447</v>
      </c>
      <c r="G132" s="89" t="s">
        <v>328</v>
      </c>
      <c r="H132" s="88" t="s">
        <v>461</v>
      </c>
      <c r="I132" s="88" t="s">
        <v>323</v>
      </c>
      <c r="J132" s="102"/>
      <c r="K132" s="91">
        <v>5.5000000000019833</v>
      </c>
      <c r="L132" s="89" t="s">
        <v>129</v>
      </c>
      <c r="M132" s="90">
        <v>8.3999999999999995E-3</v>
      </c>
      <c r="N132" s="90">
        <v>3.830000000002301E-2</v>
      </c>
      <c r="O132" s="91">
        <v>535723.07728600013</v>
      </c>
      <c r="P132" s="103">
        <v>94.09</v>
      </c>
      <c r="Q132" s="91"/>
      <c r="R132" s="91">
        <v>504.06182544800004</v>
      </c>
      <c r="S132" s="92">
        <v>7.9102815925060146E-4</v>
      </c>
      <c r="T132" s="92">
        <v>3.2555664896152686E-3</v>
      </c>
      <c r="U132" s="92">
        <v>5.9428331422909416E-4</v>
      </c>
    </row>
    <row r="133" spans="2:21">
      <c r="B133" s="86" t="s">
        <v>480</v>
      </c>
      <c r="C133" s="87">
        <v>1178367</v>
      </c>
      <c r="D133" s="89" t="s">
        <v>116</v>
      </c>
      <c r="E133" s="89" t="s">
        <v>312</v>
      </c>
      <c r="F133" s="88" t="s">
        <v>447</v>
      </c>
      <c r="G133" s="89" t="s">
        <v>328</v>
      </c>
      <c r="H133" s="88" t="s">
        <v>461</v>
      </c>
      <c r="I133" s="88" t="s">
        <v>323</v>
      </c>
      <c r="J133" s="102"/>
      <c r="K133" s="91">
        <v>6.3199999999853151</v>
      </c>
      <c r="L133" s="89" t="s">
        <v>129</v>
      </c>
      <c r="M133" s="90">
        <v>5.0000000000000001E-3</v>
      </c>
      <c r="N133" s="90">
        <v>3.4099999999897886E-2</v>
      </c>
      <c r="O133" s="91">
        <v>96017.451591000019</v>
      </c>
      <c r="P133" s="103">
        <v>90.77</v>
      </c>
      <c r="Q133" s="91"/>
      <c r="R133" s="91">
        <v>87.155038429000001</v>
      </c>
      <c r="S133" s="92">
        <v>5.3304294207875622E-4</v>
      </c>
      <c r="T133" s="92">
        <v>5.6290519969133112E-4</v>
      </c>
      <c r="U133" s="92">
        <v>1.0275482584565102E-4</v>
      </c>
    </row>
    <row r="134" spans="2:21">
      <c r="B134" s="86" t="s">
        <v>481</v>
      </c>
      <c r="C134" s="87">
        <v>1178375</v>
      </c>
      <c r="D134" s="89" t="s">
        <v>116</v>
      </c>
      <c r="E134" s="89" t="s">
        <v>312</v>
      </c>
      <c r="F134" s="88" t="s">
        <v>447</v>
      </c>
      <c r="G134" s="89" t="s">
        <v>328</v>
      </c>
      <c r="H134" s="88" t="s">
        <v>461</v>
      </c>
      <c r="I134" s="88" t="s">
        <v>323</v>
      </c>
      <c r="J134" s="102"/>
      <c r="K134" s="91">
        <v>6.1900000000065996</v>
      </c>
      <c r="L134" s="89" t="s">
        <v>129</v>
      </c>
      <c r="M134" s="90">
        <v>9.7000000000000003E-3</v>
      </c>
      <c r="N134" s="90">
        <v>3.9800000000056818E-2</v>
      </c>
      <c r="O134" s="91">
        <v>263859.92046000005</v>
      </c>
      <c r="P134" s="103">
        <v>90.71</v>
      </c>
      <c r="Q134" s="91"/>
      <c r="R134" s="91">
        <v>239.34734711800007</v>
      </c>
      <c r="S134" s="92">
        <v>6.3267453604113147E-4</v>
      </c>
      <c r="T134" s="92">
        <v>1.5458643430557896E-3</v>
      </c>
      <c r="U134" s="92">
        <v>2.8218787362206281E-4</v>
      </c>
    </row>
    <row r="135" spans="2:21">
      <c r="B135" s="86" t="s">
        <v>482</v>
      </c>
      <c r="C135" s="87">
        <v>1171214</v>
      </c>
      <c r="D135" s="89" t="s">
        <v>116</v>
      </c>
      <c r="E135" s="89" t="s">
        <v>312</v>
      </c>
      <c r="F135" s="88" t="s">
        <v>483</v>
      </c>
      <c r="G135" s="89" t="s">
        <v>484</v>
      </c>
      <c r="H135" s="88" t="s">
        <v>469</v>
      </c>
      <c r="I135" s="88" t="s">
        <v>127</v>
      </c>
      <c r="J135" s="102"/>
      <c r="K135" s="91">
        <v>1.5400000000021479</v>
      </c>
      <c r="L135" s="89" t="s">
        <v>129</v>
      </c>
      <c r="M135" s="90">
        <v>1.8500000000000003E-2</v>
      </c>
      <c r="N135" s="90">
        <v>3.5100000000036796E-2</v>
      </c>
      <c r="O135" s="91">
        <v>406135.93029000005</v>
      </c>
      <c r="P135" s="103">
        <v>107.74</v>
      </c>
      <c r="Q135" s="91"/>
      <c r="R135" s="91">
        <v>437.57085148900006</v>
      </c>
      <c r="S135" s="92">
        <v>6.8827265843614434E-4</v>
      </c>
      <c r="T135" s="92">
        <v>2.826123560684058E-3</v>
      </c>
      <c r="U135" s="92">
        <v>5.1589119172397251E-4</v>
      </c>
    </row>
    <row r="136" spans="2:21">
      <c r="B136" s="86" t="s">
        <v>485</v>
      </c>
      <c r="C136" s="87">
        <v>1175660</v>
      </c>
      <c r="D136" s="89" t="s">
        <v>116</v>
      </c>
      <c r="E136" s="89" t="s">
        <v>312</v>
      </c>
      <c r="F136" s="88" t="s">
        <v>483</v>
      </c>
      <c r="G136" s="89" t="s">
        <v>484</v>
      </c>
      <c r="H136" s="88" t="s">
        <v>469</v>
      </c>
      <c r="I136" s="88" t="s">
        <v>127</v>
      </c>
      <c r="J136" s="102"/>
      <c r="K136" s="91">
        <v>1.1299999999997781</v>
      </c>
      <c r="L136" s="89" t="s">
        <v>129</v>
      </c>
      <c r="M136" s="90">
        <v>0.01</v>
      </c>
      <c r="N136" s="90">
        <v>4.0100000000004327E-2</v>
      </c>
      <c r="O136" s="91">
        <v>805854.12593700027</v>
      </c>
      <c r="P136" s="103">
        <v>106.2</v>
      </c>
      <c r="Q136" s="91"/>
      <c r="R136" s="91">
        <v>855.81709356300007</v>
      </c>
      <c r="S136" s="92">
        <v>8.4712236275975297E-4</v>
      </c>
      <c r="T136" s="92">
        <v>5.5274359421433007E-3</v>
      </c>
      <c r="U136" s="92">
        <v>1.008998882794782E-3</v>
      </c>
    </row>
    <row r="137" spans="2:21">
      <c r="B137" s="86" t="s">
        <v>486</v>
      </c>
      <c r="C137" s="87">
        <v>1182831</v>
      </c>
      <c r="D137" s="89" t="s">
        <v>116</v>
      </c>
      <c r="E137" s="89" t="s">
        <v>312</v>
      </c>
      <c r="F137" s="88" t="s">
        <v>483</v>
      </c>
      <c r="G137" s="89" t="s">
        <v>484</v>
      </c>
      <c r="H137" s="88" t="s">
        <v>469</v>
      </c>
      <c r="I137" s="88" t="s">
        <v>127</v>
      </c>
      <c r="J137" s="102"/>
      <c r="K137" s="91">
        <v>4.1399999999995813</v>
      </c>
      <c r="L137" s="89" t="s">
        <v>129</v>
      </c>
      <c r="M137" s="90">
        <v>0.01</v>
      </c>
      <c r="N137" s="90">
        <v>4.680000000000209E-2</v>
      </c>
      <c r="O137" s="91">
        <v>1025847.8880960001</v>
      </c>
      <c r="P137" s="103">
        <v>93.07</v>
      </c>
      <c r="Q137" s="91"/>
      <c r="R137" s="91">
        <v>954.75659461000009</v>
      </c>
      <c r="S137" s="92">
        <v>8.663831400961778E-4</v>
      </c>
      <c r="T137" s="92">
        <v>6.1664530385512426E-3</v>
      </c>
      <c r="U137" s="92">
        <v>1.1256474596595854E-3</v>
      </c>
    </row>
    <row r="138" spans="2:21">
      <c r="B138" s="86" t="s">
        <v>487</v>
      </c>
      <c r="C138" s="87">
        <v>1191659</v>
      </c>
      <c r="D138" s="89" t="s">
        <v>116</v>
      </c>
      <c r="E138" s="89" t="s">
        <v>312</v>
      </c>
      <c r="F138" s="88" t="s">
        <v>483</v>
      </c>
      <c r="G138" s="89" t="s">
        <v>484</v>
      </c>
      <c r="H138" s="88" t="s">
        <v>469</v>
      </c>
      <c r="I138" s="88" t="s">
        <v>127</v>
      </c>
      <c r="J138" s="102"/>
      <c r="K138" s="91">
        <v>2.7999999999988869</v>
      </c>
      <c r="L138" s="89" t="s">
        <v>129</v>
      </c>
      <c r="M138" s="90">
        <v>3.5400000000000001E-2</v>
      </c>
      <c r="N138" s="90">
        <v>4.4099999999979683E-2</v>
      </c>
      <c r="O138" s="91">
        <v>710687.56499999994</v>
      </c>
      <c r="P138" s="103">
        <v>101.14</v>
      </c>
      <c r="Q138" s="91"/>
      <c r="R138" s="91">
        <v>718.78940310600012</v>
      </c>
      <c r="S138" s="92">
        <v>1.0344646584474753E-3</v>
      </c>
      <c r="T138" s="92">
        <v>4.6424199883866443E-3</v>
      </c>
      <c r="U138" s="92">
        <v>8.4744475210145277E-4</v>
      </c>
    </row>
    <row r="139" spans="2:21">
      <c r="B139" s="86" t="s">
        <v>488</v>
      </c>
      <c r="C139" s="87">
        <v>1139542</v>
      </c>
      <c r="D139" s="89" t="s">
        <v>116</v>
      </c>
      <c r="E139" s="89" t="s">
        <v>312</v>
      </c>
      <c r="F139" s="88" t="s">
        <v>489</v>
      </c>
      <c r="G139" s="89" t="s">
        <v>336</v>
      </c>
      <c r="H139" s="88" t="s">
        <v>461</v>
      </c>
      <c r="I139" s="88" t="s">
        <v>323</v>
      </c>
      <c r="J139" s="102"/>
      <c r="K139" s="91">
        <v>2.8099999999803575</v>
      </c>
      <c r="L139" s="89" t="s">
        <v>129</v>
      </c>
      <c r="M139" s="90">
        <v>1.9400000000000001E-2</v>
      </c>
      <c r="N139" s="90">
        <v>2.5499999999852356E-2</v>
      </c>
      <c r="O139" s="91">
        <v>71030.444281000004</v>
      </c>
      <c r="P139" s="103">
        <v>109.66</v>
      </c>
      <c r="Q139" s="91"/>
      <c r="R139" s="91">
        <v>77.891979213000013</v>
      </c>
      <c r="S139" s="92">
        <v>1.9651716133408295E-4</v>
      </c>
      <c r="T139" s="92">
        <v>5.0307820297693215E-4</v>
      </c>
      <c r="U139" s="92">
        <v>9.1833781535476973E-5</v>
      </c>
    </row>
    <row r="140" spans="2:21">
      <c r="B140" s="86" t="s">
        <v>490</v>
      </c>
      <c r="C140" s="87">
        <v>1142595</v>
      </c>
      <c r="D140" s="89" t="s">
        <v>116</v>
      </c>
      <c r="E140" s="89" t="s">
        <v>312</v>
      </c>
      <c r="F140" s="88" t="s">
        <v>489</v>
      </c>
      <c r="G140" s="89" t="s">
        <v>336</v>
      </c>
      <c r="H140" s="88" t="s">
        <v>461</v>
      </c>
      <c r="I140" s="88" t="s">
        <v>323</v>
      </c>
      <c r="J140" s="102"/>
      <c r="K140" s="91">
        <v>3.7800000000015186</v>
      </c>
      <c r="L140" s="89" t="s">
        <v>129</v>
      </c>
      <c r="M140" s="90">
        <v>1.23E-2</v>
      </c>
      <c r="N140" s="90">
        <v>2.5400000000015726E-2</v>
      </c>
      <c r="O140" s="91">
        <v>696493.29188600008</v>
      </c>
      <c r="P140" s="103">
        <v>105.9</v>
      </c>
      <c r="Q140" s="91"/>
      <c r="R140" s="91">
        <v>737.58637634600007</v>
      </c>
      <c r="S140" s="92">
        <v>5.4769867291396327E-4</v>
      </c>
      <c r="T140" s="92">
        <v>4.7638233422945698E-3</v>
      </c>
      <c r="U140" s="92">
        <v>8.6960617554313958E-4</v>
      </c>
    </row>
    <row r="141" spans="2:21">
      <c r="B141" s="86" t="s">
        <v>491</v>
      </c>
      <c r="C141" s="87">
        <v>1142231</v>
      </c>
      <c r="D141" s="89" t="s">
        <v>116</v>
      </c>
      <c r="E141" s="89" t="s">
        <v>312</v>
      </c>
      <c r="F141" s="88" t="s">
        <v>492</v>
      </c>
      <c r="G141" s="89" t="s">
        <v>493</v>
      </c>
      <c r="H141" s="88" t="s">
        <v>494</v>
      </c>
      <c r="I141" s="88" t="s">
        <v>127</v>
      </c>
      <c r="J141" s="102"/>
      <c r="K141" s="91">
        <v>2.6599999999986639</v>
      </c>
      <c r="L141" s="89" t="s">
        <v>129</v>
      </c>
      <c r="M141" s="90">
        <v>2.5699999999999997E-2</v>
      </c>
      <c r="N141" s="90">
        <v>3.939999999998664E-2</v>
      </c>
      <c r="O141" s="91">
        <v>691766.75397700013</v>
      </c>
      <c r="P141" s="103">
        <v>108.2</v>
      </c>
      <c r="Q141" s="91"/>
      <c r="R141" s="91">
        <v>748.4915967500001</v>
      </c>
      <c r="S141" s="92">
        <v>5.3942549591594422E-4</v>
      </c>
      <c r="T141" s="92">
        <v>4.8342565080626331E-3</v>
      </c>
      <c r="U141" s="92">
        <v>8.8246330972172548E-4</v>
      </c>
    </row>
    <row r="142" spans="2:21">
      <c r="B142" s="86" t="s">
        <v>495</v>
      </c>
      <c r="C142" s="87">
        <v>1171628</v>
      </c>
      <c r="D142" s="89" t="s">
        <v>116</v>
      </c>
      <c r="E142" s="89" t="s">
        <v>312</v>
      </c>
      <c r="F142" s="88" t="s">
        <v>492</v>
      </c>
      <c r="G142" s="89" t="s">
        <v>493</v>
      </c>
      <c r="H142" s="88" t="s">
        <v>494</v>
      </c>
      <c r="I142" s="88" t="s">
        <v>127</v>
      </c>
      <c r="J142" s="102"/>
      <c r="K142" s="91">
        <v>1.4900000000059743</v>
      </c>
      <c r="L142" s="89" t="s">
        <v>129</v>
      </c>
      <c r="M142" s="90">
        <v>1.2199999999999999E-2</v>
      </c>
      <c r="N142" s="90">
        <v>3.6300000000156825E-2</v>
      </c>
      <c r="O142" s="91">
        <v>100439.53101500002</v>
      </c>
      <c r="P142" s="103">
        <v>106.66</v>
      </c>
      <c r="Q142" s="91"/>
      <c r="R142" s="91">
        <v>107.12880746400002</v>
      </c>
      <c r="S142" s="92">
        <v>2.1834680655434785E-4</v>
      </c>
      <c r="T142" s="92">
        <v>6.9190908345869914E-4</v>
      </c>
      <c r="U142" s="92">
        <v>1.2630367850716012E-4</v>
      </c>
    </row>
    <row r="143" spans="2:21">
      <c r="B143" s="86" t="s">
        <v>496</v>
      </c>
      <c r="C143" s="87">
        <v>1178292</v>
      </c>
      <c r="D143" s="89" t="s">
        <v>116</v>
      </c>
      <c r="E143" s="89" t="s">
        <v>312</v>
      </c>
      <c r="F143" s="88" t="s">
        <v>492</v>
      </c>
      <c r="G143" s="89" t="s">
        <v>493</v>
      </c>
      <c r="H143" s="88" t="s">
        <v>494</v>
      </c>
      <c r="I143" s="88" t="s">
        <v>127</v>
      </c>
      <c r="J143" s="102"/>
      <c r="K143" s="91">
        <v>5.3400000000055048</v>
      </c>
      <c r="L143" s="89" t="s">
        <v>129</v>
      </c>
      <c r="M143" s="90">
        <v>1.09E-2</v>
      </c>
      <c r="N143" s="90">
        <v>3.9900000000037086E-2</v>
      </c>
      <c r="O143" s="91">
        <v>267692.31615000009</v>
      </c>
      <c r="P143" s="103">
        <v>93.67</v>
      </c>
      <c r="Q143" s="91"/>
      <c r="R143" s="91">
        <v>250.74739179300002</v>
      </c>
      <c r="S143" s="92">
        <v>4.7913769948236621E-4</v>
      </c>
      <c r="T143" s="92">
        <v>1.6194934130435059E-3</v>
      </c>
      <c r="U143" s="92">
        <v>2.9562840014040679E-4</v>
      </c>
    </row>
    <row r="144" spans="2:21">
      <c r="B144" s="86" t="s">
        <v>497</v>
      </c>
      <c r="C144" s="87">
        <v>1184530</v>
      </c>
      <c r="D144" s="89" t="s">
        <v>116</v>
      </c>
      <c r="E144" s="89" t="s">
        <v>312</v>
      </c>
      <c r="F144" s="88" t="s">
        <v>492</v>
      </c>
      <c r="G144" s="89" t="s">
        <v>493</v>
      </c>
      <c r="H144" s="88" t="s">
        <v>494</v>
      </c>
      <c r="I144" s="88" t="s">
        <v>127</v>
      </c>
      <c r="J144" s="102"/>
      <c r="K144" s="91">
        <v>6.260000000004216</v>
      </c>
      <c r="L144" s="89" t="s">
        <v>129</v>
      </c>
      <c r="M144" s="90">
        <v>1.54E-2</v>
      </c>
      <c r="N144" s="90">
        <v>4.170000000004434E-2</v>
      </c>
      <c r="O144" s="91">
        <v>299806.94705900009</v>
      </c>
      <c r="P144" s="103">
        <v>91.75</v>
      </c>
      <c r="Q144" s="91"/>
      <c r="R144" s="91">
        <v>275.07287223400004</v>
      </c>
      <c r="S144" s="92">
        <v>8.5659127731142878E-4</v>
      </c>
      <c r="T144" s="92">
        <v>1.7766035431294848E-3</v>
      </c>
      <c r="U144" s="92">
        <v>3.2430787239332752E-4</v>
      </c>
    </row>
    <row r="145" spans="2:21">
      <c r="B145" s="86" t="s">
        <v>498</v>
      </c>
      <c r="C145" s="87">
        <v>1182989</v>
      </c>
      <c r="D145" s="89" t="s">
        <v>116</v>
      </c>
      <c r="E145" s="89" t="s">
        <v>312</v>
      </c>
      <c r="F145" s="88" t="s">
        <v>499</v>
      </c>
      <c r="G145" s="89" t="s">
        <v>500</v>
      </c>
      <c r="H145" s="88" t="s">
        <v>501</v>
      </c>
      <c r="I145" s="88" t="s">
        <v>323</v>
      </c>
      <c r="J145" s="102"/>
      <c r="K145" s="91">
        <v>4.4799999999993991</v>
      </c>
      <c r="L145" s="89" t="s">
        <v>129</v>
      </c>
      <c r="M145" s="90">
        <v>7.4999999999999997E-3</v>
      </c>
      <c r="N145" s="90">
        <v>3.789999999999423E-2</v>
      </c>
      <c r="O145" s="91">
        <v>1342544.9884450003</v>
      </c>
      <c r="P145" s="103">
        <v>94.32</v>
      </c>
      <c r="Q145" s="91"/>
      <c r="R145" s="91">
        <v>1266.2884387870004</v>
      </c>
      <c r="S145" s="92">
        <v>8.723721609510067E-4</v>
      </c>
      <c r="T145" s="92">
        <v>8.1785328691340795E-3</v>
      </c>
      <c r="U145" s="92">
        <v>1.4929400565168506E-3</v>
      </c>
    </row>
    <row r="146" spans="2:21">
      <c r="B146" s="86" t="s">
        <v>502</v>
      </c>
      <c r="C146" s="87">
        <v>1260769</v>
      </c>
      <c r="D146" s="89" t="s">
        <v>116</v>
      </c>
      <c r="E146" s="89" t="s">
        <v>312</v>
      </c>
      <c r="F146" s="88" t="s">
        <v>503</v>
      </c>
      <c r="G146" s="89" t="s">
        <v>493</v>
      </c>
      <c r="H146" s="88" t="s">
        <v>494</v>
      </c>
      <c r="I146" s="88" t="s">
        <v>127</v>
      </c>
      <c r="J146" s="102"/>
      <c r="K146" s="91">
        <v>3.5399999999956373</v>
      </c>
      <c r="L146" s="89" t="s">
        <v>129</v>
      </c>
      <c r="M146" s="90">
        <v>1.3300000000000001E-2</v>
      </c>
      <c r="N146" s="90">
        <v>3.5499999999962721E-2</v>
      </c>
      <c r="O146" s="91">
        <v>352609.32748800004</v>
      </c>
      <c r="P146" s="103">
        <v>102.71</v>
      </c>
      <c r="Q146" s="91"/>
      <c r="R146" s="91">
        <v>362.16505447700007</v>
      </c>
      <c r="S146" s="92">
        <v>1.0750284374634147E-3</v>
      </c>
      <c r="T146" s="92">
        <v>2.3391027757698004E-3</v>
      </c>
      <c r="U146" s="92">
        <v>4.2698859149125436E-4</v>
      </c>
    </row>
    <row r="147" spans="2:21">
      <c r="B147" s="86" t="s">
        <v>504</v>
      </c>
      <c r="C147" s="87">
        <v>6120224</v>
      </c>
      <c r="D147" s="89" t="s">
        <v>116</v>
      </c>
      <c r="E147" s="89" t="s">
        <v>312</v>
      </c>
      <c r="F147" s="88" t="s">
        <v>505</v>
      </c>
      <c r="G147" s="89" t="s">
        <v>328</v>
      </c>
      <c r="H147" s="88" t="s">
        <v>501</v>
      </c>
      <c r="I147" s="88" t="s">
        <v>323</v>
      </c>
      <c r="J147" s="102"/>
      <c r="K147" s="91">
        <v>3.7600000000236977</v>
      </c>
      <c r="L147" s="89" t="s">
        <v>129</v>
      </c>
      <c r="M147" s="90">
        <v>1.8000000000000002E-2</v>
      </c>
      <c r="N147" s="90">
        <v>3.2900000000236983E-2</v>
      </c>
      <c r="O147" s="91">
        <v>39979.566729000006</v>
      </c>
      <c r="P147" s="103">
        <v>105.55</v>
      </c>
      <c r="Q147" s="91"/>
      <c r="R147" s="91">
        <v>42.198432600000004</v>
      </c>
      <c r="S147" s="92">
        <v>4.7707286901545716E-5</v>
      </c>
      <c r="T147" s="92">
        <v>2.7254554134256866E-4</v>
      </c>
      <c r="U147" s="92">
        <v>4.9751485065373453E-5</v>
      </c>
    </row>
    <row r="148" spans="2:21">
      <c r="B148" s="86" t="s">
        <v>506</v>
      </c>
      <c r="C148" s="87">
        <v>1193630</v>
      </c>
      <c r="D148" s="89" t="s">
        <v>116</v>
      </c>
      <c r="E148" s="89" t="s">
        <v>312</v>
      </c>
      <c r="F148" s="88" t="s">
        <v>507</v>
      </c>
      <c r="G148" s="89" t="s">
        <v>328</v>
      </c>
      <c r="H148" s="88" t="s">
        <v>501</v>
      </c>
      <c r="I148" s="88" t="s">
        <v>323</v>
      </c>
      <c r="J148" s="102"/>
      <c r="K148" s="91">
        <v>4.9999999999981677</v>
      </c>
      <c r="L148" s="89" t="s">
        <v>129</v>
      </c>
      <c r="M148" s="90">
        <v>3.6200000000000003E-2</v>
      </c>
      <c r="N148" s="90">
        <v>4.1299999999983787E-2</v>
      </c>
      <c r="O148" s="91">
        <v>1097135.9070060002</v>
      </c>
      <c r="P148" s="103">
        <v>99.51</v>
      </c>
      <c r="Q148" s="91"/>
      <c r="R148" s="91">
        <v>1091.7599358290001</v>
      </c>
      <c r="S148" s="92">
        <v>6.1733968379164327E-4</v>
      </c>
      <c r="T148" s="92">
        <v>7.0513117287356979E-3</v>
      </c>
      <c r="U148" s="92">
        <v>1.2871728828707627E-3</v>
      </c>
    </row>
    <row r="149" spans="2:21">
      <c r="B149" s="86" t="s">
        <v>508</v>
      </c>
      <c r="C149" s="87">
        <v>1132828</v>
      </c>
      <c r="D149" s="89" t="s">
        <v>116</v>
      </c>
      <c r="E149" s="89" t="s">
        <v>312</v>
      </c>
      <c r="F149" s="88" t="s">
        <v>509</v>
      </c>
      <c r="G149" s="89" t="s">
        <v>152</v>
      </c>
      <c r="H149" s="88" t="s">
        <v>501</v>
      </c>
      <c r="I149" s="88" t="s">
        <v>323</v>
      </c>
      <c r="J149" s="102"/>
      <c r="K149" s="91">
        <v>1.010000000000951</v>
      </c>
      <c r="L149" s="89" t="s">
        <v>129</v>
      </c>
      <c r="M149" s="90">
        <v>1.9799999999999998E-2</v>
      </c>
      <c r="N149" s="90">
        <v>2.9800000000042331E-2</v>
      </c>
      <c r="O149" s="91">
        <v>146718.24374400004</v>
      </c>
      <c r="P149" s="103">
        <v>109.45</v>
      </c>
      <c r="Q149" s="91">
        <v>165.41746759600002</v>
      </c>
      <c r="R149" s="91">
        <v>326.00058536900002</v>
      </c>
      <c r="S149" s="92">
        <v>1.9312682185226139E-3</v>
      </c>
      <c r="T149" s="92">
        <v>2.1055285834808085E-3</v>
      </c>
      <c r="U149" s="92">
        <v>3.8435108261079836E-4</v>
      </c>
    </row>
    <row r="150" spans="2:21">
      <c r="B150" s="86" t="s">
        <v>510</v>
      </c>
      <c r="C150" s="87">
        <v>1166057</v>
      </c>
      <c r="D150" s="89" t="s">
        <v>116</v>
      </c>
      <c r="E150" s="89" t="s">
        <v>312</v>
      </c>
      <c r="F150" s="88" t="s">
        <v>511</v>
      </c>
      <c r="G150" s="89" t="s">
        <v>336</v>
      </c>
      <c r="H150" s="88" t="s">
        <v>512</v>
      </c>
      <c r="I150" s="88" t="s">
        <v>323</v>
      </c>
      <c r="J150" s="102"/>
      <c r="K150" s="91">
        <v>3.72</v>
      </c>
      <c r="L150" s="89" t="s">
        <v>129</v>
      </c>
      <c r="M150" s="90">
        <v>2.75E-2</v>
      </c>
      <c r="N150" s="90">
        <v>3.5800000000006313E-2</v>
      </c>
      <c r="O150" s="91">
        <v>737421.11901600007</v>
      </c>
      <c r="P150" s="103">
        <v>107.45</v>
      </c>
      <c r="Q150" s="91"/>
      <c r="R150" s="91">
        <v>792.35897127500016</v>
      </c>
      <c r="S150" s="92">
        <v>8.1663515808356373E-4</v>
      </c>
      <c r="T150" s="92">
        <v>5.1175811862686511E-3</v>
      </c>
      <c r="U150" s="92">
        <v>9.341824588480767E-4</v>
      </c>
    </row>
    <row r="151" spans="2:21">
      <c r="B151" s="86" t="s">
        <v>513</v>
      </c>
      <c r="C151" s="87">
        <v>1180355</v>
      </c>
      <c r="D151" s="89" t="s">
        <v>116</v>
      </c>
      <c r="E151" s="89" t="s">
        <v>312</v>
      </c>
      <c r="F151" s="88" t="s">
        <v>511</v>
      </c>
      <c r="G151" s="89" t="s">
        <v>336</v>
      </c>
      <c r="H151" s="88" t="s">
        <v>512</v>
      </c>
      <c r="I151" s="88" t="s">
        <v>323</v>
      </c>
      <c r="J151" s="102"/>
      <c r="K151" s="91">
        <v>3.9700000000223414</v>
      </c>
      <c r="L151" s="89" t="s">
        <v>129</v>
      </c>
      <c r="M151" s="90">
        <v>2.5000000000000001E-2</v>
      </c>
      <c r="N151" s="90">
        <v>5.9700000000382995E-2</v>
      </c>
      <c r="O151" s="91">
        <v>71079.213760000013</v>
      </c>
      <c r="P151" s="103">
        <v>88.16</v>
      </c>
      <c r="Q151" s="91"/>
      <c r="R151" s="91">
        <v>62.663433280000007</v>
      </c>
      <c r="S151" s="92">
        <v>8.3547215348033031E-5</v>
      </c>
      <c r="T151" s="92">
        <v>4.0472212576164577E-4</v>
      </c>
      <c r="U151" s="92">
        <v>7.3879494400342865E-5</v>
      </c>
    </row>
    <row r="152" spans="2:21">
      <c r="B152" s="86" t="s">
        <v>514</v>
      </c>
      <c r="C152" s="87">
        <v>1260603</v>
      </c>
      <c r="D152" s="89" t="s">
        <v>116</v>
      </c>
      <c r="E152" s="89" t="s">
        <v>312</v>
      </c>
      <c r="F152" s="88" t="s">
        <v>503</v>
      </c>
      <c r="G152" s="89" t="s">
        <v>493</v>
      </c>
      <c r="H152" s="88" t="s">
        <v>515</v>
      </c>
      <c r="I152" s="88" t="s">
        <v>127</v>
      </c>
      <c r="J152" s="102"/>
      <c r="K152" s="91">
        <v>2.6299999999997064</v>
      </c>
      <c r="L152" s="89" t="s">
        <v>129</v>
      </c>
      <c r="M152" s="90">
        <v>0.04</v>
      </c>
      <c r="N152" s="90">
        <v>9.3299999999967728E-2</v>
      </c>
      <c r="O152" s="91">
        <v>529374.94521699997</v>
      </c>
      <c r="P152" s="103">
        <v>96.6</v>
      </c>
      <c r="Q152" s="91"/>
      <c r="R152" s="91">
        <v>511.37618890500011</v>
      </c>
      <c r="S152" s="92">
        <v>2.0395858238770578E-4</v>
      </c>
      <c r="T152" s="92">
        <v>3.3028075131589815E-3</v>
      </c>
      <c r="U152" s="92">
        <v>6.0290686780377486E-4</v>
      </c>
    </row>
    <row r="153" spans="2:21">
      <c r="B153" s="86" t="s">
        <v>516</v>
      </c>
      <c r="C153" s="87">
        <v>1260652</v>
      </c>
      <c r="D153" s="89" t="s">
        <v>116</v>
      </c>
      <c r="E153" s="89" t="s">
        <v>312</v>
      </c>
      <c r="F153" s="88" t="s">
        <v>503</v>
      </c>
      <c r="G153" s="89" t="s">
        <v>493</v>
      </c>
      <c r="H153" s="88" t="s">
        <v>515</v>
      </c>
      <c r="I153" s="88" t="s">
        <v>127</v>
      </c>
      <c r="J153" s="102"/>
      <c r="K153" s="91">
        <v>3.3000000000029361</v>
      </c>
      <c r="L153" s="89" t="s">
        <v>129</v>
      </c>
      <c r="M153" s="90">
        <v>3.2799999999999996E-2</v>
      </c>
      <c r="N153" s="90">
        <v>9.4300000000067954E-2</v>
      </c>
      <c r="O153" s="91">
        <v>517305.60179700004</v>
      </c>
      <c r="P153" s="103">
        <v>92.19</v>
      </c>
      <c r="Q153" s="91"/>
      <c r="R153" s="91">
        <v>476.90403373200002</v>
      </c>
      <c r="S153" s="92">
        <v>3.6737808715904644E-4</v>
      </c>
      <c r="T153" s="92">
        <v>3.0801634097173212E-3</v>
      </c>
      <c r="U153" s="92">
        <v>5.6226457832545072E-4</v>
      </c>
    </row>
    <row r="154" spans="2:21">
      <c r="B154" s="86" t="s">
        <v>517</v>
      </c>
      <c r="C154" s="87">
        <v>1260736</v>
      </c>
      <c r="D154" s="89" t="s">
        <v>116</v>
      </c>
      <c r="E154" s="89" t="s">
        <v>312</v>
      </c>
      <c r="F154" s="88" t="s">
        <v>503</v>
      </c>
      <c r="G154" s="89" t="s">
        <v>493</v>
      </c>
      <c r="H154" s="88" t="s">
        <v>515</v>
      </c>
      <c r="I154" s="88" t="s">
        <v>127</v>
      </c>
      <c r="J154" s="102"/>
      <c r="K154" s="91">
        <v>3.9099999999991599</v>
      </c>
      <c r="L154" s="89" t="s">
        <v>129</v>
      </c>
      <c r="M154" s="90">
        <v>1.7899999999999999E-2</v>
      </c>
      <c r="N154" s="90">
        <v>8.4999999999975304E-2</v>
      </c>
      <c r="O154" s="91">
        <v>240787.07924000002</v>
      </c>
      <c r="P154" s="103">
        <v>84.13</v>
      </c>
      <c r="Q154" s="91"/>
      <c r="R154" s="91">
        <v>202.57416138700006</v>
      </c>
      <c r="S154" s="92">
        <v>2.3410988557710652E-4</v>
      </c>
      <c r="T154" s="92">
        <v>1.308358653995049E-3</v>
      </c>
      <c r="U154" s="92">
        <v>2.3883269457917932E-4</v>
      </c>
    </row>
    <row r="155" spans="2:21">
      <c r="B155" s="86" t="s">
        <v>518</v>
      </c>
      <c r="C155" s="87">
        <v>6120323</v>
      </c>
      <c r="D155" s="89" t="s">
        <v>116</v>
      </c>
      <c r="E155" s="89" t="s">
        <v>312</v>
      </c>
      <c r="F155" s="88" t="s">
        <v>505</v>
      </c>
      <c r="G155" s="89" t="s">
        <v>328</v>
      </c>
      <c r="H155" s="88" t="s">
        <v>512</v>
      </c>
      <c r="I155" s="88" t="s">
        <v>323</v>
      </c>
      <c r="J155" s="102"/>
      <c r="K155" s="91">
        <v>3.01000000000146</v>
      </c>
      <c r="L155" s="89" t="s">
        <v>129</v>
      </c>
      <c r="M155" s="90">
        <v>3.3000000000000002E-2</v>
      </c>
      <c r="N155" s="90">
        <v>4.9800000000016408E-2</v>
      </c>
      <c r="O155" s="91">
        <v>625997.26976400008</v>
      </c>
      <c r="P155" s="103">
        <v>105.04</v>
      </c>
      <c r="Q155" s="91"/>
      <c r="R155" s="91">
        <v>657.5475344040002</v>
      </c>
      <c r="S155" s="92">
        <v>9.9145267418442387E-4</v>
      </c>
      <c r="T155" s="92">
        <v>4.2468792720658901E-3</v>
      </c>
      <c r="U155" s="92">
        <v>7.7524126660746524E-4</v>
      </c>
    </row>
    <row r="156" spans="2:21">
      <c r="B156" s="86" t="s">
        <v>519</v>
      </c>
      <c r="C156" s="87">
        <v>1168350</v>
      </c>
      <c r="D156" s="89" t="s">
        <v>116</v>
      </c>
      <c r="E156" s="89" t="s">
        <v>312</v>
      </c>
      <c r="F156" s="88" t="s">
        <v>520</v>
      </c>
      <c r="G156" s="89" t="s">
        <v>328</v>
      </c>
      <c r="H156" s="88" t="s">
        <v>512</v>
      </c>
      <c r="I156" s="88" t="s">
        <v>323</v>
      </c>
      <c r="J156" s="102"/>
      <c r="K156" s="91">
        <v>2.4999999999985332</v>
      </c>
      <c r="L156" s="89" t="s">
        <v>129</v>
      </c>
      <c r="M156" s="90">
        <v>1E-3</v>
      </c>
      <c r="N156" s="90">
        <v>2.7499999999985335E-2</v>
      </c>
      <c r="O156" s="91">
        <v>659003.65789200016</v>
      </c>
      <c r="P156" s="103">
        <v>103.46</v>
      </c>
      <c r="Q156" s="91"/>
      <c r="R156" s="91">
        <v>681.80518174800011</v>
      </c>
      <c r="S156" s="92">
        <v>1.1636800654976959E-3</v>
      </c>
      <c r="T156" s="92">
        <v>4.4035512908997734E-3</v>
      </c>
      <c r="U156" s="92">
        <v>8.0384076438966734E-4</v>
      </c>
    </row>
    <row r="157" spans="2:21">
      <c r="B157" s="86" t="s">
        <v>521</v>
      </c>
      <c r="C157" s="87">
        <v>1175975</v>
      </c>
      <c r="D157" s="89" t="s">
        <v>116</v>
      </c>
      <c r="E157" s="89" t="s">
        <v>312</v>
      </c>
      <c r="F157" s="88" t="s">
        <v>520</v>
      </c>
      <c r="G157" s="89" t="s">
        <v>328</v>
      </c>
      <c r="H157" s="88" t="s">
        <v>512</v>
      </c>
      <c r="I157" s="88" t="s">
        <v>323</v>
      </c>
      <c r="J157" s="102"/>
      <c r="K157" s="91">
        <v>5.2099999999923243</v>
      </c>
      <c r="L157" s="89" t="s">
        <v>129</v>
      </c>
      <c r="M157" s="90">
        <v>3.0000000000000001E-3</v>
      </c>
      <c r="N157" s="90">
        <v>3.7299999999939645E-2</v>
      </c>
      <c r="O157" s="91">
        <v>371635.48271300003</v>
      </c>
      <c r="P157" s="103">
        <v>91.84</v>
      </c>
      <c r="Q157" s="91"/>
      <c r="R157" s="91">
        <v>341.31003692200005</v>
      </c>
      <c r="S157" s="92">
        <v>1.0272018958661559E-3</v>
      </c>
      <c r="T157" s="92">
        <v>2.2044072029954636E-3</v>
      </c>
      <c r="U157" s="92">
        <v>4.0240075657660673E-4</v>
      </c>
    </row>
    <row r="158" spans="2:21">
      <c r="B158" s="86" t="s">
        <v>522</v>
      </c>
      <c r="C158" s="87">
        <v>1185834</v>
      </c>
      <c r="D158" s="89" t="s">
        <v>116</v>
      </c>
      <c r="E158" s="89" t="s">
        <v>312</v>
      </c>
      <c r="F158" s="88" t="s">
        <v>520</v>
      </c>
      <c r="G158" s="89" t="s">
        <v>328</v>
      </c>
      <c r="H158" s="88" t="s">
        <v>512</v>
      </c>
      <c r="I158" s="88" t="s">
        <v>323</v>
      </c>
      <c r="J158" s="102"/>
      <c r="K158" s="91">
        <v>3.7300000000000391</v>
      </c>
      <c r="L158" s="89" t="s">
        <v>129</v>
      </c>
      <c r="M158" s="90">
        <v>3.0000000000000001E-3</v>
      </c>
      <c r="N158" s="90">
        <v>3.6199999999997651E-2</v>
      </c>
      <c r="O158" s="91">
        <v>539770.58984400006</v>
      </c>
      <c r="P158" s="103">
        <v>94.5</v>
      </c>
      <c r="Q158" s="91"/>
      <c r="R158" s="91">
        <v>510.08321782600007</v>
      </c>
      <c r="S158" s="92">
        <v>1.0612870425560363E-3</v>
      </c>
      <c r="T158" s="92">
        <v>3.2944566460543501E-3</v>
      </c>
      <c r="U158" s="92">
        <v>6.013824692097183E-4</v>
      </c>
    </row>
    <row r="159" spans="2:21">
      <c r="B159" s="86" t="s">
        <v>523</v>
      </c>
      <c r="C159" s="87">
        <v>1192129</v>
      </c>
      <c r="D159" s="89" t="s">
        <v>116</v>
      </c>
      <c r="E159" s="89" t="s">
        <v>312</v>
      </c>
      <c r="F159" s="88" t="s">
        <v>520</v>
      </c>
      <c r="G159" s="89" t="s">
        <v>328</v>
      </c>
      <c r="H159" s="88" t="s">
        <v>512</v>
      </c>
      <c r="I159" s="88" t="s">
        <v>323</v>
      </c>
      <c r="J159" s="102"/>
      <c r="K159" s="91">
        <v>3.2399999999981266</v>
      </c>
      <c r="L159" s="89" t="s">
        <v>129</v>
      </c>
      <c r="M159" s="90">
        <v>3.0000000000000001E-3</v>
      </c>
      <c r="N159" s="90">
        <v>3.5500000000028634E-2</v>
      </c>
      <c r="O159" s="91">
        <v>207764.43328800003</v>
      </c>
      <c r="P159" s="103">
        <v>92.47</v>
      </c>
      <c r="Q159" s="91"/>
      <c r="R159" s="91">
        <v>192.11977883900002</v>
      </c>
      <c r="S159" s="92">
        <v>8.3105773315200011E-4</v>
      </c>
      <c r="T159" s="92">
        <v>1.2408372989258806E-3</v>
      </c>
      <c r="U159" s="92">
        <v>2.265070932438225E-4</v>
      </c>
    </row>
    <row r="160" spans="2:21">
      <c r="B160" s="86" t="s">
        <v>524</v>
      </c>
      <c r="C160" s="87">
        <v>1188192</v>
      </c>
      <c r="D160" s="89" t="s">
        <v>116</v>
      </c>
      <c r="E160" s="89" t="s">
        <v>312</v>
      </c>
      <c r="F160" s="88" t="s">
        <v>525</v>
      </c>
      <c r="G160" s="89" t="s">
        <v>526</v>
      </c>
      <c r="H160" s="88" t="s">
        <v>515</v>
      </c>
      <c r="I160" s="88" t="s">
        <v>127</v>
      </c>
      <c r="J160" s="102"/>
      <c r="K160" s="91">
        <v>4.2700000000003469</v>
      </c>
      <c r="L160" s="89" t="s">
        <v>129</v>
      </c>
      <c r="M160" s="90">
        <v>3.2500000000000001E-2</v>
      </c>
      <c r="N160" s="90">
        <v>4.9400000000037851E-2</v>
      </c>
      <c r="O160" s="91">
        <v>266297.00633300008</v>
      </c>
      <c r="P160" s="103">
        <v>97.23</v>
      </c>
      <c r="Q160" s="91"/>
      <c r="R160" s="91">
        <v>258.92057203300004</v>
      </c>
      <c r="S160" s="92">
        <v>1.0242192551269233E-3</v>
      </c>
      <c r="T160" s="92">
        <v>1.6722812465186571E-3</v>
      </c>
      <c r="U160" s="92">
        <v>3.052644891985337E-4</v>
      </c>
    </row>
    <row r="161" spans="2:21">
      <c r="B161" s="86" t="s">
        <v>531</v>
      </c>
      <c r="C161" s="87">
        <v>3660156</v>
      </c>
      <c r="D161" s="89" t="s">
        <v>116</v>
      </c>
      <c r="E161" s="89" t="s">
        <v>312</v>
      </c>
      <c r="F161" s="88" t="s">
        <v>532</v>
      </c>
      <c r="G161" s="89" t="s">
        <v>328</v>
      </c>
      <c r="H161" s="88" t="s">
        <v>530</v>
      </c>
      <c r="I161" s="88"/>
      <c r="J161" s="102"/>
      <c r="K161" s="91">
        <v>3.4199999999977688</v>
      </c>
      <c r="L161" s="89" t="s">
        <v>129</v>
      </c>
      <c r="M161" s="90">
        <v>1.9E-2</v>
      </c>
      <c r="N161" s="90">
        <v>3.4999999999972567E-2</v>
      </c>
      <c r="O161" s="91">
        <v>541476.24000000011</v>
      </c>
      <c r="P161" s="103">
        <v>101</v>
      </c>
      <c r="Q161" s="91"/>
      <c r="R161" s="91">
        <v>546.89099069100018</v>
      </c>
      <c r="S161" s="92">
        <v>9.9570667014826854E-4</v>
      </c>
      <c r="T161" s="92">
        <v>3.5321857218282631E-3</v>
      </c>
      <c r="U161" s="92">
        <v>6.4477842610084497E-4</v>
      </c>
    </row>
    <row r="162" spans="2:21">
      <c r="B162" s="86" t="s">
        <v>533</v>
      </c>
      <c r="C162" s="87">
        <v>1155928</v>
      </c>
      <c r="D162" s="89" t="s">
        <v>116</v>
      </c>
      <c r="E162" s="89" t="s">
        <v>312</v>
      </c>
      <c r="F162" s="88" t="s">
        <v>534</v>
      </c>
      <c r="G162" s="89" t="s">
        <v>328</v>
      </c>
      <c r="H162" s="88" t="s">
        <v>530</v>
      </c>
      <c r="I162" s="88"/>
      <c r="J162" s="102"/>
      <c r="K162" s="91">
        <v>3.7500000000024181</v>
      </c>
      <c r="L162" s="89" t="s">
        <v>129</v>
      </c>
      <c r="M162" s="90">
        <v>2.75E-2</v>
      </c>
      <c r="N162" s="90">
        <v>2.860000000001741E-2</v>
      </c>
      <c r="O162" s="91">
        <v>567124.01834700012</v>
      </c>
      <c r="P162" s="103">
        <v>109.41</v>
      </c>
      <c r="Q162" s="91"/>
      <c r="R162" s="91">
        <v>620.49038012200003</v>
      </c>
      <c r="S162" s="92">
        <v>1.1103258138796771E-3</v>
      </c>
      <c r="T162" s="92">
        <v>4.0075395252525724E-3</v>
      </c>
      <c r="U162" s="92">
        <v>7.3155129178536311E-4</v>
      </c>
    </row>
    <row r="163" spans="2:21">
      <c r="B163" s="86" t="s">
        <v>535</v>
      </c>
      <c r="C163" s="87">
        <v>1177658</v>
      </c>
      <c r="D163" s="89" t="s">
        <v>116</v>
      </c>
      <c r="E163" s="89" t="s">
        <v>312</v>
      </c>
      <c r="F163" s="88" t="s">
        <v>534</v>
      </c>
      <c r="G163" s="89" t="s">
        <v>328</v>
      </c>
      <c r="H163" s="88" t="s">
        <v>530</v>
      </c>
      <c r="I163" s="88"/>
      <c r="J163" s="102"/>
      <c r="K163" s="91">
        <v>5.4100000000050095</v>
      </c>
      <c r="L163" s="89" t="s">
        <v>129</v>
      </c>
      <c r="M163" s="90">
        <v>8.5000000000000006E-3</v>
      </c>
      <c r="N163" s="90">
        <v>3.0200000000020228E-2</v>
      </c>
      <c r="O163" s="91">
        <v>436308.68736300006</v>
      </c>
      <c r="P163" s="103">
        <v>97.44</v>
      </c>
      <c r="Q163" s="91"/>
      <c r="R163" s="91">
        <v>425.13922120700011</v>
      </c>
      <c r="S163" s="92">
        <v>8.4375423002529487E-4</v>
      </c>
      <c r="T163" s="92">
        <v>2.7458318248014708E-3</v>
      </c>
      <c r="U163" s="92">
        <v>5.0123443719055495E-4</v>
      </c>
    </row>
    <row r="164" spans="2:21">
      <c r="B164" s="86" t="s">
        <v>536</v>
      </c>
      <c r="C164" s="87">
        <v>1193929</v>
      </c>
      <c r="D164" s="89" t="s">
        <v>116</v>
      </c>
      <c r="E164" s="89" t="s">
        <v>312</v>
      </c>
      <c r="F164" s="88" t="s">
        <v>534</v>
      </c>
      <c r="G164" s="89" t="s">
        <v>328</v>
      </c>
      <c r="H164" s="88" t="s">
        <v>530</v>
      </c>
      <c r="I164" s="88"/>
      <c r="J164" s="102"/>
      <c r="K164" s="91">
        <v>6.7299999999890163</v>
      </c>
      <c r="L164" s="89" t="s">
        <v>129</v>
      </c>
      <c r="M164" s="90">
        <v>3.1800000000000002E-2</v>
      </c>
      <c r="N164" s="90">
        <v>3.6099999999931083E-2</v>
      </c>
      <c r="O164" s="91">
        <v>185435.30684100001</v>
      </c>
      <c r="P164" s="103">
        <v>100.16</v>
      </c>
      <c r="Q164" s="91"/>
      <c r="R164" s="91">
        <v>185.73199994800004</v>
      </c>
      <c r="S164" s="92">
        <v>9.4677477198509147E-4</v>
      </c>
      <c r="T164" s="92">
        <v>1.1995807747244528E-3</v>
      </c>
      <c r="U164" s="92">
        <v>2.1897597261882342E-4</v>
      </c>
    </row>
    <row r="165" spans="2:21">
      <c r="B165" s="86" t="s">
        <v>537</v>
      </c>
      <c r="C165" s="87">
        <v>1169531</v>
      </c>
      <c r="D165" s="89" t="s">
        <v>116</v>
      </c>
      <c r="E165" s="89" t="s">
        <v>312</v>
      </c>
      <c r="F165" s="88" t="s">
        <v>538</v>
      </c>
      <c r="G165" s="89" t="s">
        <v>336</v>
      </c>
      <c r="H165" s="88" t="s">
        <v>530</v>
      </c>
      <c r="I165" s="88"/>
      <c r="J165" s="102"/>
      <c r="K165" s="91">
        <v>2.5099999999962761</v>
      </c>
      <c r="L165" s="89" t="s">
        <v>129</v>
      </c>
      <c r="M165" s="90">
        <v>1.6399999999999998E-2</v>
      </c>
      <c r="N165" s="90">
        <v>2.8799999999947791E-2</v>
      </c>
      <c r="O165" s="91">
        <v>241893.49111100004</v>
      </c>
      <c r="P165" s="103">
        <v>107.69</v>
      </c>
      <c r="Q165" s="91"/>
      <c r="R165" s="91">
        <v>260.49509234700002</v>
      </c>
      <c r="S165" s="92">
        <v>9.2762355907644099E-4</v>
      </c>
      <c r="T165" s="92">
        <v>1.6824505458241956E-3</v>
      </c>
      <c r="U165" s="92">
        <v>3.0712083122501685E-4</v>
      </c>
    </row>
    <row r="166" spans="2:21">
      <c r="B166" s="86" t="s">
        <v>539</v>
      </c>
      <c r="C166" s="87">
        <v>1179340</v>
      </c>
      <c r="D166" s="89" t="s">
        <v>116</v>
      </c>
      <c r="E166" s="89" t="s">
        <v>312</v>
      </c>
      <c r="F166" s="88" t="s">
        <v>540</v>
      </c>
      <c r="G166" s="89" t="s">
        <v>541</v>
      </c>
      <c r="H166" s="88" t="s">
        <v>530</v>
      </c>
      <c r="I166" s="88"/>
      <c r="J166" s="102"/>
      <c r="K166" s="91">
        <v>3.2699999999984453</v>
      </c>
      <c r="L166" s="89" t="s">
        <v>129</v>
      </c>
      <c r="M166" s="90">
        <v>1.4800000000000001E-2</v>
      </c>
      <c r="N166" s="90">
        <v>4.2999999999980672E-2</v>
      </c>
      <c r="O166" s="91">
        <v>1098018.3795330001</v>
      </c>
      <c r="P166" s="103">
        <v>99.03</v>
      </c>
      <c r="Q166" s="91"/>
      <c r="R166" s="91">
        <v>1087.3675610470004</v>
      </c>
      <c r="S166" s="92">
        <v>1.2616485144371884E-3</v>
      </c>
      <c r="T166" s="92">
        <v>7.0229428512921417E-3</v>
      </c>
      <c r="U166" s="92">
        <v>1.2819943216090305E-3</v>
      </c>
    </row>
    <row r="167" spans="2:21">
      <c r="B167" s="86" t="s">
        <v>542</v>
      </c>
      <c r="C167" s="87">
        <v>1113034</v>
      </c>
      <c r="D167" s="89" t="s">
        <v>116</v>
      </c>
      <c r="E167" s="89" t="s">
        <v>312</v>
      </c>
      <c r="F167" s="88" t="s">
        <v>543</v>
      </c>
      <c r="G167" s="89" t="s">
        <v>474</v>
      </c>
      <c r="H167" s="88" t="s">
        <v>530</v>
      </c>
      <c r="I167" s="88"/>
      <c r="J167" s="102"/>
      <c r="K167" s="91">
        <v>1.5099999999868772</v>
      </c>
      <c r="L167" s="89" t="s">
        <v>129</v>
      </c>
      <c r="M167" s="90">
        <v>4.9000000000000002E-2</v>
      </c>
      <c r="N167" s="90">
        <v>3.5361999999677658</v>
      </c>
      <c r="O167" s="91">
        <v>181829.76343400002</v>
      </c>
      <c r="P167" s="103">
        <v>23.05</v>
      </c>
      <c r="Q167" s="91"/>
      <c r="R167" s="91">
        <v>41.911752405000009</v>
      </c>
      <c r="S167" s="92">
        <v>4.003779659099397E-4</v>
      </c>
      <c r="T167" s="92">
        <v>2.7069396998969178E-4</v>
      </c>
      <c r="U167" s="92">
        <v>4.9413492287886246E-5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103"/>
      <c r="Q168" s="88"/>
      <c r="R168" s="88"/>
      <c r="S168" s="88"/>
      <c r="T168" s="92"/>
      <c r="U168" s="88"/>
    </row>
    <row r="169" spans="2:21">
      <c r="B169" s="85" t="s">
        <v>46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4.0009711223190951</v>
      </c>
      <c r="L169" s="81"/>
      <c r="M169" s="82"/>
      <c r="N169" s="82">
        <v>5.673422634056173E-2</v>
      </c>
      <c r="O169" s="83"/>
      <c r="P169" s="101"/>
      <c r="Q169" s="83">
        <v>80.250746433000018</v>
      </c>
      <c r="R169" s="83">
        <v>18204.233704024005</v>
      </c>
      <c r="S169" s="84"/>
      <c r="T169" s="84">
        <v>0.1175750477895678</v>
      </c>
      <c r="U169" s="84">
        <v>2.1462590088057402E-2</v>
      </c>
    </row>
    <row r="170" spans="2:21">
      <c r="B170" s="86" t="s">
        <v>544</v>
      </c>
      <c r="C170" s="87">
        <v>7480163</v>
      </c>
      <c r="D170" s="89" t="s">
        <v>116</v>
      </c>
      <c r="E170" s="89" t="s">
        <v>312</v>
      </c>
      <c r="F170" s="88">
        <v>520029935</v>
      </c>
      <c r="G170" s="89" t="s">
        <v>314</v>
      </c>
      <c r="H170" s="88" t="s">
        <v>315</v>
      </c>
      <c r="I170" s="88" t="s">
        <v>127</v>
      </c>
      <c r="J170" s="102"/>
      <c r="K170" s="91"/>
      <c r="L170" s="89" t="s">
        <v>129</v>
      </c>
      <c r="M170" s="90">
        <v>2.6800000000000001E-2</v>
      </c>
      <c r="N170" s="90">
        <v>4.5699913768324232E-2</v>
      </c>
      <c r="O170" s="91">
        <v>1.8343000000000005E-2</v>
      </c>
      <c r="P170" s="103">
        <v>95.02</v>
      </c>
      <c r="Q170" s="91"/>
      <c r="R170" s="91">
        <v>1.7395000000000005E-5</v>
      </c>
      <c r="S170" s="92">
        <v>7.0291764656323267E-12</v>
      </c>
      <c r="T170" s="92">
        <v>1.1234847835684738E-10</v>
      </c>
      <c r="U170" s="92">
        <v>2.0508512506034916E-11</v>
      </c>
    </row>
    <row r="171" spans="2:21">
      <c r="B171" s="86" t="s">
        <v>545</v>
      </c>
      <c r="C171" s="87">
        <v>6620488</v>
      </c>
      <c r="D171" s="89" t="s">
        <v>116</v>
      </c>
      <c r="E171" s="89" t="s">
        <v>312</v>
      </c>
      <c r="F171" s="88" t="s">
        <v>330</v>
      </c>
      <c r="G171" s="89" t="s">
        <v>314</v>
      </c>
      <c r="H171" s="88" t="s">
        <v>315</v>
      </c>
      <c r="I171" s="88" t="s">
        <v>127</v>
      </c>
      <c r="J171" s="102"/>
      <c r="K171" s="91"/>
      <c r="L171" s="89" t="s">
        <v>129</v>
      </c>
      <c r="M171" s="90">
        <v>2.5000000000000001E-2</v>
      </c>
      <c r="N171" s="90">
        <v>4.5005277044854887E-2</v>
      </c>
      <c r="O171" s="91">
        <v>4.0610000000000004E-3</v>
      </c>
      <c r="P171" s="103">
        <v>93.69</v>
      </c>
      <c r="Q171" s="91"/>
      <c r="R171" s="91">
        <v>3.7900000000000006E-6</v>
      </c>
      <c r="S171" s="92">
        <v>1.3687187403985781E-12</v>
      </c>
      <c r="T171" s="92">
        <v>2.4478340498560018E-11</v>
      </c>
      <c r="U171" s="92">
        <v>4.4683680596649794E-12</v>
      </c>
    </row>
    <row r="172" spans="2:21">
      <c r="B172" s="86" t="s">
        <v>546</v>
      </c>
      <c r="C172" s="87">
        <v>1133131</v>
      </c>
      <c r="D172" s="89" t="s">
        <v>116</v>
      </c>
      <c r="E172" s="89" t="s">
        <v>312</v>
      </c>
      <c r="F172" s="88" t="s">
        <v>547</v>
      </c>
      <c r="G172" s="89" t="s">
        <v>548</v>
      </c>
      <c r="H172" s="88" t="s">
        <v>347</v>
      </c>
      <c r="I172" s="88" t="s">
        <v>323</v>
      </c>
      <c r="J172" s="102"/>
      <c r="K172" s="91"/>
      <c r="L172" s="89" t="s">
        <v>129</v>
      </c>
      <c r="M172" s="90">
        <v>5.7000000000000002E-2</v>
      </c>
      <c r="N172" s="90">
        <v>4.8399555723207172E-2</v>
      </c>
      <c r="O172" s="91">
        <v>4.7379000000000004E-2</v>
      </c>
      <c r="P172" s="103">
        <v>100.82</v>
      </c>
      <c r="Q172" s="91"/>
      <c r="R172" s="91">
        <v>4.7718000000000013E-5</v>
      </c>
      <c r="S172" s="92">
        <v>3.0675863093465684E-10</v>
      </c>
      <c r="T172" s="92">
        <v>3.0819457834044515E-10</v>
      </c>
      <c r="U172" s="92">
        <v>5.6258993950156599E-11</v>
      </c>
    </row>
    <row r="173" spans="2:21">
      <c r="B173" s="86" t="s">
        <v>549</v>
      </c>
      <c r="C173" s="87">
        <v>2810372</v>
      </c>
      <c r="D173" s="89" t="s">
        <v>116</v>
      </c>
      <c r="E173" s="89" t="s">
        <v>312</v>
      </c>
      <c r="F173" s="88" t="s">
        <v>550</v>
      </c>
      <c r="G173" s="89" t="s">
        <v>413</v>
      </c>
      <c r="H173" s="88" t="s">
        <v>360</v>
      </c>
      <c r="I173" s="88" t="s">
        <v>323</v>
      </c>
      <c r="J173" s="102"/>
      <c r="K173" s="91"/>
      <c r="L173" s="89" t="s">
        <v>129</v>
      </c>
      <c r="M173" s="90">
        <v>2.4E-2</v>
      </c>
      <c r="N173" s="90">
        <v>5.0301000275305138E-2</v>
      </c>
      <c r="O173" s="91">
        <v>2.7074000000000001E-2</v>
      </c>
      <c r="P173" s="103">
        <v>80.430000000000007</v>
      </c>
      <c r="Q173" s="91"/>
      <c r="R173" s="91">
        <v>2.1794000000000002E-5</v>
      </c>
      <c r="S173" s="92">
        <v>3.6048554369618981E-11</v>
      </c>
      <c r="T173" s="92">
        <v>1.4076014586427887E-10</v>
      </c>
      <c r="U173" s="92">
        <v>2.5694884826474552E-11</v>
      </c>
    </row>
    <row r="174" spans="2:21">
      <c r="B174" s="86" t="s">
        <v>551</v>
      </c>
      <c r="C174" s="87">
        <v>1138114</v>
      </c>
      <c r="D174" s="89" t="s">
        <v>116</v>
      </c>
      <c r="E174" s="89" t="s">
        <v>312</v>
      </c>
      <c r="F174" s="88" t="s">
        <v>354</v>
      </c>
      <c r="G174" s="89" t="s">
        <v>328</v>
      </c>
      <c r="H174" s="88" t="s">
        <v>355</v>
      </c>
      <c r="I174" s="88" t="s">
        <v>127</v>
      </c>
      <c r="J174" s="102"/>
      <c r="K174" s="91"/>
      <c r="L174" s="89" t="s">
        <v>129</v>
      </c>
      <c r="M174" s="90">
        <v>3.39E-2</v>
      </c>
      <c r="N174" s="90">
        <v>5.1098125689084888E-2</v>
      </c>
      <c r="O174" s="91">
        <v>9.137000000000001E-3</v>
      </c>
      <c r="P174" s="103">
        <v>99.19</v>
      </c>
      <c r="Q174" s="91"/>
      <c r="R174" s="91">
        <v>9.0700000000000013E-6</v>
      </c>
      <c r="S174" s="92">
        <v>1.4032576772109265E-11</v>
      </c>
      <c r="T174" s="92">
        <v>5.8580091905524892E-11</v>
      </c>
      <c r="U174" s="92">
        <v>1.0693429630913287E-11</v>
      </c>
    </row>
    <row r="175" spans="2:21">
      <c r="B175" s="86" t="s">
        <v>552</v>
      </c>
      <c r="C175" s="87">
        <v>1162866</v>
      </c>
      <c r="D175" s="89" t="s">
        <v>116</v>
      </c>
      <c r="E175" s="89" t="s">
        <v>312</v>
      </c>
      <c r="F175" s="88" t="s">
        <v>354</v>
      </c>
      <c r="G175" s="89" t="s">
        <v>328</v>
      </c>
      <c r="H175" s="88" t="s">
        <v>355</v>
      </c>
      <c r="I175" s="88" t="s">
        <v>127</v>
      </c>
      <c r="J175" s="102"/>
      <c r="K175" s="91"/>
      <c r="L175" s="89" t="s">
        <v>129</v>
      </c>
      <c r="M175" s="90">
        <v>2.4399999999999998E-2</v>
      </c>
      <c r="N175" s="90">
        <v>5.210095320623917E-2</v>
      </c>
      <c r="O175" s="91">
        <v>2.7074000000000001E-2</v>
      </c>
      <c r="P175" s="103">
        <v>85.25</v>
      </c>
      <c r="Q175" s="91"/>
      <c r="R175" s="91">
        <v>2.3080000000000003E-5</v>
      </c>
      <c r="S175" s="92">
        <v>2.4645483360612015E-11</v>
      </c>
      <c r="T175" s="92">
        <v>1.4906598910468737E-10</v>
      </c>
      <c r="U175" s="92">
        <v>2.7211064595532378E-11</v>
      </c>
    </row>
    <row r="176" spans="2:21">
      <c r="B176" s="86" t="s">
        <v>553</v>
      </c>
      <c r="C176" s="87">
        <v>1132521</v>
      </c>
      <c r="D176" s="89" t="s">
        <v>116</v>
      </c>
      <c r="E176" s="89" t="s">
        <v>312</v>
      </c>
      <c r="F176" s="88" t="s">
        <v>364</v>
      </c>
      <c r="G176" s="89" t="s">
        <v>328</v>
      </c>
      <c r="H176" s="88" t="s">
        <v>355</v>
      </c>
      <c r="I176" s="88" t="s">
        <v>127</v>
      </c>
      <c r="J176" s="102"/>
      <c r="K176" s="91">
        <v>9.9999999983928414E-3</v>
      </c>
      <c r="L176" s="89" t="s">
        <v>129</v>
      </c>
      <c r="M176" s="90">
        <v>3.5000000000000003E-2</v>
      </c>
      <c r="N176" s="90">
        <v>0.14070000000027016</v>
      </c>
      <c r="O176" s="91">
        <v>128556.97051300001</v>
      </c>
      <c r="P176" s="103">
        <v>101.64</v>
      </c>
      <c r="Q176" s="91"/>
      <c r="R176" s="91">
        <v>130.66529922100003</v>
      </c>
      <c r="S176" s="92">
        <v>1.1276234837597691E-3</v>
      </c>
      <c r="T176" s="92">
        <v>8.4392339991500454E-4</v>
      </c>
      <c r="U176" s="92">
        <v>1.5405294183263422E-4</v>
      </c>
    </row>
    <row r="177" spans="2:21">
      <c r="B177" s="86" t="s">
        <v>554</v>
      </c>
      <c r="C177" s="87">
        <v>7590151</v>
      </c>
      <c r="D177" s="89" t="s">
        <v>116</v>
      </c>
      <c r="E177" s="89" t="s">
        <v>312</v>
      </c>
      <c r="F177" s="88" t="s">
        <v>368</v>
      </c>
      <c r="G177" s="89" t="s">
        <v>328</v>
      </c>
      <c r="H177" s="88" t="s">
        <v>360</v>
      </c>
      <c r="I177" s="88" t="s">
        <v>323</v>
      </c>
      <c r="J177" s="102"/>
      <c r="K177" s="91">
        <v>6.0599999999963083</v>
      </c>
      <c r="L177" s="89" t="s">
        <v>129</v>
      </c>
      <c r="M177" s="90">
        <v>2.5499999999999998E-2</v>
      </c>
      <c r="N177" s="90">
        <v>5.2399999999970658E-2</v>
      </c>
      <c r="O177" s="91">
        <v>990591.36059400009</v>
      </c>
      <c r="P177" s="103">
        <v>85.31</v>
      </c>
      <c r="Q177" s="91"/>
      <c r="R177" s="91">
        <v>845.0735227020001</v>
      </c>
      <c r="S177" s="92">
        <v>7.2683989326525035E-4</v>
      </c>
      <c r="T177" s="92">
        <v>5.4580468166272149E-3</v>
      </c>
      <c r="U177" s="92">
        <v>9.9633233163857115E-4</v>
      </c>
    </row>
    <row r="178" spans="2:21">
      <c r="B178" s="86" t="s">
        <v>555</v>
      </c>
      <c r="C178" s="87">
        <v>5850110</v>
      </c>
      <c r="D178" s="89" t="s">
        <v>116</v>
      </c>
      <c r="E178" s="89" t="s">
        <v>312</v>
      </c>
      <c r="F178" s="88" t="s">
        <v>440</v>
      </c>
      <c r="G178" s="89" t="s">
        <v>438</v>
      </c>
      <c r="H178" s="88" t="s">
        <v>355</v>
      </c>
      <c r="I178" s="88" t="s">
        <v>127</v>
      </c>
      <c r="J178" s="102"/>
      <c r="K178" s="91">
        <v>5.6299999998607158</v>
      </c>
      <c r="L178" s="89" t="s">
        <v>129</v>
      </c>
      <c r="M178" s="90">
        <v>1.95E-2</v>
      </c>
      <c r="N178" s="90">
        <v>5.2299999997754386E-2</v>
      </c>
      <c r="O178" s="91">
        <v>8460.712042000001</v>
      </c>
      <c r="P178" s="103">
        <v>83.16</v>
      </c>
      <c r="Q178" s="91"/>
      <c r="R178" s="91">
        <v>7.0359278460000008</v>
      </c>
      <c r="S178" s="92">
        <v>7.4211362289934685E-6</v>
      </c>
      <c r="T178" s="92">
        <v>4.5442701197279137E-5</v>
      </c>
      <c r="U178" s="92">
        <v>8.2952810704944099E-6</v>
      </c>
    </row>
    <row r="179" spans="2:21">
      <c r="B179" s="86" t="s">
        <v>556</v>
      </c>
      <c r="C179" s="87">
        <v>4160156</v>
      </c>
      <c r="D179" s="89" t="s">
        <v>116</v>
      </c>
      <c r="E179" s="89" t="s">
        <v>312</v>
      </c>
      <c r="F179" s="88" t="s">
        <v>557</v>
      </c>
      <c r="G179" s="89" t="s">
        <v>328</v>
      </c>
      <c r="H179" s="88" t="s">
        <v>360</v>
      </c>
      <c r="I179" s="88" t="s">
        <v>323</v>
      </c>
      <c r="J179" s="102"/>
      <c r="K179" s="91">
        <v>1.3099999999958394</v>
      </c>
      <c r="L179" s="89" t="s">
        <v>129</v>
      </c>
      <c r="M179" s="90">
        <v>2.5499999999999998E-2</v>
      </c>
      <c r="N179" s="90">
        <v>4.9399999999914755E-2</v>
      </c>
      <c r="O179" s="91">
        <v>203053.59006800002</v>
      </c>
      <c r="P179" s="103">
        <v>97.06</v>
      </c>
      <c r="Q179" s="91"/>
      <c r="R179" s="91">
        <v>197.08381452200004</v>
      </c>
      <c r="S179" s="92">
        <v>1.008591077407562E-3</v>
      </c>
      <c r="T179" s="92">
        <v>1.2728983426450037E-3</v>
      </c>
      <c r="U179" s="92">
        <v>2.3235963638180523E-4</v>
      </c>
    </row>
    <row r="180" spans="2:21">
      <c r="B180" s="86" t="s">
        <v>558</v>
      </c>
      <c r="C180" s="87">
        <v>2320232</v>
      </c>
      <c r="D180" s="89" t="s">
        <v>116</v>
      </c>
      <c r="E180" s="89" t="s">
        <v>312</v>
      </c>
      <c r="F180" s="88" t="s">
        <v>559</v>
      </c>
      <c r="G180" s="89" t="s">
        <v>123</v>
      </c>
      <c r="H180" s="88" t="s">
        <v>360</v>
      </c>
      <c r="I180" s="88" t="s">
        <v>323</v>
      </c>
      <c r="J180" s="102"/>
      <c r="K180" s="91"/>
      <c r="L180" s="89" t="s">
        <v>129</v>
      </c>
      <c r="M180" s="90">
        <v>2.2400000000000003E-2</v>
      </c>
      <c r="N180" s="90">
        <v>5.0199151484901422E-2</v>
      </c>
      <c r="O180" s="91">
        <v>2.2200999999999999E-2</v>
      </c>
      <c r="P180" s="103">
        <v>90.04</v>
      </c>
      <c r="Q180" s="91"/>
      <c r="R180" s="91">
        <v>2.0035000000000004E-5</v>
      </c>
      <c r="S180" s="92">
        <v>3.4579278693161503E-11</v>
      </c>
      <c r="T180" s="92">
        <v>1.2939935406032981E-10</v>
      </c>
      <c r="U180" s="92">
        <v>2.3621043291659066E-11</v>
      </c>
    </row>
    <row r="181" spans="2:21">
      <c r="B181" s="86" t="s">
        <v>560</v>
      </c>
      <c r="C181" s="87">
        <v>1135920</v>
      </c>
      <c r="D181" s="89" t="s">
        <v>116</v>
      </c>
      <c r="E181" s="89" t="s">
        <v>312</v>
      </c>
      <c r="F181" s="88">
        <v>513937714</v>
      </c>
      <c r="G181" s="89" t="s">
        <v>438</v>
      </c>
      <c r="H181" s="88" t="s">
        <v>355</v>
      </c>
      <c r="I181" s="88" t="s">
        <v>127</v>
      </c>
      <c r="J181" s="102"/>
      <c r="K181" s="91">
        <v>1</v>
      </c>
      <c r="L181" s="89" t="s">
        <v>129</v>
      </c>
      <c r="M181" s="90">
        <v>4.0999999999999995E-2</v>
      </c>
      <c r="N181" s="90">
        <v>5.4999999999964813E-2</v>
      </c>
      <c r="O181" s="91">
        <v>141025.19220200003</v>
      </c>
      <c r="P181" s="103">
        <v>98.7</v>
      </c>
      <c r="Q181" s="91">
        <v>2.8910164370000007</v>
      </c>
      <c r="R181" s="91">
        <v>142.08288116100002</v>
      </c>
      <c r="S181" s="92">
        <v>4.7008397400666676E-4</v>
      </c>
      <c r="T181" s="92">
        <v>9.1766573722305974E-4</v>
      </c>
      <c r="U181" s="92">
        <v>1.6751414459234494E-4</v>
      </c>
    </row>
    <row r="182" spans="2:21">
      <c r="B182" s="86" t="s">
        <v>562</v>
      </c>
      <c r="C182" s="87">
        <v>7770258</v>
      </c>
      <c r="D182" s="89" t="s">
        <v>116</v>
      </c>
      <c r="E182" s="89" t="s">
        <v>312</v>
      </c>
      <c r="F182" s="88" t="s">
        <v>563</v>
      </c>
      <c r="G182" s="89" t="s">
        <v>564</v>
      </c>
      <c r="H182" s="88" t="s">
        <v>360</v>
      </c>
      <c r="I182" s="88" t="s">
        <v>323</v>
      </c>
      <c r="J182" s="102"/>
      <c r="K182" s="91"/>
      <c r="L182" s="89" t="s">
        <v>129</v>
      </c>
      <c r="M182" s="90">
        <v>3.5200000000000002E-2</v>
      </c>
      <c r="N182" s="90">
        <v>4.7499800346066816E-2</v>
      </c>
      <c r="O182" s="91">
        <v>3.8986000000000007E-2</v>
      </c>
      <c r="P182" s="103">
        <v>96.46</v>
      </c>
      <c r="Q182" s="91"/>
      <c r="R182" s="91">
        <v>3.756500000000001E-5</v>
      </c>
      <c r="S182" s="92">
        <v>4.8511554126729816E-11</v>
      </c>
      <c r="T182" s="92">
        <v>2.426197521974689E-10</v>
      </c>
      <c r="U182" s="92">
        <v>4.4288719303777033E-11</v>
      </c>
    </row>
    <row r="183" spans="2:21">
      <c r="B183" s="86" t="s">
        <v>565</v>
      </c>
      <c r="C183" s="87">
        <v>1410299</v>
      </c>
      <c r="D183" s="89" t="s">
        <v>116</v>
      </c>
      <c r="E183" s="89" t="s">
        <v>312</v>
      </c>
      <c r="F183" s="88" t="s">
        <v>409</v>
      </c>
      <c r="G183" s="89" t="s">
        <v>125</v>
      </c>
      <c r="H183" s="88" t="s">
        <v>360</v>
      </c>
      <c r="I183" s="88" t="s">
        <v>323</v>
      </c>
      <c r="J183" s="102"/>
      <c r="K183" s="91">
        <v>1.5400000000568141</v>
      </c>
      <c r="L183" s="89" t="s">
        <v>129</v>
      </c>
      <c r="M183" s="90">
        <v>2.7000000000000003E-2</v>
      </c>
      <c r="N183" s="90">
        <v>5.0500000000919053E-2</v>
      </c>
      <c r="O183" s="91">
        <v>6191.834546000001</v>
      </c>
      <c r="P183" s="103">
        <v>96.65</v>
      </c>
      <c r="Q183" s="91"/>
      <c r="R183" s="91">
        <v>5.9844081290000011</v>
      </c>
      <c r="S183" s="92">
        <v>3.2993407674923558E-5</v>
      </c>
      <c r="T183" s="92">
        <v>3.8651287563063978E-5</v>
      </c>
      <c r="U183" s="92">
        <v>7.0555509603227067E-6</v>
      </c>
    </row>
    <row r="184" spans="2:21">
      <c r="B184" s="86" t="s">
        <v>566</v>
      </c>
      <c r="C184" s="87">
        <v>1192731</v>
      </c>
      <c r="D184" s="89" t="s">
        <v>116</v>
      </c>
      <c r="E184" s="89" t="s">
        <v>312</v>
      </c>
      <c r="F184" s="88" t="s">
        <v>409</v>
      </c>
      <c r="G184" s="89" t="s">
        <v>125</v>
      </c>
      <c r="H184" s="88" t="s">
        <v>360</v>
      </c>
      <c r="I184" s="88" t="s">
        <v>323</v>
      </c>
      <c r="J184" s="102"/>
      <c r="K184" s="91">
        <v>3.8199999999997547</v>
      </c>
      <c r="L184" s="89" t="s">
        <v>129</v>
      </c>
      <c r="M184" s="90">
        <v>4.5599999999999995E-2</v>
      </c>
      <c r="N184" s="90">
        <v>5.2599999999976312E-2</v>
      </c>
      <c r="O184" s="91">
        <v>250174.09692000004</v>
      </c>
      <c r="P184" s="103">
        <v>97.85</v>
      </c>
      <c r="Q184" s="91"/>
      <c r="R184" s="91">
        <v>244.79534553300005</v>
      </c>
      <c r="S184" s="92">
        <v>8.9078238884440406E-4</v>
      </c>
      <c r="T184" s="92">
        <v>1.5810511399523555E-3</v>
      </c>
      <c r="U184" s="92">
        <v>2.8861100346551697E-4</v>
      </c>
    </row>
    <row r="185" spans="2:21">
      <c r="B185" s="86" t="s">
        <v>567</v>
      </c>
      <c r="C185" s="87">
        <v>2300309</v>
      </c>
      <c r="D185" s="89" t="s">
        <v>116</v>
      </c>
      <c r="E185" s="89" t="s">
        <v>312</v>
      </c>
      <c r="F185" s="88" t="s">
        <v>416</v>
      </c>
      <c r="G185" s="89" t="s">
        <v>152</v>
      </c>
      <c r="H185" s="88" t="s">
        <v>417</v>
      </c>
      <c r="I185" s="88" t="s">
        <v>127</v>
      </c>
      <c r="J185" s="102"/>
      <c r="K185" s="91">
        <v>8.8699999999748034</v>
      </c>
      <c r="L185" s="89" t="s">
        <v>129</v>
      </c>
      <c r="M185" s="90">
        <v>2.7900000000000001E-2</v>
      </c>
      <c r="N185" s="90">
        <v>5.1199999999876587E-2</v>
      </c>
      <c r="O185" s="91">
        <v>236895.85500000004</v>
      </c>
      <c r="P185" s="103">
        <v>82.09</v>
      </c>
      <c r="Q185" s="91"/>
      <c r="R185" s="91">
        <v>194.46780737000003</v>
      </c>
      <c r="S185" s="92">
        <v>5.5086934936285001E-4</v>
      </c>
      <c r="T185" s="92">
        <v>1.2560024287100896E-3</v>
      </c>
      <c r="U185" s="92">
        <v>2.2927539289846696E-4</v>
      </c>
    </row>
    <row r="186" spans="2:21">
      <c r="B186" s="86" t="s">
        <v>568</v>
      </c>
      <c r="C186" s="87">
        <v>2300176</v>
      </c>
      <c r="D186" s="89" t="s">
        <v>116</v>
      </c>
      <c r="E186" s="89" t="s">
        <v>312</v>
      </c>
      <c r="F186" s="88" t="s">
        <v>416</v>
      </c>
      <c r="G186" s="89" t="s">
        <v>152</v>
      </c>
      <c r="H186" s="88" t="s">
        <v>417</v>
      </c>
      <c r="I186" s="88" t="s">
        <v>127</v>
      </c>
      <c r="J186" s="102"/>
      <c r="K186" s="91"/>
      <c r="L186" s="89" t="s">
        <v>129</v>
      </c>
      <c r="M186" s="90">
        <v>3.6499999999999998E-2</v>
      </c>
      <c r="N186" s="90">
        <v>5.0300275152530209E-2</v>
      </c>
      <c r="O186" s="91">
        <v>1.6989000000000004E-2</v>
      </c>
      <c r="P186" s="103">
        <v>98.51</v>
      </c>
      <c r="Q186" s="91"/>
      <c r="R186" s="91">
        <v>1.6718000000000002E-5</v>
      </c>
      <c r="S186" s="92">
        <v>1.0634932493841098E-11</v>
      </c>
      <c r="T186" s="92">
        <v>1.0797596212531039E-10</v>
      </c>
      <c r="U186" s="92">
        <v>1.9710336997751745E-11</v>
      </c>
    </row>
    <row r="187" spans="2:21">
      <c r="B187" s="86" t="s">
        <v>569</v>
      </c>
      <c r="C187" s="87">
        <v>1185941</v>
      </c>
      <c r="D187" s="89" t="s">
        <v>116</v>
      </c>
      <c r="E187" s="89" t="s">
        <v>312</v>
      </c>
      <c r="F187" s="88" t="s">
        <v>570</v>
      </c>
      <c r="G187" s="89" t="s">
        <v>126</v>
      </c>
      <c r="H187" s="88" t="s">
        <v>417</v>
      </c>
      <c r="I187" s="88" t="s">
        <v>127</v>
      </c>
      <c r="J187" s="102"/>
      <c r="K187" s="91">
        <v>1.7599999999979681</v>
      </c>
      <c r="L187" s="89" t="s">
        <v>129</v>
      </c>
      <c r="M187" s="90">
        <v>6.0999999999999999E-2</v>
      </c>
      <c r="N187" s="90">
        <v>6.3999999999949209E-2</v>
      </c>
      <c r="O187" s="91">
        <v>507633.97500000009</v>
      </c>
      <c r="P187" s="103">
        <v>100.83</v>
      </c>
      <c r="Q187" s="91"/>
      <c r="R187" s="91">
        <v>511.84731445400007</v>
      </c>
      <c r="S187" s="92">
        <v>1.3178109991952443E-3</v>
      </c>
      <c r="T187" s="92">
        <v>3.3058503552713804E-3</v>
      </c>
      <c r="U187" s="92">
        <v>6.0346231961254631E-4</v>
      </c>
    </row>
    <row r="188" spans="2:21">
      <c r="B188" s="86" t="s">
        <v>571</v>
      </c>
      <c r="C188" s="87">
        <v>1143130</v>
      </c>
      <c r="D188" s="89" t="s">
        <v>116</v>
      </c>
      <c r="E188" s="89" t="s">
        <v>312</v>
      </c>
      <c r="F188" s="88">
        <v>513834200</v>
      </c>
      <c r="G188" s="89" t="s">
        <v>438</v>
      </c>
      <c r="H188" s="88" t="s">
        <v>417</v>
      </c>
      <c r="I188" s="88" t="s">
        <v>127</v>
      </c>
      <c r="J188" s="102"/>
      <c r="K188" s="91">
        <v>7.4600000000039355</v>
      </c>
      <c r="L188" s="89" t="s">
        <v>129</v>
      </c>
      <c r="M188" s="90">
        <v>3.0499999999999999E-2</v>
      </c>
      <c r="N188" s="90">
        <v>5.2300000000033542E-2</v>
      </c>
      <c r="O188" s="91">
        <v>421692.67336400005</v>
      </c>
      <c r="P188" s="103">
        <v>85.55</v>
      </c>
      <c r="Q188" s="91"/>
      <c r="R188" s="91">
        <v>360.75808207300008</v>
      </c>
      <c r="S188" s="92">
        <v>6.177167423833265E-4</v>
      </c>
      <c r="T188" s="92">
        <v>2.3300156122929697E-3</v>
      </c>
      <c r="U188" s="92">
        <v>4.253297865965674E-4</v>
      </c>
    </row>
    <row r="189" spans="2:21">
      <c r="B189" s="86" t="s">
        <v>572</v>
      </c>
      <c r="C189" s="87">
        <v>1157601</v>
      </c>
      <c r="D189" s="89" t="s">
        <v>116</v>
      </c>
      <c r="E189" s="89" t="s">
        <v>312</v>
      </c>
      <c r="F189" s="88">
        <v>513834200</v>
      </c>
      <c r="G189" s="89" t="s">
        <v>438</v>
      </c>
      <c r="H189" s="88" t="s">
        <v>417</v>
      </c>
      <c r="I189" s="88" t="s">
        <v>127</v>
      </c>
      <c r="J189" s="102"/>
      <c r="K189" s="91">
        <v>2.8899999999959292</v>
      </c>
      <c r="L189" s="89" t="s">
        <v>129</v>
      </c>
      <c r="M189" s="90">
        <v>2.9100000000000001E-2</v>
      </c>
      <c r="N189" s="90">
        <v>5.0399999999908393E-2</v>
      </c>
      <c r="O189" s="91">
        <v>208412.60065300003</v>
      </c>
      <c r="P189" s="103">
        <v>94.28</v>
      </c>
      <c r="Q189" s="91"/>
      <c r="R189" s="91">
        <v>196.49139992000002</v>
      </c>
      <c r="S189" s="92">
        <v>3.473543344216667E-4</v>
      </c>
      <c r="T189" s="92">
        <v>1.2690721351663558E-3</v>
      </c>
      <c r="U189" s="92">
        <v>2.3166118612173768E-4</v>
      </c>
    </row>
    <row r="190" spans="2:21">
      <c r="B190" s="86" t="s">
        <v>573</v>
      </c>
      <c r="C190" s="87">
        <v>1138163</v>
      </c>
      <c r="D190" s="89" t="s">
        <v>116</v>
      </c>
      <c r="E190" s="89" t="s">
        <v>312</v>
      </c>
      <c r="F190" s="88">
        <v>513834200</v>
      </c>
      <c r="G190" s="89" t="s">
        <v>438</v>
      </c>
      <c r="H190" s="88" t="s">
        <v>417</v>
      </c>
      <c r="I190" s="88" t="s">
        <v>127</v>
      </c>
      <c r="J190" s="102"/>
      <c r="K190" s="91"/>
      <c r="L190" s="89" t="s">
        <v>129</v>
      </c>
      <c r="M190" s="90">
        <v>3.95E-2</v>
      </c>
      <c r="N190" s="90">
        <v>4.7800658348005814E-2</v>
      </c>
      <c r="O190" s="91">
        <v>1.3537E-2</v>
      </c>
      <c r="P190" s="103">
        <v>96.27</v>
      </c>
      <c r="Q190" s="91"/>
      <c r="R190" s="91">
        <v>1.3063000000000002E-5</v>
      </c>
      <c r="S190" s="92">
        <v>5.6401822935916088E-11</v>
      </c>
      <c r="T190" s="92">
        <v>8.4369541407042088E-11</v>
      </c>
      <c r="U190" s="92">
        <v>1.540113244416982E-11</v>
      </c>
    </row>
    <row r="191" spans="2:21">
      <c r="B191" s="86" t="s">
        <v>574</v>
      </c>
      <c r="C191" s="87">
        <v>1143122</v>
      </c>
      <c r="D191" s="89" t="s">
        <v>116</v>
      </c>
      <c r="E191" s="89" t="s">
        <v>312</v>
      </c>
      <c r="F191" s="88">
        <v>513834200</v>
      </c>
      <c r="G191" s="89" t="s">
        <v>438</v>
      </c>
      <c r="H191" s="88" t="s">
        <v>417</v>
      </c>
      <c r="I191" s="88" t="s">
        <v>127</v>
      </c>
      <c r="J191" s="102"/>
      <c r="K191" s="91">
        <v>6.7000000000004034</v>
      </c>
      <c r="L191" s="89" t="s">
        <v>129</v>
      </c>
      <c r="M191" s="90">
        <v>3.0499999999999999E-2</v>
      </c>
      <c r="N191" s="90">
        <v>5.1499999999997985E-2</v>
      </c>
      <c r="O191" s="91">
        <v>566943.83718700008</v>
      </c>
      <c r="P191" s="103">
        <v>87.42</v>
      </c>
      <c r="Q191" s="91"/>
      <c r="R191" s="91">
        <v>495.62230245400002</v>
      </c>
      <c r="S191" s="92">
        <v>7.7783784547344774E-4</v>
      </c>
      <c r="T191" s="92">
        <v>3.201058437506414E-3</v>
      </c>
      <c r="U191" s="92">
        <v>5.8433321001136391E-4</v>
      </c>
    </row>
    <row r="192" spans="2:21">
      <c r="B192" s="86" t="s">
        <v>575</v>
      </c>
      <c r="C192" s="87">
        <v>1182666</v>
      </c>
      <c r="D192" s="89" t="s">
        <v>116</v>
      </c>
      <c r="E192" s="89" t="s">
        <v>312</v>
      </c>
      <c r="F192" s="88">
        <v>513834200</v>
      </c>
      <c r="G192" s="89" t="s">
        <v>438</v>
      </c>
      <c r="H192" s="88" t="s">
        <v>417</v>
      </c>
      <c r="I192" s="88" t="s">
        <v>127</v>
      </c>
      <c r="J192" s="102"/>
      <c r="K192" s="91">
        <v>8.3300000000008723</v>
      </c>
      <c r="L192" s="89" t="s">
        <v>129</v>
      </c>
      <c r="M192" s="90">
        <v>2.63E-2</v>
      </c>
      <c r="N192" s="90">
        <v>5.2799999999997557E-2</v>
      </c>
      <c r="O192" s="91">
        <v>609160.77</v>
      </c>
      <c r="P192" s="103">
        <v>80.77</v>
      </c>
      <c r="Q192" s="91"/>
      <c r="R192" s="91">
        <v>492.01915392900014</v>
      </c>
      <c r="S192" s="92">
        <v>8.7814299429718088E-4</v>
      </c>
      <c r="T192" s="92">
        <v>3.1777869080969598E-3</v>
      </c>
      <c r="U192" s="92">
        <v>5.8008513777301602E-4</v>
      </c>
    </row>
    <row r="193" spans="2:21">
      <c r="B193" s="86" t="s">
        <v>576</v>
      </c>
      <c r="C193" s="87">
        <v>1141647</v>
      </c>
      <c r="D193" s="89" t="s">
        <v>116</v>
      </c>
      <c r="E193" s="89" t="s">
        <v>312</v>
      </c>
      <c r="F193" s="88" t="s">
        <v>577</v>
      </c>
      <c r="G193" s="89" t="s">
        <v>124</v>
      </c>
      <c r="H193" s="88" t="s">
        <v>414</v>
      </c>
      <c r="I193" s="88" t="s">
        <v>323</v>
      </c>
      <c r="J193" s="102"/>
      <c r="K193" s="91">
        <v>0.1099999998844523</v>
      </c>
      <c r="L193" s="89" t="s">
        <v>129</v>
      </c>
      <c r="M193" s="90">
        <v>3.4000000000000002E-2</v>
      </c>
      <c r="N193" s="90">
        <v>6.5900000003723203E-2</v>
      </c>
      <c r="O193" s="91">
        <v>1555.7756240000003</v>
      </c>
      <c r="P193" s="103">
        <v>100.13</v>
      </c>
      <c r="Q193" s="91"/>
      <c r="R193" s="91">
        <v>1.5577980380000001</v>
      </c>
      <c r="S193" s="92">
        <v>4.4440108388946E-5</v>
      </c>
      <c r="T193" s="92">
        <v>1.006129572616167E-5</v>
      </c>
      <c r="U193" s="92">
        <v>1.8366266481287522E-6</v>
      </c>
    </row>
    <row r="194" spans="2:21">
      <c r="B194" s="86" t="s">
        <v>578</v>
      </c>
      <c r="C194" s="87">
        <v>1193481</v>
      </c>
      <c r="D194" s="89" t="s">
        <v>116</v>
      </c>
      <c r="E194" s="89" t="s">
        <v>312</v>
      </c>
      <c r="F194" s="88" t="s">
        <v>445</v>
      </c>
      <c r="G194" s="89" t="s">
        <v>438</v>
      </c>
      <c r="H194" s="88" t="s">
        <v>414</v>
      </c>
      <c r="I194" s="88" t="s">
        <v>323</v>
      </c>
      <c r="J194" s="102"/>
      <c r="K194" s="91">
        <v>4.2300000000028746</v>
      </c>
      <c r="L194" s="89" t="s">
        <v>129</v>
      </c>
      <c r="M194" s="90">
        <v>4.7E-2</v>
      </c>
      <c r="N194" s="90">
        <v>4.9800000000044697E-2</v>
      </c>
      <c r="O194" s="91">
        <v>311348.83800000005</v>
      </c>
      <c r="P194" s="103">
        <v>100.57</v>
      </c>
      <c r="Q194" s="91"/>
      <c r="R194" s="91">
        <v>313.12351487000007</v>
      </c>
      <c r="S194" s="92">
        <v>6.2382055299539175E-4</v>
      </c>
      <c r="T194" s="92">
        <v>2.022359898441631E-3</v>
      </c>
      <c r="U194" s="92">
        <v>3.6916915899080216E-4</v>
      </c>
    </row>
    <row r="195" spans="2:21">
      <c r="B195" s="86" t="s">
        <v>579</v>
      </c>
      <c r="C195" s="87">
        <v>1136068</v>
      </c>
      <c r="D195" s="89" t="s">
        <v>116</v>
      </c>
      <c r="E195" s="89" t="s">
        <v>312</v>
      </c>
      <c r="F195" s="88">
        <v>513754069</v>
      </c>
      <c r="G195" s="89" t="s">
        <v>438</v>
      </c>
      <c r="H195" s="88" t="s">
        <v>417</v>
      </c>
      <c r="I195" s="88" t="s">
        <v>127</v>
      </c>
      <c r="J195" s="102"/>
      <c r="K195" s="91"/>
      <c r="L195" s="89" t="s">
        <v>129</v>
      </c>
      <c r="M195" s="90">
        <v>3.9199999999999999E-2</v>
      </c>
      <c r="N195" s="90">
        <v>5.54004140114462E-2</v>
      </c>
      <c r="O195" s="91">
        <v>2.4637000000000003E-2</v>
      </c>
      <c r="P195" s="103">
        <v>100</v>
      </c>
      <c r="Q195" s="91"/>
      <c r="R195" s="91">
        <v>2.4637000000000001E-5</v>
      </c>
      <c r="S195" s="92">
        <v>2.566744525729955E-11</v>
      </c>
      <c r="T195" s="92">
        <v>1.591221305707185E-10</v>
      </c>
      <c r="U195" s="92">
        <v>2.9046750365690258E-11</v>
      </c>
    </row>
    <row r="196" spans="2:21">
      <c r="B196" s="86" t="s">
        <v>580</v>
      </c>
      <c r="C196" s="87">
        <v>1160647</v>
      </c>
      <c r="D196" s="89" t="s">
        <v>116</v>
      </c>
      <c r="E196" s="89" t="s">
        <v>312</v>
      </c>
      <c r="F196" s="88">
        <v>513754069</v>
      </c>
      <c r="G196" s="89" t="s">
        <v>438</v>
      </c>
      <c r="H196" s="88" t="s">
        <v>417</v>
      </c>
      <c r="I196" s="88" t="s">
        <v>127</v>
      </c>
      <c r="J196" s="102"/>
      <c r="K196" s="91">
        <v>6.1300000000020596</v>
      </c>
      <c r="L196" s="89" t="s">
        <v>129</v>
      </c>
      <c r="M196" s="90">
        <v>2.64E-2</v>
      </c>
      <c r="N196" s="90">
        <v>5.2200000000021146E-2</v>
      </c>
      <c r="O196" s="91">
        <v>1039110.6917840001</v>
      </c>
      <c r="P196" s="103">
        <v>86.46</v>
      </c>
      <c r="Q196" s="91"/>
      <c r="R196" s="91">
        <v>898.41510415500022</v>
      </c>
      <c r="S196" s="92">
        <v>6.3508636573776504E-4</v>
      </c>
      <c r="T196" s="92">
        <v>5.8025622238932336E-3</v>
      </c>
      <c r="U196" s="92">
        <v>1.0592214658909731E-3</v>
      </c>
    </row>
    <row r="197" spans="2:21">
      <c r="B197" s="86" t="s">
        <v>581</v>
      </c>
      <c r="C197" s="87">
        <v>1179928</v>
      </c>
      <c r="D197" s="89" t="s">
        <v>116</v>
      </c>
      <c r="E197" s="89" t="s">
        <v>312</v>
      </c>
      <c r="F197" s="88">
        <v>513754069</v>
      </c>
      <c r="G197" s="89" t="s">
        <v>438</v>
      </c>
      <c r="H197" s="88" t="s">
        <v>417</v>
      </c>
      <c r="I197" s="88" t="s">
        <v>127</v>
      </c>
      <c r="J197" s="102"/>
      <c r="K197" s="91">
        <v>7.7399999999978579</v>
      </c>
      <c r="L197" s="89" t="s">
        <v>129</v>
      </c>
      <c r="M197" s="90">
        <v>2.5000000000000001E-2</v>
      </c>
      <c r="N197" s="90">
        <v>5.4399999999978584E-2</v>
      </c>
      <c r="O197" s="91">
        <v>578183.60469200008</v>
      </c>
      <c r="P197" s="103">
        <v>80.78</v>
      </c>
      <c r="Q197" s="91"/>
      <c r="R197" s="91">
        <v>467.05671590000014</v>
      </c>
      <c r="S197" s="92">
        <v>4.3353562062055503E-4</v>
      </c>
      <c r="T197" s="92">
        <v>3.0165628823059136E-3</v>
      </c>
      <c r="U197" s="92">
        <v>5.5065469957244872E-4</v>
      </c>
    </row>
    <row r="198" spans="2:21">
      <c r="B198" s="86" t="s">
        <v>582</v>
      </c>
      <c r="C198" s="87">
        <v>1143411</v>
      </c>
      <c r="D198" s="89" t="s">
        <v>116</v>
      </c>
      <c r="E198" s="89" t="s">
        <v>312</v>
      </c>
      <c r="F198" s="88">
        <v>513937714</v>
      </c>
      <c r="G198" s="89" t="s">
        <v>438</v>
      </c>
      <c r="H198" s="88" t="s">
        <v>417</v>
      </c>
      <c r="I198" s="88" t="s">
        <v>127</v>
      </c>
      <c r="J198" s="102"/>
      <c r="K198" s="91">
        <v>5.4499999999970052</v>
      </c>
      <c r="L198" s="89" t="s">
        <v>129</v>
      </c>
      <c r="M198" s="90">
        <v>3.4300000000000004E-2</v>
      </c>
      <c r="N198" s="90">
        <v>5.0099999999966928E-2</v>
      </c>
      <c r="O198" s="91">
        <v>416772.99622700008</v>
      </c>
      <c r="P198" s="103">
        <v>92.15</v>
      </c>
      <c r="Q198" s="91"/>
      <c r="R198" s="91">
        <v>384.05631602700009</v>
      </c>
      <c r="S198" s="92">
        <v>1.371505187004739E-3</v>
      </c>
      <c r="T198" s="92">
        <v>2.4804911014067229E-3</v>
      </c>
      <c r="U198" s="92">
        <v>4.5279814660887762E-4</v>
      </c>
    </row>
    <row r="199" spans="2:21">
      <c r="B199" s="86" t="s">
        <v>583</v>
      </c>
      <c r="C199" s="87">
        <v>1184191</v>
      </c>
      <c r="D199" s="89" t="s">
        <v>116</v>
      </c>
      <c r="E199" s="89" t="s">
        <v>312</v>
      </c>
      <c r="F199" s="88">
        <v>513937714</v>
      </c>
      <c r="G199" s="89" t="s">
        <v>438</v>
      </c>
      <c r="H199" s="88" t="s">
        <v>417</v>
      </c>
      <c r="I199" s="88" t="s">
        <v>127</v>
      </c>
      <c r="J199" s="102"/>
      <c r="K199" s="91">
        <v>6.7100000000120179</v>
      </c>
      <c r="L199" s="89" t="s">
        <v>129</v>
      </c>
      <c r="M199" s="90">
        <v>2.98E-2</v>
      </c>
      <c r="N199" s="90">
        <v>5.3100000000092074E-2</v>
      </c>
      <c r="O199" s="91">
        <v>330564.47606700007</v>
      </c>
      <c r="P199" s="103">
        <v>86.08</v>
      </c>
      <c r="Q199" s="91"/>
      <c r="R199" s="91">
        <v>284.54990099800006</v>
      </c>
      <c r="S199" s="92">
        <v>8.4211200641902005E-4</v>
      </c>
      <c r="T199" s="92">
        <v>1.8378124974830045E-3</v>
      </c>
      <c r="U199" s="92">
        <v>3.3548118443279558E-4</v>
      </c>
    </row>
    <row r="200" spans="2:21">
      <c r="B200" s="86" t="s">
        <v>584</v>
      </c>
      <c r="C200" s="87">
        <v>1139815</v>
      </c>
      <c r="D200" s="89" t="s">
        <v>116</v>
      </c>
      <c r="E200" s="89" t="s">
        <v>312</v>
      </c>
      <c r="F200" s="88">
        <v>514290345</v>
      </c>
      <c r="G200" s="89" t="s">
        <v>438</v>
      </c>
      <c r="H200" s="88" t="s">
        <v>417</v>
      </c>
      <c r="I200" s="88" t="s">
        <v>127</v>
      </c>
      <c r="J200" s="102"/>
      <c r="K200" s="91">
        <v>2.0000000000011777</v>
      </c>
      <c r="L200" s="89" t="s">
        <v>129</v>
      </c>
      <c r="M200" s="90">
        <v>3.61E-2</v>
      </c>
      <c r="N200" s="90">
        <v>4.9400000000022856E-2</v>
      </c>
      <c r="O200" s="91">
        <v>857832.67734100018</v>
      </c>
      <c r="P200" s="103">
        <v>98.99</v>
      </c>
      <c r="Q200" s="91"/>
      <c r="R200" s="91">
        <v>849.16853869900012</v>
      </c>
      <c r="S200" s="92">
        <v>1.1176972994671013E-3</v>
      </c>
      <c r="T200" s="92">
        <v>5.4844951532819946E-3</v>
      </c>
      <c r="U200" s="92">
        <v>1.0011603101833765E-3</v>
      </c>
    </row>
    <row r="201" spans="2:21">
      <c r="B201" s="86" t="s">
        <v>585</v>
      </c>
      <c r="C201" s="87">
        <v>1155522</v>
      </c>
      <c r="D201" s="89" t="s">
        <v>116</v>
      </c>
      <c r="E201" s="89" t="s">
        <v>312</v>
      </c>
      <c r="F201" s="88">
        <v>514290345</v>
      </c>
      <c r="G201" s="89" t="s">
        <v>438</v>
      </c>
      <c r="H201" s="88" t="s">
        <v>417</v>
      </c>
      <c r="I201" s="88" t="s">
        <v>127</v>
      </c>
      <c r="J201" s="102"/>
      <c r="K201" s="91">
        <v>3.0000000000000004</v>
      </c>
      <c r="L201" s="89" t="s">
        <v>129</v>
      </c>
      <c r="M201" s="90">
        <v>3.3000000000000002E-2</v>
      </c>
      <c r="N201" s="90">
        <v>4.4899999999987318E-2</v>
      </c>
      <c r="O201" s="91">
        <v>282330.34792600007</v>
      </c>
      <c r="P201" s="103">
        <v>97.75</v>
      </c>
      <c r="Q201" s="91"/>
      <c r="R201" s="91">
        <v>275.97791511499997</v>
      </c>
      <c r="S201" s="92">
        <v>9.1563134776305791E-4</v>
      </c>
      <c r="T201" s="92">
        <v>1.782448911943974E-3</v>
      </c>
      <c r="U201" s="92">
        <v>3.2537490793477534E-4</v>
      </c>
    </row>
    <row r="202" spans="2:21">
      <c r="B202" s="86" t="s">
        <v>586</v>
      </c>
      <c r="C202" s="87">
        <v>1159359</v>
      </c>
      <c r="D202" s="89" t="s">
        <v>116</v>
      </c>
      <c r="E202" s="89" t="s">
        <v>312</v>
      </c>
      <c r="F202" s="88">
        <v>514290345</v>
      </c>
      <c r="G202" s="89" t="s">
        <v>438</v>
      </c>
      <c r="H202" s="88" t="s">
        <v>417</v>
      </c>
      <c r="I202" s="88" t="s">
        <v>127</v>
      </c>
      <c r="J202" s="102"/>
      <c r="K202" s="91">
        <v>5.3899999999966566</v>
      </c>
      <c r="L202" s="89" t="s">
        <v>129</v>
      </c>
      <c r="M202" s="90">
        <v>2.6200000000000001E-2</v>
      </c>
      <c r="N202" s="90">
        <v>5.1099999999972646E-2</v>
      </c>
      <c r="O202" s="91">
        <v>745347.78400800016</v>
      </c>
      <c r="P202" s="103">
        <v>88.3</v>
      </c>
      <c r="Q202" s="91"/>
      <c r="R202" s="91">
        <v>658.14206848000015</v>
      </c>
      <c r="S202" s="92">
        <v>5.7628750519615182E-4</v>
      </c>
      <c r="T202" s="92">
        <v>4.2507191685171621E-3</v>
      </c>
      <c r="U202" s="92">
        <v>7.759422157039244E-4</v>
      </c>
    </row>
    <row r="203" spans="2:21">
      <c r="B203" s="86" t="s">
        <v>587</v>
      </c>
      <c r="C203" s="87">
        <v>1141829</v>
      </c>
      <c r="D203" s="89" t="s">
        <v>116</v>
      </c>
      <c r="E203" s="89" t="s">
        <v>312</v>
      </c>
      <c r="F203" s="88" t="s">
        <v>588</v>
      </c>
      <c r="G203" s="89" t="s">
        <v>124</v>
      </c>
      <c r="H203" s="88" t="s">
        <v>414</v>
      </c>
      <c r="I203" s="88" t="s">
        <v>323</v>
      </c>
      <c r="J203" s="102"/>
      <c r="K203" s="91">
        <v>2.2999999999993199</v>
      </c>
      <c r="L203" s="89" t="s">
        <v>129</v>
      </c>
      <c r="M203" s="90">
        <v>2.3E-2</v>
      </c>
      <c r="N203" s="90">
        <v>5.8100000000002046E-2</v>
      </c>
      <c r="O203" s="91">
        <v>315818.24711800006</v>
      </c>
      <c r="P203" s="103">
        <v>93.13</v>
      </c>
      <c r="Q203" s="91"/>
      <c r="R203" s="91">
        <v>294.12152647400006</v>
      </c>
      <c r="S203" s="92">
        <v>3.86855940852522E-4</v>
      </c>
      <c r="T203" s="92">
        <v>1.8996324203131418E-3</v>
      </c>
      <c r="U203" s="92">
        <v>3.4676602494889953E-4</v>
      </c>
    </row>
    <row r="204" spans="2:21">
      <c r="B204" s="86" t="s">
        <v>589</v>
      </c>
      <c r="C204" s="87">
        <v>1173566</v>
      </c>
      <c r="D204" s="89" t="s">
        <v>116</v>
      </c>
      <c r="E204" s="89" t="s">
        <v>312</v>
      </c>
      <c r="F204" s="88" t="s">
        <v>588</v>
      </c>
      <c r="G204" s="89" t="s">
        <v>124</v>
      </c>
      <c r="H204" s="88" t="s">
        <v>414</v>
      </c>
      <c r="I204" s="88" t="s">
        <v>323</v>
      </c>
      <c r="J204" s="102"/>
      <c r="K204" s="91">
        <v>2.5899999999999417</v>
      </c>
      <c r="L204" s="89" t="s">
        <v>129</v>
      </c>
      <c r="M204" s="90">
        <v>2.1499999999999998E-2</v>
      </c>
      <c r="N204" s="90">
        <v>5.8299999999978133E-2</v>
      </c>
      <c r="O204" s="91">
        <v>175327.77258400002</v>
      </c>
      <c r="P204" s="103">
        <v>91.16</v>
      </c>
      <c r="Q204" s="91">
        <v>9.3242169270000019</v>
      </c>
      <c r="R204" s="91">
        <v>169.153014439</v>
      </c>
      <c r="S204" s="92">
        <v>3.2795580661517358E-4</v>
      </c>
      <c r="T204" s="92">
        <v>1.0925026606321056E-3</v>
      </c>
      <c r="U204" s="92">
        <v>1.9942953216761913E-4</v>
      </c>
    </row>
    <row r="205" spans="2:21">
      <c r="B205" s="86" t="s">
        <v>590</v>
      </c>
      <c r="C205" s="87">
        <v>1136464</v>
      </c>
      <c r="D205" s="89" t="s">
        <v>116</v>
      </c>
      <c r="E205" s="89" t="s">
        <v>312</v>
      </c>
      <c r="F205" s="88" t="s">
        <v>588</v>
      </c>
      <c r="G205" s="89" t="s">
        <v>124</v>
      </c>
      <c r="H205" s="88" t="s">
        <v>414</v>
      </c>
      <c r="I205" s="88" t="s">
        <v>323</v>
      </c>
      <c r="J205" s="102"/>
      <c r="K205" s="91">
        <v>1.5999999999977392</v>
      </c>
      <c r="L205" s="89" t="s">
        <v>129</v>
      </c>
      <c r="M205" s="90">
        <v>2.75E-2</v>
      </c>
      <c r="N205" s="90">
        <v>5.5899999999821433E-2</v>
      </c>
      <c r="O205" s="91">
        <v>183215.98369300002</v>
      </c>
      <c r="P205" s="103">
        <v>96.59</v>
      </c>
      <c r="Q205" s="91"/>
      <c r="R205" s="91">
        <v>176.96831252400003</v>
      </c>
      <c r="S205" s="92">
        <v>5.820292502730606E-4</v>
      </c>
      <c r="T205" s="92">
        <v>1.1429790531446056E-3</v>
      </c>
      <c r="U205" s="92">
        <v>2.0864368212534341E-4</v>
      </c>
    </row>
    <row r="206" spans="2:21">
      <c r="B206" s="86" t="s">
        <v>591</v>
      </c>
      <c r="C206" s="87">
        <v>1139591</v>
      </c>
      <c r="D206" s="89" t="s">
        <v>116</v>
      </c>
      <c r="E206" s="89" t="s">
        <v>312</v>
      </c>
      <c r="F206" s="88" t="s">
        <v>588</v>
      </c>
      <c r="G206" s="89" t="s">
        <v>124</v>
      </c>
      <c r="H206" s="88" t="s">
        <v>414</v>
      </c>
      <c r="I206" s="88" t="s">
        <v>323</v>
      </c>
      <c r="J206" s="102"/>
      <c r="K206" s="91">
        <v>0.53999999998603743</v>
      </c>
      <c r="L206" s="89" t="s">
        <v>129</v>
      </c>
      <c r="M206" s="90">
        <v>2.4E-2</v>
      </c>
      <c r="N206" s="90">
        <v>5.9500000000095185E-2</v>
      </c>
      <c r="O206" s="91">
        <v>32041.875589000007</v>
      </c>
      <c r="P206" s="103">
        <v>98.35</v>
      </c>
      <c r="Q206" s="91"/>
      <c r="R206" s="91">
        <v>31.51318468600001</v>
      </c>
      <c r="S206" s="92">
        <v>3.4359483940680309E-4</v>
      </c>
      <c r="T206" s="92">
        <v>2.0353310420525469E-4</v>
      </c>
      <c r="U206" s="92">
        <v>3.7153696018270709E-5</v>
      </c>
    </row>
    <row r="207" spans="2:21">
      <c r="B207" s="86" t="s">
        <v>592</v>
      </c>
      <c r="C207" s="87">
        <v>1158740</v>
      </c>
      <c r="D207" s="89" t="s">
        <v>116</v>
      </c>
      <c r="E207" s="89" t="s">
        <v>312</v>
      </c>
      <c r="F207" s="88" t="s">
        <v>460</v>
      </c>
      <c r="G207" s="89" t="s">
        <v>125</v>
      </c>
      <c r="H207" s="88" t="s">
        <v>461</v>
      </c>
      <c r="I207" s="88" t="s">
        <v>323</v>
      </c>
      <c r="J207" s="102"/>
      <c r="K207" s="91">
        <v>1.6899999997436088</v>
      </c>
      <c r="L207" s="89" t="s">
        <v>129</v>
      </c>
      <c r="M207" s="90">
        <v>3.2500000000000001E-2</v>
      </c>
      <c r="N207" s="90">
        <v>6.0499999992878022E-2</v>
      </c>
      <c r="O207" s="91">
        <v>3647.0240060000006</v>
      </c>
      <c r="P207" s="103">
        <v>96.25</v>
      </c>
      <c r="Q207" s="91"/>
      <c r="R207" s="91">
        <v>3.5102605100000006</v>
      </c>
      <c r="S207" s="92">
        <v>9.3861758722599872E-6</v>
      </c>
      <c r="T207" s="92">
        <v>2.267159683441397E-5</v>
      </c>
      <c r="U207" s="92">
        <v>4.1385582965665702E-6</v>
      </c>
    </row>
    <row r="208" spans="2:21">
      <c r="B208" s="86" t="s">
        <v>593</v>
      </c>
      <c r="C208" s="87">
        <v>1191832</v>
      </c>
      <c r="D208" s="89" t="s">
        <v>116</v>
      </c>
      <c r="E208" s="89" t="s">
        <v>312</v>
      </c>
      <c r="F208" s="88" t="s">
        <v>460</v>
      </c>
      <c r="G208" s="89" t="s">
        <v>125</v>
      </c>
      <c r="H208" s="88" t="s">
        <v>461</v>
      </c>
      <c r="I208" s="88" t="s">
        <v>323</v>
      </c>
      <c r="J208" s="102"/>
      <c r="K208" s="91">
        <v>2.3699999999975518</v>
      </c>
      <c r="L208" s="89" t="s">
        <v>129</v>
      </c>
      <c r="M208" s="90">
        <v>5.7000000000000002E-2</v>
      </c>
      <c r="N208" s="90">
        <v>6.3899999999957963E-2</v>
      </c>
      <c r="O208" s="91">
        <v>656817.18360300013</v>
      </c>
      <c r="P208" s="103">
        <v>98.88</v>
      </c>
      <c r="Q208" s="91"/>
      <c r="R208" s="91">
        <v>649.46080930700009</v>
      </c>
      <c r="S208" s="92">
        <v>1.6563830956581609E-3</v>
      </c>
      <c r="T208" s="92">
        <v>4.1946498234002906E-3</v>
      </c>
      <c r="U208" s="92">
        <v>7.657071072062181E-4</v>
      </c>
    </row>
    <row r="209" spans="2:21">
      <c r="B209" s="86" t="s">
        <v>594</v>
      </c>
      <c r="C209" s="87">
        <v>1161678</v>
      </c>
      <c r="D209" s="89" t="s">
        <v>116</v>
      </c>
      <c r="E209" s="89" t="s">
        <v>312</v>
      </c>
      <c r="F209" s="88" t="s">
        <v>464</v>
      </c>
      <c r="G209" s="89" t="s">
        <v>125</v>
      </c>
      <c r="H209" s="88" t="s">
        <v>461</v>
      </c>
      <c r="I209" s="88" t="s">
        <v>323</v>
      </c>
      <c r="J209" s="102"/>
      <c r="K209" s="91">
        <v>1.9100000000026123</v>
      </c>
      <c r="L209" s="89" t="s">
        <v>129</v>
      </c>
      <c r="M209" s="90">
        <v>2.7999999999999997E-2</v>
      </c>
      <c r="N209" s="90">
        <v>5.8400000000093835E-2</v>
      </c>
      <c r="O209" s="91">
        <v>198364.65700700003</v>
      </c>
      <c r="P209" s="103">
        <v>94.56</v>
      </c>
      <c r="Q209" s="91"/>
      <c r="R209" s="91">
        <v>187.57361526100001</v>
      </c>
      <c r="S209" s="92">
        <v>5.7052411112576645E-4</v>
      </c>
      <c r="T209" s="92">
        <v>1.211475151162177E-3</v>
      </c>
      <c r="U209" s="92">
        <v>2.2114721669344058E-4</v>
      </c>
    </row>
    <row r="210" spans="2:21">
      <c r="B210" s="86" t="s">
        <v>595</v>
      </c>
      <c r="C210" s="87">
        <v>1192459</v>
      </c>
      <c r="D210" s="89" t="s">
        <v>116</v>
      </c>
      <c r="E210" s="89" t="s">
        <v>312</v>
      </c>
      <c r="F210" s="88" t="s">
        <v>464</v>
      </c>
      <c r="G210" s="89" t="s">
        <v>125</v>
      </c>
      <c r="H210" s="88" t="s">
        <v>461</v>
      </c>
      <c r="I210" s="88" t="s">
        <v>323</v>
      </c>
      <c r="J210" s="102"/>
      <c r="K210" s="91">
        <v>3.4899999999983278</v>
      </c>
      <c r="L210" s="89" t="s">
        <v>129</v>
      </c>
      <c r="M210" s="90">
        <v>5.6500000000000002E-2</v>
      </c>
      <c r="N210" s="90">
        <v>6.2499999999969413E-2</v>
      </c>
      <c r="O210" s="91">
        <v>486583.15889200004</v>
      </c>
      <c r="P210" s="103">
        <v>100.78</v>
      </c>
      <c r="Q210" s="91"/>
      <c r="R210" s="91">
        <v>490.37848951800004</v>
      </c>
      <c r="S210" s="92">
        <v>1.1292776617434089E-3</v>
      </c>
      <c r="T210" s="92">
        <v>3.1671904062245773E-3</v>
      </c>
      <c r="U210" s="92">
        <v>5.7815081258812367E-4</v>
      </c>
    </row>
    <row r="211" spans="2:21">
      <c r="B211" s="86" t="s">
        <v>596</v>
      </c>
      <c r="C211" s="87">
        <v>7390149</v>
      </c>
      <c r="D211" s="89" t="s">
        <v>116</v>
      </c>
      <c r="E211" s="89" t="s">
        <v>312</v>
      </c>
      <c r="F211" s="88" t="s">
        <v>597</v>
      </c>
      <c r="G211" s="89" t="s">
        <v>474</v>
      </c>
      <c r="H211" s="88" t="s">
        <v>469</v>
      </c>
      <c r="I211" s="88" t="s">
        <v>127</v>
      </c>
      <c r="J211" s="102"/>
      <c r="K211" s="91">
        <v>1.9299999999479585</v>
      </c>
      <c r="L211" s="89" t="s">
        <v>129</v>
      </c>
      <c r="M211" s="90">
        <v>0.04</v>
      </c>
      <c r="N211" s="90">
        <v>4.929999999601016E-2</v>
      </c>
      <c r="O211" s="91">
        <v>5860.7516060000007</v>
      </c>
      <c r="P211" s="103">
        <v>98.36</v>
      </c>
      <c r="Q211" s="91"/>
      <c r="R211" s="91">
        <v>5.764635310000001</v>
      </c>
      <c r="S211" s="92">
        <v>2.9654199948119904E-5</v>
      </c>
      <c r="T211" s="92">
        <v>3.723184854042271E-5</v>
      </c>
      <c r="U211" s="92">
        <v>6.7964412387390309E-6</v>
      </c>
    </row>
    <row r="212" spans="2:21">
      <c r="B212" s="86" t="s">
        <v>598</v>
      </c>
      <c r="C212" s="87">
        <v>7390222</v>
      </c>
      <c r="D212" s="89" t="s">
        <v>116</v>
      </c>
      <c r="E212" s="89" t="s">
        <v>312</v>
      </c>
      <c r="F212" s="88" t="s">
        <v>597</v>
      </c>
      <c r="G212" s="89" t="s">
        <v>474</v>
      </c>
      <c r="H212" s="88" t="s">
        <v>461</v>
      </c>
      <c r="I212" s="88" t="s">
        <v>323</v>
      </c>
      <c r="J212" s="102"/>
      <c r="K212" s="91">
        <v>3.5500000000212433</v>
      </c>
      <c r="L212" s="89" t="s">
        <v>129</v>
      </c>
      <c r="M212" s="90">
        <v>0.04</v>
      </c>
      <c r="N212" s="90">
        <v>5.1300000000289322E-2</v>
      </c>
      <c r="O212" s="91">
        <v>50370.02130600001</v>
      </c>
      <c r="P212" s="103">
        <v>98.13</v>
      </c>
      <c r="Q212" s="91"/>
      <c r="R212" s="91">
        <v>49.428101389000005</v>
      </c>
      <c r="S212" s="92">
        <v>6.5055445790161411E-5</v>
      </c>
      <c r="T212" s="92">
        <v>3.1923955039506315E-4</v>
      </c>
      <c r="U212" s="92">
        <v>5.8275184563717621E-5</v>
      </c>
    </row>
    <row r="213" spans="2:21">
      <c r="B213" s="86" t="s">
        <v>599</v>
      </c>
      <c r="C213" s="87">
        <v>2590388</v>
      </c>
      <c r="D213" s="89" t="s">
        <v>116</v>
      </c>
      <c r="E213" s="89" t="s">
        <v>312</v>
      </c>
      <c r="F213" s="88" t="s">
        <v>600</v>
      </c>
      <c r="G213" s="89" t="s">
        <v>336</v>
      </c>
      <c r="H213" s="88" t="s">
        <v>461</v>
      </c>
      <c r="I213" s="88" t="s">
        <v>323</v>
      </c>
      <c r="J213" s="102"/>
      <c r="K213" s="91">
        <v>0.9900000000000001</v>
      </c>
      <c r="L213" s="89" t="s">
        <v>129</v>
      </c>
      <c r="M213" s="90">
        <v>5.9000000000000004E-2</v>
      </c>
      <c r="N213" s="90">
        <v>5.45E-2</v>
      </c>
      <c r="O213" s="91">
        <v>8095.5552890000017</v>
      </c>
      <c r="P213" s="103">
        <v>100.49</v>
      </c>
      <c r="Q213" s="91"/>
      <c r="R213" s="91">
        <v>8.1352235000000004</v>
      </c>
      <c r="S213" s="92">
        <v>3.0766754500264122E-5</v>
      </c>
      <c r="T213" s="92">
        <v>5.2542683605511119E-5</v>
      </c>
      <c r="U213" s="92">
        <v>9.5913384816981365E-6</v>
      </c>
    </row>
    <row r="214" spans="2:21">
      <c r="B214" s="86" t="s">
        <v>601</v>
      </c>
      <c r="C214" s="87">
        <v>2590511</v>
      </c>
      <c r="D214" s="89" t="s">
        <v>116</v>
      </c>
      <c r="E214" s="89" t="s">
        <v>312</v>
      </c>
      <c r="F214" s="88" t="s">
        <v>600</v>
      </c>
      <c r="G214" s="89" t="s">
        <v>336</v>
      </c>
      <c r="H214" s="88" t="s">
        <v>461</v>
      </c>
      <c r="I214" s="88" t="s">
        <v>323</v>
      </c>
      <c r="J214" s="102"/>
      <c r="K214" s="91"/>
      <c r="L214" s="89" t="s">
        <v>129</v>
      </c>
      <c r="M214" s="90">
        <v>2.7000000000000003E-2</v>
      </c>
      <c r="N214" s="90">
        <v>5.6999967864258629E-2</v>
      </c>
      <c r="O214" s="91">
        <v>0.13570700000000002</v>
      </c>
      <c r="P214" s="103">
        <v>91.75</v>
      </c>
      <c r="Q214" s="91"/>
      <c r="R214" s="91">
        <v>1.2447200000000004E-4</v>
      </c>
      <c r="S214" s="92">
        <v>1.8149730913357624E-10</v>
      </c>
      <c r="T214" s="92">
        <v>8.039229547590403E-10</v>
      </c>
      <c r="U214" s="92">
        <v>1.467511105864431E-10</v>
      </c>
    </row>
    <row r="215" spans="2:21">
      <c r="B215" s="86" t="s">
        <v>602</v>
      </c>
      <c r="C215" s="87">
        <v>1141191</v>
      </c>
      <c r="D215" s="89" t="s">
        <v>116</v>
      </c>
      <c r="E215" s="89" t="s">
        <v>312</v>
      </c>
      <c r="F215" s="88" t="s">
        <v>603</v>
      </c>
      <c r="G215" s="89" t="s">
        <v>500</v>
      </c>
      <c r="H215" s="88" t="s">
        <v>469</v>
      </c>
      <c r="I215" s="88" t="s">
        <v>127</v>
      </c>
      <c r="J215" s="102"/>
      <c r="K215" s="91">
        <v>1.3099999999541414</v>
      </c>
      <c r="L215" s="89" t="s">
        <v>129</v>
      </c>
      <c r="M215" s="90">
        <v>3.0499999999999999E-2</v>
      </c>
      <c r="N215" s="90">
        <v>5.689999999795721E-2</v>
      </c>
      <c r="O215" s="91">
        <v>12396.302951000001</v>
      </c>
      <c r="P215" s="103">
        <v>96.75</v>
      </c>
      <c r="Q215" s="91"/>
      <c r="R215" s="91">
        <v>11.993423105000002</v>
      </c>
      <c r="S215" s="92">
        <v>1.8467903120367683E-4</v>
      </c>
      <c r="T215" s="92">
        <v>7.746150250857175E-5</v>
      </c>
      <c r="U215" s="92">
        <v>1.4140113120957778E-5</v>
      </c>
    </row>
    <row r="216" spans="2:21">
      <c r="B216" s="86" t="s">
        <v>604</v>
      </c>
      <c r="C216" s="87">
        <v>1168368</v>
      </c>
      <c r="D216" s="89" t="s">
        <v>116</v>
      </c>
      <c r="E216" s="89" t="s">
        <v>312</v>
      </c>
      <c r="F216" s="88" t="s">
        <v>603</v>
      </c>
      <c r="G216" s="89" t="s">
        <v>500</v>
      </c>
      <c r="H216" s="88" t="s">
        <v>469</v>
      </c>
      <c r="I216" s="88" t="s">
        <v>127</v>
      </c>
      <c r="J216" s="102"/>
      <c r="K216" s="91">
        <v>2.9300000000060935</v>
      </c>
      <c r="L216" s="89" t="s">
        <v>129</v>
      </c>
      <c r="M216" s="90">
        <v>2.58E-2</v>
      </c>
      <c r="N216" s="90">
        <v>5.5300000000133326E-2</v>
      </c>
      <c r="O216" s="91">
        <v>180172.64051400003</v>
      </c>
      <c r="P216" s="103">
        <v>92</v>
      </c>
      <c r="Q216" s="91"/>
      <c r="R216" s="91">
        <v>165.75882924300001</v>
      </c>
      <c r="S216" s="92">
        <v>5.9554312894045329E-4</v>
      </c>
      <c r="T216" s="92">
        <v>1.0705807553701375E-3</v>
      </c>
      <c r="U216" s="92">
        <v>1.9542782538176318E-4</v>
      </c>
    </row>
    <row r="217" spans="2:21">
      <c r="B217" s="86" t="s">
        <v>605</v>
      </c>
      <c r="C217" s="87">
        <v>1186162</v>
      </c>
      <c r="D217" s="89" t="s">
        <v>116</v>
      </c>
      <c r="E217" s="89" t="s">
        <v>312</v>
      </c>
      <c r="F217" s="88" t="s">
        <v>603</v>
      </c>
      <c r="G217" s="89" t="s">
        <v>500</v>
      </c>
      <c r="H217" s="88" t="s">
        <v>469</v>
      </c>
      <c r="I217" s="88" t="s">
        <v>127</v>
      </c>
      <c r="J217" s="102"/>
      <c r="K217" s="91">
        <v>4.4000000000007891</v>
      </c>
      <c r="L217" s="89" t="s">
        <v>129</v>
      </c>
      <c r="M217" s="90">
        <v>0.04</v>
      </c>
      <c r="N217" s="90">
        <v>5.6299999999997637E-2</v>
      </c>
      <c r="O217" s="91">
        <v>541476.24000000011</v>
      </c>
      <c r="P217" s="103">
        <v>93.51</v>
      </c>
      <c r="Q217" s="91"/>
      <c r="R217" s="91">
        <v>506.33443202400002</v>
      </c>
      <c r="S217" s="92">
        <v>1.2370237934776402E-3</v>
      </c>
      <c r="T217" s="92">
        <v>3.2702444942555309E-3</v>
      </c>
      <c r="U217" s="92">
        <v>5.9696269223341689E-4</v>
      </c>
    </row>
    <row r="218" spans="2:21">
      <c r="B218" s="86" t="s">
        <v>606</v>
      </c>
      <c r="C218" s="87">
        <v>2380046</v>
      </c>
      <c r="D218" s="89" t="s">
        <v>116</v>
      </c>
      <c r="E218" s="89" t="s">
        <v>312</v>
      </c>
      <c r="F218" s="88" t="s">
        <v>607</v>
      </c>
      <c r="G218" s="89" t="s">
        <v>125</v>
      </c>
      <c r="H218" s="88" t="s">
        <v>461</v>
      </c>
      <c r="I218" s="88" t="s">
        <v>323</v>
      </c>
      <c r="J218" s="102"/>
      <c r="K218" s="91">
        <v>0.99000000000552124</v>
      </c>
      <c r="L218" s="89" t="s">
        <v>129</v>
      </c>
      <c r="M218" s="90">
        <v>2.9500000000000002E-2</v>
      </c>
      <c r="N218" s="90">
        <v>4.6599999999988373E-2</v>
      </c>
      <c r="O218" s="91">
        <v>69956.88445100002</v>
      </c>
      <c r="P218" s="103">
        <v>98.38</v>
      </c>
      <c r="Q218" s="91"/>
      <c r="R218" s="91">
        <v>68.823582938000015</v>
      </c>
      <c r="S218" s="92">
        <v>1.3041983363683647E-3</v>
      </c>
      <c r="T218" s="92">
        <v>4.4450846899399732E-4</v>
      </c>
      <c r="U218" s="92">
        <v>8.1142242678591784E-5</v>
      </c>
    </row>
    <row r="219" spans="2:21">
      <c r="B219" s="86" t="s">
        <v>608</v>
      </c>
      <c r="C219" s="87">
        <v>1132505</v>
      </c>
      <c r="D219" s="89" t="s">
        <v>116</v>
      </c>
      <c r="E219" s="89" t="s">
        <v>312</v>
      </c>
      <c r="F219" s="88" t="s">
        <v>489</v>
      </c>
      <c r="G219" s="89" t="s">
        <v>336</v>
      </c>
      <c r="H219" s="88" t="s">
        <v>461</v>
      </c>
      <c r="I219" s="88" t="s">
        <v>323</v>
      </c>
      <c r="J219" s="102"/>
      <c r="K219" s="91"/>
      <c r="L219" s="89" t="s">
        <v>129</v>
      </c>
      <c r="M219" s="90">
        <v>6.4000000000000001E-2</v>
      </c>
      <c r="N219" s="90">
        <v>5.6398464658169181E-2</v>
      </c>
      <c r="O219" s="91">
        <v>1.3605000000000003E-2</v>
      </c>
      <c r="P219" s="103">
        <v>101.3</v>
      </c>
      <c r="Q219" s="91"/>
      <c r="R219" s="91">
        <v>1.3808000000000002E-5</v>
      </c>
      <c r="S219" s="92">
        <v>1.9586869910298589E-11</v>
      </c>
      <c r="T219" s="92">
        <v>8.9181246861244522E-11</v>
      </c>
      <c r="U219" s="92">
        <v>1.6279479199961485E-11</v>
      </c>
    </row>
    <row r="220" spans="2:21">
      <c r="B220" s="86" t="s">
        <v>609</v>
      </c>
      <c r="C220" s="87">
        <v>1162817</v>
      </c>
      <c r="D220" s="89" t="s">
        <v>116</v>
      </c>
      <c r="E220" s="89" t="s">
        <v>312</v>
      </c>
      <c r="F220" s="88" t="s">
        <v>489</v>
      </c>
      <c r="G220" s="89" t="s">
        <v>336</v>
      </c>
      <c r="H220" s="88" t="s">
        <v>461</v>
      </c>
      <c r="I220" s="88" t="s">
        <v>323</v>
      </c>
      <c r="J220" s="102"/>
      <c r="K220" s="91">
        <v>4.939999999998606</v>
      </c>
      <c r="L220" s="89" t="s">
        <v>129</v>
      </c>
      <c r="M220" s="90">
        <v>2.4300000000000002E-2</v>
      </c>
      <c r="N220" s="90">
        <v>5.1599999999996503E-2</v>
      </c>
      <c r="O220" s="91">
        <v>652647.77594500012</v>
      </c>
      <c r="P220" s="103">
        <v>87.92</v>
      </c>
      <c r="Q220" s="91"/>
      <c r="R220" s="91">
        <v>573.80792457000018</v>
      </c>
      <c r="S220" s="92">
        <v>4.4561046824250752E-4</v>
      </c>
      <c r="T220" s="92">
        <v>3.7060331816349619E-3</v>
      </c>
      <c r="U220" s="92">
        <v>6.765131932800106E-4</v>
      </c>
    </row>
    <row r="221" spans="2:21">
      <c r="B221" s="86" t="s">
        <v>610</v>
      </c>
      <c r="C221" s="87">
        <v>1141415</v>
      </c>
      <c r="D221" s="89" t="s">
        <v>116</v>
      </c>
      <c r="E221" s="89" t="s">
        <v>312</v>
      </c>
      <c r="F221" s="88" t="s">
        <v>611</v>
      </c>
      <c r="G221" s="89" t="s">
        <v>152</v>
      </c>
      <c r="H221" s="88" t="s">
        <v>461</v>
      </c>
      <c r="I221" s="88" t="s">
        <v>323</v>
      </c>
      <c r="J221" s="102"/>
      <c r="K221" s="91"/>
      <c r="L221" s="89" t="s">
        <v>129</v>
      </c>
      <c r="M221" s="90">
        <v>2.1600000000000001E-2</v>
      </c>
      <c r="N221" s="90">
        <v>5.3201807752476959E-2</v>
      </c>
      <c r="O221" s="91">
        <v>5.9560000000000012E-3</v>
      </c>
      <c r="P221" s="103">
        <v>97.08</v>
      </c>
      <c r="Q221" s="91"/>
      <c r="R221" s="91">
        <v>5.7530000000000015E-6</v>
      </c>
      <c r="S221" s="92">
        <v>4.6567063710044889E-11</v>
      </c>
      <c r="T221" s="92">
        <v>3.7156699970505485E-11</v>
      </c>
      <c r="U221" s="92">
        <v>6.7827233370059707E-12</v>
      </c>
    </row>
    <row r="222" spans="2:21">
      <c r="B222" s="86" t="s">
        <v>612</v>
      </c>
      <c r="C222" s="87">
        <v>1156397</v>
      </c>
      <c r="D222" s="89" t="s">
        <v>116</v>
      </c>
      <c r="E222" s="89" t="s">
        <v>312</v>
      </c>
      <c r="F222" s="88" t="s">
        <v>611</v>
      </c>
      <c r="G222" s="89" t="s">
        <v>152</v>
      </c>
      <c r="H222" s="88" t="s">
        <v>461</v>
      </c>
      <c r="I222" s="88" t="s">
        <v>323</v>
      </c>
      <c r="J222" s="102"/>
      <c r="K222" s="91"/>
      <c r="L222" s="89" t="s">
        <v>129</v>
      </c>
      <c r="M222" s="90">
        <v>0.04</v>
      </c>
      <c r="N222" s="90">
        <v>5.0500855675984016E-2</v>
      </c>
      <c r="O222" s="91">
        <v>1.8072000000000005E-2</v>
      </c>
      <c r="P222" s="103">
        <v>97.11</v>
      </c>
      <c r="Q222" s="91"/>
      <c r="R222" s="91">
        <v>1.7530000000000003E-5</v>
      </c>
      <c r="S222" s="92">
        <v>2.655040121781602E-11</v>
      </c>
      <c r="T222" s="92">
        <v>1.1322039813713908E-10</v>
      </c>
      <c r="U222" s="92">
        <v>2.0667676012117964E-11</v>
      </c>
    </row>
    <row r="223" spans="2:21">
      <c r="B223" s="86" t="s">
        <v>613</v>
      </c>
      <c r="C223" s="87">
        <v>1136134</v>
      </c>
      <c r="D223" s="89" t="s">
        <v>116</v>
      </c>
      <c r="E223" s="89" t="s">
        <v>312</v>
      </c>
      <c r="F223" s="88" t="s">
        <v>614</v>
      </c>
      <c r="G223" s="89" t="s">
        <v>615</v>
      </c>
      <c r="H223" s="88" t="s">
        <v>461</v>
      </c>
      <c r="I223" s="88" t="s">
        <v>323</v>
      </c>
      <c r="J223" s="102"/>
      <c r="K223" s="91"/>
      <c r="L223" s="89" t="s">
        <v>129</v>
      </c>
      <c r="M223" s="90">
        <v>3.3500000000000002E-2</v>
      </c>
      <c r="N223" s="90">
        <v>5.0700351774864094E-2</v>
      </c>
      <c r="O223" s="91">
        <v>1.5838000000000005E-2</v>
      </c>
      <c r="P223" s="103">
        <v>98.83</v>
      </c>
      <c r="Q223" s="91"/>
      <c r="R223" s="91">
        <v>1.5634999999999999E-5</v>
      </c>
      <c r="S223" s="92">
        <v>7.6826956472809351E-11</v>
      </c>
      <c r="T223" s="92">
        <v>1.0098122788785904E-10</v>
      </c>
      <c r="U223" s="92">
        <v>1.8433491982285469E-11</v>
      </c>
    </row>
    <row r="224" spans="2:21">
      <c r="B224" s="86" t="s">
        <v>616</v>
      </c>
      <c r="C224" s="87">
        <v>1141951</v>
      </c>
      <c r="D224" s="89" t="s">
        <v>116</v>
      </c>
      <c r="E224" s="89" t="s">
        <v>312</v>
      </c>
      <c r="F224" s="88" t="s">
        <v>614</v>
      </c>
      <c r="G224" s="89" t="s">
        <v>615</v>
      </c>
      <c r="H224" s="88" t="s">
        <v>461</v>
      </c>
      <c r="I224" s="88" t="s">
        <v>323</v>
      </c>
      <c r="J224" s="102"/>
      <c r="K224" s="91"/>
      <c r="L224" s="89" t="s">
        <v>129</v>
      </c>
      <c r="M224" s="90">
        <v>2.6200000000000001E-2</v>
      </c>
      <c r="N224" s="90">
        <v>5.1999330347800611E-2</v>
      </c>
      <c r="O224" s="91">
        <v>2.2336000000000002E-2</v>
      </c>
      <c r="P224" s="103">
        <v>91.08</v>
      </c>
      <c r="Q224" s="91">
        <v>3.519000000000001E-6</v>
      </c>
      <c r="R224" s="91">
        <v>2.3893000000000003E-5</v>
      </c>
      <c r="S224" s="92">
        <v>5.0965368098634394E-11</v>
      </c>
      <c r="T224" s="92">
        <v>1.5431688378155528E-10</v>
      </c>
      <c r="U224" s="92">
        <v>2.8169582598832544E-11</v>
      </c>
    </row>
    <row r="225" spans="2:21">
      <c r="B225" s="86" t="s">
        <v>617</v>
      </c>
      <c r="C225" s="87">
        <v>7150410</v>
      </c>
      <c r="D225" s="89" t="s">
        <v>116</v>
      </c>
      <c r="E225" s="89" t="s">
        <v>312</v>
      </c>
      <c r="F225" s="88" t="s">
        <v>618</v>
      </c>
      <c r="G225" s="89" t="s">
        <v>500</v>
      </c>
      <c r="H225" s="88" t="s">
        <v>494</v>
      </c>
      <c r="I225" s="88" t="s">
        <v>127</v>
      </c>
      <c r="J225" s="102"/>
      <c r="K225" s="91">
        <v>2.0999999999990244</v>
      </c>
      <c r="L225" s="89" t="s">
        <v>129</v>
      </c>
      <c r="M225" s="90">
        <v>2.9500000000000002E-2</v>
      </c>
      <c r="N225" s="90">
        <v>6.0800000000011699E-2</v>
      </c>
      <c r="O225" s="91">
        <v>436924.76068600005</v>
      </c>
      <c r="P225" s="103">
        <v>93.88</v>
      </c>
      <c r="Q225" s="91"/>
      <c r="R225" s="91">
        <v>410.18496534400009</v>
      </c>
      <c r="S225" s="92">
        <v>1.1064652519857763E-3</v>
      </c>
      <c r="T225" s="92">
        <v>2.6492472952718924E-3</v>
      </c>
      <c r="U225" s="92">
        <v>4.8360353501264279E-4</v>
      </c>
    </row>
    <row r="226" spans="2:21">
      <c r="B226" s="86" t="s">
        <v>619</v>
      </c>
      <c r="C226" s="87">
        <v>7150444</v>
      </c>
      <c r="D226" s="89" t="s">
        <v>116</v>
      </c>
      <c r="E226" s="89" t="s">
        <v>312</v>
      </c>
      <c r="F226" s="88" t="s">
        <v>618</v>
      </c>
      <c r="G226" s="89" t="s">
        <v>500</v>
      </c>
      <c r="H226" s="88" t="s">
        <v>494</v>
      </c>
      <c r="I226" s="88" t="s">
        <v>127</v>
      </c>
      <c r="J226" s="102"/>
      <c r="K226" s="91">
        <v>3.4300000000277535</v>
      </c>
      <c r="L226" s="89" t="s">
        <v>129</v>
      </c>
      <c r="M226" s="90">
        <v>2.5499999999999998E-2</v>
      </c>
      <c r="N226" s="90">
        <v>6.0000000000566399E-2</v>
      </c>
      <c r="O226" s="91">
        <v>39572.484689000004</v>
      </c>
      <c r="P226" s="103">
        <v>89.23</v>
      </c>
      <c r="Q226" s="91"/>
      <c r="R226" s="91">
        <v>35.310528114000007</v>
      </c>
      <c r="S226" s="92">
        <v>6.7960096668326792E-5</v>
      </c>
      <c r="T226" s="92">
        <v>2.2805887344550614E-4</v>
      </c>
      <c r="U226" s="92">
        <v>4.1630721898284931E-5</v>
      </c>
    </row>
    <row r="227" spans="2:21">
      <c r="B227" s="86" t="s">
        <v>620</v>
      </c>
      <c r="C227" s="87">
        <v>1155878</v>
      </c>
      <c r="D227" s="89" t="s">
        <v>116</v>
      </c>
      <c r="E227" s="89" t="s">
        <v>312</v>
      </c>
      <c r="F227" s="88">
        <v>514486042</v>
      </c>
      <c r="G227" s="89" t="s">
        <v>438</v>
      </c>
      <c r="H227" s="88" t="s">
        <v>494</v>
      </c>
      <c r="I227" s="88" t="s">
        <v>127</v>
      </c>
      <c r="J227" s="102"/>
      <c r="K227" s="91">
        <v>2.2999999999976786</v>
      </c>
      <c r="L227" s="89" t="s">
        <v>129</v>
      </c>
      <c r="M227" s="90">
        <v>3.27E-2</v>
      </c>
      <c r="N227" s="90">
        <v>5.2400000000027848E-2</v>
      </c>
      <c r="O227" s="91">
        <v>179184.53220000002</v>
      </c>
      <c r="P227" s="103">
        <v>96.17</v>
      </c>
      <c r="Q227" s="91"/>
      <c r="R227" s="91">
        <v>172.32176459800004</v>
      </c>
      <c r="S227" s="92">
        <v>5.6777093344909427E-4</v>
      </c>
      <c r="T227" s="92">
        <v>1.112968556501992E-3</v>
      </c>
      <c r="U227" s="92">
        <v>2.0316545353952787E-4</v>
      </c>
    </row>
    <row r="228" spans="2:21">
      <c r="B228" s="86" t="s">
        <v>622</v>
      </c>
      <c r="C228" s="87">
        <v>7200249</v>
      </c>
      <c r="D228" s="89" t="s">
        <v>116</v>
      </c>
      <c r="E228" s="89" t="s">
        <v>312</v>
      </c>
      <c r="F228" s="88" t="s">
        <v>623</v>
      </c>
      <c r="G228" s="89" t="s">
        <v>541</v>
      </c>
      <c r="H228" s="88" t="s">
        <v>494</v>
      </c>
      <c r="I228" s="88" t="s">
        <v>127</v>
      </c>
      <c r="J228" s="102"/>
      <c r="K228" s="91">
        <v>5.0600000000052709</v>
      </c>
      <c r="L228" s="89" t="s">
        <v>129</v>
      </c>
      <c r="M228" s="90">
        <v>7.4999999999999997E-3</v>
      </c>
      <c r="N228" s="90">
        <v>4.5200000000057486E-2</v>
      </c>
      <c r="O228" s="91">
        <v>501745.42089000007</v>
      </c>
      <c r="P228" s="103">
        <v>83.2</v>
      </c>
      <c r="Q228" s="91"/>
      <c r="R228" s="91">
        <v>417.45219018000012</v>
      </c>
      <c r="S228" s="92">
        <v>9.4387032860343556E-4</v>
      </c>
      <c r="T228" s="92">
        <v>2.6961838662521568E-3</v>
      </c>
      <c r="U228" s="92">
        <v>4.921715126748028E-4</v>
      </c>
    </row>
    <row r="229" spans="2:21">
      <c r="B229" s="86" t="s">
        <v>624</v>
      </c>
      <c r="C229" s="87">
        <v>7200173</v>
      </c>
      <c r="D229" s="89" t="s">
        <v>116</v>
      </c>
      <c r="E229" s="89" t="s">
        <v>312</v>
      </c>
      <c r="F229" s="88" t="s">
        <v>623</v>
      </c>
      <c r="G229" s="89" t="s">
        <v>541</v>
      </c>
      <c r="H229" s="88" t="s">
        <v>494</v>
      </c>
      <c r="I229" s="88" t="s">
        <v>127</v>
      </c>
      <c r="J229" s="102"/>
      <c r="K229" s="91">
        <v>2.3899999999935164</v>
      </c>
      <c r="L229" s="89" t="s">
        <v>129</v>
      </c>
      <c r="M229" s="90">
        <v>3.4500000000000003E-2</v>
      </c>
      <c r="N229" s="90">
        <v>5.2499999999885853E-2</v>
      </c>
      <c r="O229" s="91">
        <v>225594.31886400003</v>
      </c>
      <c r="P229" s="103">
        <v>97.08</v>
      </c>
      <c r="Q229" s="91"/>
      <c r="R229" s="91">
        <v>219.00695717800002</v>
      </c>
      <c r="S229" s="92">
        <v>5.1329478312951791E-4</v>
      </c>
      <c r="T229" s="92">
        <v>1.4144925776666587E-3</v>
      </c>
      <c r="U229" s="92">
        <v>2.5820677897060447E-4</v>
      </c>
    </row>
    <row r="230" spans="2:21">
      <c r="B230" s="86" t="s">
        <v>625</v>
      </c>
      <c r="C230" s="87">
        <v>1168483</v>
      </c>
      <c r="D230" s="89" t="s">
        <v>116</v>
      </c>
      <c r="E230" s="89" t="s">
        <v>312</v>
      </c>
      <c r="F230" s="88" t="s">
        <v>626</v>
      </c>
      <c r="G230" s="89" t="s">
        <v>541</v>
      </c>
      <c r="H230" s="88" t="s">
        <v>494</v>
      </c>
      <c r="I230" s="88" t="s">
        <v>127</v>
      </c>
      <c r="J230" s="102"/>
      <c r="K230" s="91">
        <v>4.0600000000028231</v>
      </c>
      <c r="L230" s="89" t="s">
        <v>129</v>
      </c>
      <c r="M230" s="90">
        <v>2.5000000000000001E-3</v>
      </c>
      <c r="N230" s="90">
        <v>5.4800000000059787E-2</v>
      </c>
      <c r="O230" s="91">
        <v>295887.85709700006</v>
      </c>
      <c r="P230" s="103">
        <v>81.400000000000006</v>
      </c>
      <c r="Q230" s="91"/>
      <c r="R230" s="91">
        <v>240.85270582200002</v>
      </c>
      <c r="S230" s="92">
        <v>5.2221463584138433E-4</v>
      </c>
      <c r="T230" s="92">
        <v>1.5555869506887663E-3</v>
      </c>
      <c r="U230" s="92">
        <v>2.8396267487570189E-4</v>
      </c>
    </row>
    <row r="231" spans="2:21">
      <c r="B231" s="86" t="s">
        <v>627</v>
      </c>
      <c r="C231" s="87">
        <v>1161751</v>
      </c>
      <c r="D231" s="89" t="s">
        <v>116</v>
      </c>
      <c r="E231" s="89" t="s">
        <v>312</v>
      </c>
      <c r="F231" s="88" t="s">
        <v>626</v>
      </c>
      <c r="G231" s="89" t="s">
        <v>541</v>
      </c>
      <c r="H231" s="88" t="s">
        <v>494</v>
      </c>
      <c r="I231" s="88" t="s">
        <v>127</v>
      </c>
      <c r="J231" s="102"/>
      <c r="K231" s="91">
        <v>3.2600000002039864</v>
      </c>
      <c r="L231" s="89" t="s">
        <v>129</v>
      </c>
      <c r="M231" s="90">
        <v>2.0499999999999997E-2</v>
      </c>
      <c r="N231" s="90">
        <v>5.3200000001916242E-2</v>
      </c>
      <c r="O231" s="91">
        <v>7126.666607000001</v>
      </c>
      <c r="P231" s="103">
        <v>90.8</v>
      </c>
      <c r="Q231" s="91"/>
      <c r="R231" s="91">
        <v>6.4710134680000007</v>
      </c>
      <c r="S231" s="92">
        <v>1.2755837578455832E-5</v>
      </c>
      <c r="T231" s="92">
        <v>4.1794108453950315E-5</v>
      </c>
      <c r="U231" s="92">
        <v>7.6292532702039859E-6</v>
      </c>
    </row>
    <row r="232" spans="2:21">
      <c r="B232" s="86" t="s">
        <v>628</v>
      </c>
      <c r="C232" s="87">
        <v>1162825</v>
      </c>
      <c r="D232" s="89" t="s">
        <v>116</v>
      </c>
      <c r="E232" s="89" t="s">
        <v>312</v>
      </c>
      <c r="F232" s="88" t="s">
        <v>629</v>
      </c>
      <c r="G232" s="89" t="s">
        <v>500</v>
      </c>
      <c r="H232" s="88" t="s">
        <v>494</v>
      </c>
      <c r="I232" s="88" t="s">
        <v>127</v>
      </c>
      <c r="J232" s="102"/>
      <c r="K232" s="91"/>
      <c r="L232" s="89" t="s">
        <v>129</v>
      </c>
      <c r="M232" s="90">
        <v>2.4E-2</v>
      </c>
      <c r="N232" s="90">
        <v>5.8100115720849228E-2</v>
      </c>
      <c r="O232" s="91">
        <v>0.19039700000000004</v>
      </c>
      <c r="P232" s="103">
        <v>91.67</v>
      </c>
      <c r="Q232" s="91"/>
      <c r="R232" s="91">
        <v>1.7455799999999998E-4</v>
      </c>
      <c r="S232" s="92">
        <v>7.3058882396369117E-10</v>
      </c>
      <c r="T232" s="92">
        <v>1.1274116519123056E-9</v>
      </c>
      <c r="U232" s="92">
        <v>2.0580195033218977E-10</v>
      </c>
    </row>
    <row r="233" spans="2:21">
      <c r="B233" s="86" t="s">
        <v>630</v>
      </c>
      <c r="C233" s="87">
        <v>1140102</v>
      </c>
      <c r="D233" s="89" t="s">
        <v>116</v>
      </c>
      <c r="E233" s="89" t="s">
        <v>312</v>
      </c>
      <c r="F233" s="88" t="s">
        <v>499</v>
      </c>
      <c r="G233" s="89" t="s">
        <v>500</v>
      </c>
      <c r="H233" s="88" t="s">
        <v>501</v>
      </c>
      <c r="I233" s="88" t="s">
        <v>323</v>
      </c>
      <c r="J233" s="102"/>
      <c r="K233" s="91">
        <v>2.5099999999994584</v>
      </c>
      <c r="L233" s="89" t="s">
        <v>129</v>
      </c>
      <c r="M233" s="90">
        <v>4.2999999999999997E-2</v>
      </c>
      <c r="N233" s="90">
        <v>6.0699999999962097E-2</v>
      </c>
      <c r="O233" s="91">
        <v>339891.404301</v>
      </c>
      <c r="P233" s="103">
        <v>97.81</v>
      </c>
      <c r="Q233" s="91"/>
      <c r="R233" s="91">
        <v>332.44779391800006</v>
      </c>
      <c r="S233" s="92">
        <v>2.8065689492602928E-4</v>
      </c>
      <c r="T233" s="92">
        <v>2.1471689439366529E-3</v>
      </c>
      <c r="U233" s="92">
        <v>3.9195227014492785E-4</v>
      </c>
    </row>
    <row r="234" spans="2:21">
      <c r="B234" s="86" t="s">
        <v>631</v>
      </c>
      <c r="C234" s="87">
        <v>1132836</v>
      </c>
      <c r="D234" s="89" t="s">
        <v>116</v>
      </c>
      <c r="E234" s="89" t="s">
        <v>312</v>
      </c>
      <c r="F234" s="88" t="s">
        <v>509</v>
      </c>
      <c r="G234" s="89" t="s">
        <v>152</v>
      </c>
      <c r="H234" s="88" t="s">
        <v>501</v>
      </c>
      <c r="I234" s="88" t="s">
        <v>323</v>
      </c>
      <c r="J234" s="102"/>
      <c r="K234" s="91">
        <v>1.480000000013926</v>
      </c>
      <c r="L234" s="89" t="s">
        <v>129</v>
      </c>
      <c r="M234" s="90">
        <v>4.1399999999999999E-2</v>
      </c>
      <c r="N234" s="90">
        <v>5.409999999993037E-2</v>
      </c>
      <c r="O234" s="91">
        <v>18982.174292000003</v>
      </c>
      <c r="P234" s="103">
        <v>98.21</v>
      </c>
      <c r="Q234" s="91">
        <v>10.080482171000002</v>
      </c>
      <c r="R234" s="91">
        <v>28.722875520000006</v>
      </c>
      <c r="S234" s="92">
        <v>1.2647880548986477E-4</v>
      </c>
      <c r="T234" s="92">
        <v>1.8551143194625702E-4</v>
      </c>
      <c r="U234" s="92">
        <v>3.3863952389261514E-5</v>
      </c>
    </row>
    <row r="235" spans="2:21">
      <c r="B235" s="86" t="s">
        <v>632</v>
      </c>
      <c r="C235" s="87">
        <v>1139252</v>
      </c>
      <c r="D235" s="89" t="s">
        <v>116</v>
      </c>
      <c r="E235" s="89" t="s">
        <v>312</v>
      </c>
      <c r="F235" s="88" t="s">
        <v>509</v>
      </c>
      <c r="G235" s="89" t="s">
        <v>152</v>
      </c>
      <c r="H235" s="88" t="s">
        <v>501</v>
      </c>
      <c r="I235" s="88" t="s">
        <v>323</v>
      </c>
      <c r="J235" s="102"/>
      <c r="K235" s="91">
        <v>2.0299999999967469</v>
      </c>
      <c r="L235" s="89" t="s">
        <v>129</v>
      </c>
      <c r="M235" s="90">
        <v>3.5499999999999997E-2</v>
      </c>
      <c r="N235" s="90">
        <v>5.6099999999951439E-2</v>
      </c>
      <c r="O235" s="91">
        <v>168855.10307900005</v>
      </c>
      <c r="P235" s="103">
        <v>96.08</v>
      </c>
      <c r="Q235" s="91">
        <v>49.865982056000007</v>
      </c>
      <c r="R235" s="91">
        <v>212.10196512300004</v>
      </c>
      <c r="S235" s="92">
        <v>5.4984574544830278E-4</v>
      </c>
      <c r="T235" s="92">
        <v>1.3698955468850911E-3</v>
      </c>
      <c r="U235" s="92">
        <v>2.500658697487569E-4</v>
      </c>
    </row>
    <row r="236" spans="2:21">
      <c r="B236" s="86" t="s">
        <v>633</v>
      </c>
      <c r="C236" s="87">
        <v>1143080</v>
      </c>
      <c r="D236" s="89" t="s">
        <v>116</v>
      </c>
      <c r="E236" s="89" t="s">
        <v>312</v>
      </c>
      <c r="F236" s="88" t="s">
        <v>509</v>
      </c>
      <c r="G236" s="89" t="s">
        <v>152</v>
      </c>
      <c r="H236" s="88" t="s">
        <v>501</v>
      </c>
      <c r="I236" s="88" t="s">
        <v>323</v>
      </c>
      <c r="J236" s="102"/>
      <c r="K236" s="91">
        <v>2.5300000000019929</v>
      </c>
      <c r="L236" s="89" t="s">
        <v>129</v>
      </c>
      <c r="M236" s="90">
        <v>2.5000000000000001E-2</v>
      </c>
      <c r="N236" s="90">
        <v>5.580000000004337E-2</v>
      </c>
      <c r="O236" s="91">
        <v>727670.43560600013</v>
      </c>
      <c r="P236" s="103">
        <v>93.8</v>
      </c>
      <c r="Q236" s="91"/>
      <c r="R236" s="91">
        <v>682.55485248800005</v>
      </c>
      <c r="S236" s="92">
        <v>6.4368167867219668E-4</v>
      </c>
      <c r="T236" s="92">
        <v>4.408393163099121E-3</v>
      </c>
      <c r="U236" s="92">
        <v>8.0472461789623227E-4</v>
      </c>
    </row>
    <row r="237" spans="2:21">
      <c r="B237" s="86" t="s">
        <v>634</v>
      </c>
      <c r="C237" s="87">
        <v>1189190</v>
      </c>
      <c r="D237" s="89" t="s">
        <v>116</v>
      </c>
      <c r="E237" s="89" t="s">
        <v>312</v>
      </c>
      <c r="F237" s="88" t="s">
        <v>509</v>
      </c>
      <c r="G237" s="89" t="s">
        <v>152</v>
      </c>
      <c r="H237" s="88" t="s">
        <v>501</v>
      </c>
      <c r="I237" s="88" t="s">
        <v>323</v>
      </c>
      <c r="J237" s="102"/>
      <c r="K237" s="91">
        <v>4.3199999999984433</v>
      </c>
      <c r="L237" s="89" t="s">
        <v>129</v>
      </c>
      <c r="M237" s="90">
        <v>4.7300000000000002E-2</v>
      </c>
      <c r="N237" s="90">
        <v>5.7900000000001804E-2</v>
      </c>
      <c r="O237" s="91">
        <v>340141.83706200006</v>
      </c>
      <c r="P237" s="103">
        <v>95.85</v>
      </c>
      <c r="Q237" s="91">
        <v>8.0890453230000023</v>
      </c>
      <c r="R237" s="91">
        <v>334.11498098600003</v>
      </c>
      <c r="S237" s="92">
        <v>8.6130391872175037E-4</v>
      </c>
      <c r="T237" s="92">
        <v>2.1579367467665471E-3</v>
      </c>
      <c r="U237" s="92">
        <v>3.9391786524892197E-4</v>
      </c>
    </row>
    <row r="238" spans="2:21">
      <c r="B238" s="86" t="s">
        <v>635</v>
      </c>
      <c r="C238" s="87">
        <v>1137512</v>
      </c>
      <c r="D238" s="89" t="s">
        <v>116</v>
      </c>
      <c r="E238" s="89" t="s">
        <v>312</v>
      </c>
      <c r="F238" s="88" t="s">
        <v>636</v>
      </c>
      <c r="G238" s="89" t="s">
        <v>493</v>
      </c>
      <c r="H238" s="88" t="s">
        <v>494</v>
      </c>
      <c r="I238" s="88" t="s">
        <v>127</v>
      </c>
      <c r="J238" s="102"/>
      <c r="K238" s="91">
        <v>1.0799999999991792</v>
      </c>
      <c r="L238" s="89" t="s">
        <v>129</v>
      </c>
      <c r="M238" s="90">
        <v>3.5000000000000003E-2</v>
      </c>
      <c r="N238" s="90">
        <v>5.9600000000106686E-2</v>
      </c>
      <c r="O238" s="91">
        <v>197413.21171000003</v>
      </c>
      <c r="P238" s="103">
        <v>98.76</v>
      </c>
      <c r="Q238" s="91"/>
      <c r="R238" s="91">
        <v>194.96529225200004</v>
      </c>
      <c r="S238" s="92">
        <v>8.2375636015021925E-4</v>
      </c>
      <c r="T238" s="92">
        <v>1.2592155169249926E-3</v>
      </c>
      <c r="U238" s="92">
        <v>2.2986192206915168E-4</v>
      </c>
    </row>
    <row r="239" spans="2:21">
      <c r="B239" s="86" t="s">
        <v>637</v>
      </c>
      <c r="C239" s="87">
        <v>1141852</v>
      </c>
      <c r="D239" s="89" t="s">
        <v>116</v>
      </c>
      <c r="E239" s="89" t="s">
        <v>312</v>
      </c>
      <c r="F239" s="88" t="s">
        <v>636</v>
      </c>
      <c r="G239" s="89" t="s">
        <v>493</v>
      </c>
      <c r="H239" s="88" t="s">
        <v>494</v>
      </c>
      <c r="I239" s="88" t="s">
        <v>127</v>
      </c>
      <c r="J239" s="102"/>
      <c r="K239" s="91">
        <v>2.4099999999913284</v>
      </c>
      <c r="L239" s="89" t="s">
        <v>129</v>
      </c>
      <c r="M239" s="90">
        <v>2.6499999999999999E-2</v>
      </c>
      <c r="N239" s="90">
        <v>6.4399999999810789E-2</v>
      </c>
      <c r="O239" s="91">
        <v>151095.51316600002</v>
      </c>
      <c r="P239" s="103">
        <v>92.35</v>
      </c>
      <c r="Q239" s="91"/>
      <c r="R239" s="91">
        <v>139.53671138100003</v>
      </c>
      <c r="S239" s="92">
        <v>2.1073990416221343E-4</v>
      </c>
      <c r="T239" s="92">
        <v>9.0122087948111163E-4</v>
      </c>
      <c r="U239" s="92">
        <v>1.6451223859777079E-4</v>
      </c>
    </row>
    <row r="240" spans="2:21">
      <c r="B240" s="86" t="s">
        <v>638</v>
      </c>
      <c r="C240" s="87">
        <v>1168038</v>
      </c>
      <c r="D240" s="89" t="s">
        <v>116</v>
      </c>
      <c r="E240" s="89" t="s">
        <v>312</v>
      </c>
      <c r="F240" s="88" t="s">
        <v>636</v>
      </c>
      <c r="G240" s="89" t="s">
        <v>493</v>
      </c>
      <c r="H240" s="88" t="s">
        <v>494</v>
      </c>
      <c r="I240" s="88" t="s">
        <v>127</v>
      </c>
      <c r="J240" s="102"/>
      <c r="K240" s="91">
        <v>2.1699999999984354</v>
      </c>
      <c r="L240" s="89" t="s">
        <v>129</v>
      </c>
      <c r="M240" s="90">
        <v>4.99E-2</v>
      </c>
      <c r="N240" s="90">
        <v>5.6199999999958276E-2</v>
      </c>
      <c r="O240" s="91">
        <v>114986.72338400001</v>
      </c>
      <c r="P240" s="103">
        <v>100.04</v>
      </c>
      <c r="Q240" s="91"/>
      <c r="R240" s="91">
        <v>115.03271935400002</v>
      </c>
      <c r="S240" s="92">
        <v>5.4111399239529416E-4</v>
      </c>
      <c r="T240" s="92">
        <v>7.4295780285554272E-4</v>
      </c>
      <c r="U240" s="92">
        <v>1.3562230316037445E-4</v>
      </c>
    </row>
    <row r="241" spans="2:21">
      <c r="B241" s="86" t="s">
        <v>639</v>
      </c>
      <c r="C241" s="87">
        <v>1190008</v>
      </c>
      <c r="D241" s="89" t="s">
        <v>116</v>
      </c>
      <c r="E241" s="89" t="s">
        <v>312</v>
      </c>
      <c r="F241" s="88" t="s">
        <v>640</v>
      </c>
      <c r="G241" s="89" t="s">
        <v>500</v>
      </c>
      <c r="H241" s="88" t="s">
        <v>501</v>
      </c>
      <c r="I241" s="88" t="s">
        <v>323</v>
      </c>
      <c r="J241" s="102"/>
      <c r="K241" s="91">
        <v>3.9199999999979953</v>
      </c>
      <c r="L241" s="89" t="s">
        <v>129</v>
      </c>
      <c r="M241" s="90">
        <v>5.3399999999999996E-2</v>
      </c>
      <c r="N241" s="90">
        <v>6.0999999999972847E-2</v>
      </c>
      <c r="O241" s="91">
        <v>489246.12550300005</v>
      </c>
      <c r="P241" s="103">
        <v>97.88</v>
      </c>
      <c r="Q241" s="91"/>
      <c r="R241" s="91">
        <v>478.8741239630001</v>
      </c>
      <c r="S241" s="92">
        <v>1.2231153137575001E-3</v>
      </c>
      <c r="T241" s="92">
        <v>3.0928875626163466E-3</v>
      </c>
      <c r="U241" s="92">
        <v>5.6458729290668E-4</v>
      </c>
    </row>
    <row r="242" spans="2:21">
      <c r="B242" s="86" t="s">
        <v>641</v>
      </c>
      <c r="C242" s="87">
        <v>1188572</v>
      </c>
      <c r="D242" s="89" t="s">
        <v>116</v>
      </c>
      <c r="E242" s="89" t="s">
        <v>312</v>
      </c>
      <c r="F242" s="88" t="s">
        <v>642</v>
      </c>
      <c r="G242" s="89" t="s">
        <v>500</v>
      </c>
      <c r="H242" s="88" t="s">
        <v>515</v>
      </c>
      <c r="I242" s="88" t="s">
        <v>127</v>
      </c>
      <c r="J242" s="102"/>
      <c r="K242" s="91">
        <v>3.3700000000012453</v>
      </c>
      <c r="L242" s="89" t="s">
        <v>129</v>
      </c>
      <c r="M242" s="90">
        <v>4.53E-2</v>
      </c>
      <c r="N242" s="90">
        <v>6.1500000000026686E-2</v>
      </c>
      <c r="O242" s="91">
        <v>945956.96074400027</v>
      </c>
      <c r="P242" s="103">
        <v>95.06</v>
      </c>
      <c r="Q242" s="91"/>
      <c r="R242" s="91">
        <v>899.22671842400018</v>
      </c>
      <c r="S242" s="92">
        <v>1.3513670867771432E-3</v>
      </c>
      <c r="T242" s="92">
        <v>5.8078041685977379E-3</v>
      </c>
      <c r="U242" s="92">
        <v>1.0601783501327587E-3</v>
      </c>
    </row>
    <row r="243" spans="2:21">
      <c r="B243" s="86" t="s">
        <v>643</v>
      </c>
      <c r="C243" s="87">
        <v>1150812</v>
      </c>
      <c r="D243" s="89" t="s">
        <v>116</v>
      </c>
      <c r="E243" s="89" t="s">
        <v>312</v>
      </c>
      <c r="F243" s="88" t="s">
        <v>525</v>
      </c>
      <c r="G243" s="89" t="s">
        <v>526</v>
      </c>
      <c r="H243" s="88" t="s">
        <v>515</v>
      </c>
      <c r="I243" s="88" t="s">
        <v>127</v>
      </c>
      <c r="J243" s="102"/>
      <c r="K243" s="91">
        <v>1.9099999999983541</v>
      </c>
      <c r="L243" s="89" t="s">
        <v>129</v>
      </c>
      <c r="M243" s="90">
        <v>3.7499999999999999E-2</v>
      </c>
      <c r="N243" s="90">
        <v>5.820000000002383E-2</v>
      </c>
      <c r="O243" s="91">
        <v>182930.472274</v>
      </c>
      <c r="P243" s="103">
        <v>96.32</v>
      </c>
      <c r="Q243" s="91"/>
      <c r="R243" s="91">
        <v>176.19863091900001</v>
      </c>
      <c r="S243" s="92">
        <v>4.9496080247958465E-4</v>
      </c>
      <c r="T243" s="92">
        <v>1.1380079374710783E-3</v>
      </c>
      <c r="U243" s="92">
        <v>2.0773623603038464E-4</v>
      </c>
    </row>
    <row r="244" spans="2:21">
      <c r="B244" s="86" t="s">
        <v>644</v>
      </c>
      <c r="C244" s="87">
        <v>1161785</v>
      </c>
      <c r="D244" s="89" t="s">
        <v>116</v>
      </c>
      <c r="E244" s="89" t="s">
        <v>312</v>
      </c>
      <c r="F244" s="88" t="s">
        <v>525</v>
      </c>
      <c r="G244" s="89" t="s">
        <v>526</v>
      </c>
      <c r="H244" s="88" t="s">
        <v>515</v>
      </c>
      <c r="I244" s="88" t="s">
        <v>127</v>
      </c>
      <c r="J244" s="102"/>
      <c r="K244" s="91">
        <v>3.6699999999985167</v>
      </c>
      <c r="L244" s="89" t="s">
        <v>129</v>
      </c>
      <c r="M244" s="90">
        <v>2.6600000000000002E-2</v>
      </c>
      <c r="N244" s="90">
        <v>6.8999999999984671E-2</v>
      </c>
      <c r="O244" s="91">
        <v>1129407.1393410002</v>
      </c>
      <c r="P244" s="103">
        <v>86.57</v>
      </c>
      <c r="Q244" s="91"/>
      <c r="R244" s="91">
        <v>977.72772283500012</v>
      </c>
      <c r="S244" s="92">
        <v>1.3723107036885097E-3</v>
      </c>
      <c r="T244" s="92">
        <v>6.3148158613289826E-3</v>
      </c>
      <c r="U244" s="92">
        <v>1.1527301656371735E-3</v>
      </c>
    </row>
    <row r="245" spans="2:21">
      <c r="B245" s="86" t="s">
        <v>645</v>
      </c>
      <c r="C245" s="87">
        <v>1172725</v>
      </c>
      <c r="D245" s="89" t="s">
        <v>116</v>
      </c>
      <c r="E245" s="89" t="s">
        <v>312</v>
      </c>
      <c r="F245" s="88" t="s">
        <v>646</v>
      </c>
      <c r="G245" s="89" t="s">
        <v>500</v>
      </c>
      <c r="H245" s="88" t="s">
        <v>515</v>
      </c>
      <c r="I245" s="88" t="s">
        <v>127</v>
      </c>
      <c r="J245" s="102"/>
      <c r="K245" s="91">
        <v>3.4199999999995971</v>
      </c>
      <c r="L245" s="89" t="s">
        <v>129</v>
      </c>
      <c r="M245" s="90">
        <v>2.5000000000000001E-2</v>
      </c>
      <c r="N245" s="90">
        <v>6.3499999999996642E-2</v>
      </c>
      <c r="O245" s="91">
        <v>338422.65000000008</v>
      </c>
      <c r="P245" s="103">
        <v>88.04</v>
      </c>
      <c r="Q245" s="91"/>
      <c r="R245" s="91">
        <v>297.94731608600006</v>
      </c>
      <c r="S245" s="92">
        <v>1.604692034972738E-3</v>
      </c>
      <c r="T245" s="92">
        <v>1.9243419139274925E-3</v>
      </c>
      <c r="U245" s="92">
        <v>3.5127658856506282E-4</v>
      </c>
    </row>
    <row r="246" spans="2:21">
      <c r="B246" s="86" t="s">
        <v>647</v>
      </c>
      <c r="C246" s="87">
        <v>1159375</v>
      </c>
      <c r="D246" s="89" t="s">
        <v>116</v>
      </c>
      <c r="E246" s="89" t="s">
        <v>312</v>
      </c>
      <c r="F246" s="88" t="s">
        <v>648</v>
      </c>
      <c r="G246" s="89" t="s">
        <v>541</v>
      </c>
      <c r="H246" s="88" t="s">
        <v>530</v>
      </c>
      <c r="I246" s="88"/>
      <c r="J246" s="102"/>
      <c r="K246" s="91">
        <v>1.4600000000006823</v>
      </c>
      <c r="L246" s="89" t="s">
        <v>129</v>
      </c>
      <c r="M246" s="90">
        <v>3.5499999999999997E-2</v>
      </c>
      <c r="N246" s="90">
        <v>6.9699999999706566E-2</v>
      </c>
      <c r="O246" s="91">
        <v>61456.13457200001</v>
      </c>
      <c r="P246" s="103">
        <v>95.38</v>
      </c>
      <c r="Q246" s="91"/>
      <c r="R246" s="91">
        <v>58.616861876000009</v>
      </c>
      <c r="S246" s="92">
        <v>2.1457967730717343E-4</v>
      </c>
      <c r="T246" s="92">
        <v>3.7858667650601308E-4</v>
      </c>
      <c r="U246" s="92">
        <v>6.910863149459425E-5</v>
      </c>
    </row>
    <row r="247" spans="2:21">
      <c r="B247" s="86" t="s">
        <v>649</v>
      </c>
      <c r="C247" s="87">
        <v>1193275</v>
      </c>
      <c r="D247" s="89" t="s">
        <v>116</v>
      </c>
      <c r="E247" s="89" t="s">
        <v>312</v>
      </c>
      <c r="F247" s="88" t="s">
        <v>648</v>
      </c>
      <c r="G247" s="89" t="s">
        <v>541</v>
      </c>
      <c r="H247" s="88" t="s">
        <v>530</v>
      </c>
      <c r="I247" s="88"/>
      <c r="J247" s="102"/>
      <c r="K247" s="91">
        <v>3.7299999999950364</v>
      </c>
      <c r="L247" s="89" t="s">
        <v>129</v>
      </c>
      <c r="M247" s="90">
        <v>6.0499999999999998E-2</v>
      </c>
      <c r="N247" s="90">
        <v>6.0299999999931277E-2</v>
      </c>
      <c r="O247" s="91">
        <v>308485.78238100006</v>
      </c>
      <c r="P247" s="103">
        <v>101.87</v>
      </c>
      <c r="Q247" s="91"/>
      <c r="R247" s="91">
        <v>314.25445277200004</v>
      </c>
      <c r="S247" s="92">
        <v>1.4022081017318183E-3</v>
      </c>
      <c r="T247" s="92">
        <v>2.0296642475307819E-3</v>
      </c>
      <c r="U247" s="92">
        <v>3.7050252226224309E-4</v>
      </c>
    </row>
    <row r="248" spans="2:21">
      <c r="B248" s="86" t="s">
        <v>650</v>
      </c>
      <c r="C248" s="87">
        <v>7200116</v>
      </c>
      <c r="D248" s="89" t="s">
        <v>116</v>
      </c>
      <c r="E248" s="89" t="s">
        <v>312</v>
      </c>
      <c r="F248" s="88" t="s">
        <v>623</v>
      </c>
      <c r="G248" s="89" t="s">
        <v>541</v>
      </c>
      <c r="H248" s="88" t="s">
        <v>530</v>
      </c>
      <c r="I248" s="88"/>
      <c r="J248" s="102"/>
      <c r="K248" s="91">
        <v>1.4699999999899438</v>
      </c>
      <c r="L248" s="89" t="s">
        <v>129</v>
      </c>
      <c r="M248" s="90">
        <v>4.2500000000000003E-2</v>
      </c>
      <c r="N248" s="90">
        <v>4.7499999999913313E-2</v>
      </c>
      <c r="O248" s="91">
        <v>28629.534221000005</v>
      </c>
      <c r="P248" s="103">
        <v>100.73</v>
      </c>
      <c r="Q248" s="91"/>
      <c r="R248" s="91">
        <v>28.838530107000008</v>
      </c>
      <c r="S248" s="92">
        <v>3.0959215161935664E-4</v>
      </c>
      <c r="T248" s="92">
        <v>1.8625840618393682E-4</v>
      </c>
      <c r="U248" s="92">
        <v>3.4000307867494905E-5</v>
      </c>
    </row>
    <row r="249" spans="2:21">
      <c r="B249" s="86" t="s">
        <v>651</v>
      </c>
      <c r="C249" s="87">
        <v>1183581</v>
      </c>
      <c r="D249" s="89" t="s">
        <v>116</v>
      </c>
      <c r="E249" s="89" t="s">
        <v>312</v>
      </c>
      <c r="F249" s="88" t="s">
        <v>652</v>
      </c>
      <c r="G249" s="89" t="s">
        <v>328</v>
      </c>
      <c r="H249" s="88" t="s">
        <v>530</v>
      </c>
      <c r="I249" s="88"/>
      <c r="J249" s="102"/>
      <c r="K249" s="91">
        <v>2.4800000000140145</v>
      </c>
      <c r="L249" s="89" t="s">
        <v>129</v>
      </c>
      <c r="M249" s="90">
        <v>0.01</v>
      </c>
      <c r="N249" s="90">
        <v>6.7300000000260971E-2</v>
      </c>
      <c r="O249" s="91">
        <v>94920.784872000018</v>
      </c>
      <c r="P249" s="103">
        <v>87.2</v>
      </c>
      <c r="Q249" s="91"/>
      <c r="R249" s="91">
        <v>82.770924408000027</v>
      </c>
      <c r="S249" s="92">
        <v>5.2733769373333348E-4</v>
      </c>
      <c r="T249" s="92">
        <v>5.3458967573604137E-4</v>
      </c>
      <c r="U249" s="92">
        <v>9.7586003929723406E-5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103"/>
      <c r="Q250" s="88"/>
      <c r="R250" s="88"/>
      <c r="S250" s="88"/>
      <c r="T250" s="92"/>
      <c r="U250" s="88"/>
    </row>
    <row r="251" spans="2:21">
      <c r="B251" s="85" t="s">
        <v>47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3.6862044781985155</v>
      </c>
      <c r="L251" s="81"/>
      <c r="M251" s="82"/>
      <c r="N251" s="82">
        <v>7.9157326455194549E-2</v>
      </c>
      <c r="O251" s="83"/>
      <c r="P251" s="101"/>
      <c r="Q251" s="83"/>
      <c r="R251" s="83">
        <v>1774.6466398149998</v>
      </c>
      <c r="S251" s="84"/>
      <c r="T251" s="84">
        <v>1.1461848209503155E-2</v>
      </c>
      <c r="U251" s="84">
        <v>2.092288750010851E-3</v>
      </c>
    </row>
    <row r="252" spans="2:21">
      <c r="B252" s="86" t="s">
        <v>653</v>
      </c>
      <c r="C252" s="87">
        <v>1178250</v>
      </c>
      <c r="D252" s="89" t="s">
        <v>116</v>
      </c>
      <c r="E252" s="89" t="s">
        <v>312</v>
      </c>
      <c r="F252" s="88" t="s">
        <v>654</v>
      </c>
      <c r="G252" s="89" t="s">
        <v>548</v>
      </c>
      <c r="H252" s="88" t="s">
        <v>360</v>
      </c>
      <c r="I252" s="88" t="s">
        <v>323</v>
      </c>
      <c r="J252" s="102"/>
      <c r="K252" s="91">
        <v>3.280000000005761</v>
      </c>
      <c r="L252" s="89" t="s">
        <v>129</v>
      </c>
      <c r="M252" s="90">
        <v>2.12E-2</v>
      </c>
      <c r="N252" s="90">
        <v>5.0200000000078411E-2</v>
      </c>
      <c r="O252" s="91">
        <v>242783.78140400004</v>
      </c>
      <c r="P252" s="103">
        <v>102.95</v>
      </c>
      <c r="Q252" s="91"/>
      <c r="R252" s="91">
        <v>249.94589575200007</v>
      </c>
      <c r="S252" s="92">
        <v>1.6185585426933336E-3</v>
      </c>
      <c r="T252" s="92">
        <v>1.6143168185844439E-3</v>
      </c>
      <c r="U252" s="92">
        <v>2.9468344517746424E-4</v>
      </c>
    </row>
    <row r="253" spans="2:21">
      <c r="B253" s="86" t="s">
        <v>655</v>
      </c>
      <c r="C253" s="87">
        <v>1178268</v>
      </c>
      <c r="D253" s="89" t="s">
        <v>116</v>
      </c>
      <c r="E253" s="89" t="s">
        <v>312</v>
      </c>
      <c r="F253" s="88" t="s">
        <v>654</v>
      </c>
      <c r="G253" s="89" t="s">
        <v>548</v>
      </c>
      <c r="H253" s="88" t="s">
        <v>360</v>
      </c>
      <c r="I253" s="88" t="s">
        <v>323</v>
      </c>
      <c r="J253" s="102"/>
      <c r="K253" s="91">
        <v>5.6099999999470613</v>
      </c>
      <c r="L253" s="89" t="s">
        <v>129</v>
      </c>
      <c r="M253" s="90">
        <v>2.6699999999999998E-2</v>
      </c>
      <c r="N253" s="90">
        <v>5.1499999999478623E-2</v>
      </c>
      <c r="O253" s="91">
        <v>50575.31850300001</v>
      </c>
      <c r="P253" s="103">
        <v>98.6</v>
      </c>
      <c r="Q253" s="91"/>
      <c r="R253" s="91">
        <v>49.867261024000001</v>
      </c>
      <c r="S253" s="92">
        <v>2.9500302439920678E-4</v>
      </c>
      <c r="T253" s="92">
        <v>3.2207593537626452E-4</v>
      </c>
      <c r="U253" s="92">
        <v>5.8792948913619497E-5</v>
      </c>
    </row>
    <row r="254" spans="2:21">
      <c r="B254" s="86" t="s">
        <v>656</v>
      </c>
      <c r="C254" s="87">
        <v>2320174</v>
      </c>
      <c r="D254" s="89" t="s">
        <v>116</v>
      </c>
      <c r="E254" s="89" t="s">
        <v>312</v>
      </c>
      <c r="F254" s="88" t="s">
        <v>559</v>
      </c>
      <c r="G254" s="89" t="s">
        <v>123</v>
      </c>
      <c r="H254" s="88" t="s">
        <v>360</v>
      </c>
      <c r="I254" s="88" t="s">
        <v>323</v>
      </c>
      <c r="J254" s="102"/>
      <c r="K254" s="91"/>
      <c r="L254" s="89" t="s">
        <v>129</v>
      </c>
      <c r="M254" s="90">
        <v>3.49E-2</v>
      </c>
      <c r="N254" s="90">
        <v>6.6697783911031733E-2</v>
      </c>
      <c r="O254" s="91">
        <v>1.2454E-2</v>
      </c>
      <c r="P254" s="103">
        <v>99.45</v>
      </c>
      <c r="Q254" s="91"/>
      <c r="R254" s="91">
        <v>1.2319000000000002E-5</v>
      </c>
      <c r="S254" s="92">
        <v>1.4833720549539583E-11</v>
      </c>
      <c r="T254" s="92">
        <v>7.9564294617878848E-11</v>
      </c>
      <c r="U254" s="92">
        <v>1.4523964677312104E-11</v>
      </c>
    </row>
    <row r="255" spans="2:21">
      <c r="B255" s="86" t="s">
        <v>657</v>
      </c>
      <c r="C255" s="87">
        <v>2320224</v>
      </c>
      <c r="D255" s="89" t="s">
        <v>116</v>
      </c>
      <c r="E255" s="89" t="s">
        <v>312</v>
      </c>
      <c r="F255" s="88" t="s">
        <v>559</v>
      </c>
      <c r="G255" s="89" t="s">
        <v>123</v>
      </c>
      <c r="H255" s="88" t="s">
        <v>360</v>
      </c>
      <c r="I255" s="88" t="s">
        <v>323</v>
      </c>
      <c r="J255" s="102"/>
      <c r="K255" s="91"/>
      <c r="L255" s="89" t="s">
        <v>129</v>
      </c>
      <c r="M255" s="90">
        <v>3.7699999999999997E-2</v>
      </c>
      <c r="N255" s="90">
        <v>6.8100730488273739E-2</v>
      </c>
      <c r="O255" s="91">
        <v>1.8681000000000003E-2</v>
      </c>
      <c r="P255" s="103">
        <v>97.67</v>
      </c>
      <c r="Q255" s="91"/>
      <c r="R255" s="91">
        <v>1.8207000000000004E-5</v>
      </c>
      <c r="S255" s="92">
        <v>9.7758631787332994E-11</v>
      </c>
      <c r="T255" s="92">
        <v>1.1759291436867605E-10</v>
      </c>
      <c r="U255" s="92">
        <v>2.1465851520401128E-11</v>
      </c>
    </row>
    <row r="256" spans="2:21">
      <c r="B256" s="86" t="s">
        <v>658</v>
      </c>
      <c r="C256" s="87">
        <v>1141332</v>
      </c>
      <c r="D256" s="89" t="s">
        <v>116</v>
      </c>
      <c r="E256" s="89" t="s">
        <v>312</v>
      </c>
      <c r="F256" s="88" t="s">
        <v>659</v>
      </c>
      <c r="G256" s="89" t="s">
        <v>123</v>
      </c>
      <c r="H256" s="88" t="s">
        <v>469</v>
      </c>
      <c r="I256" s="88" t="s">
        <v>127</v>
      </c>
      <c r="J256" s="102"/>
      <c r="K256" s="91">
        <v>3.5399999531133743</v>
      </c>
      <c r="L256" s="89" t="s">
        <v>129</v>
      </c>
      <c r="M256" s="90">
        <v>4.6900000000000004E-2</v>
      </c>
      <c r="N256" s="90">
        <v>8.4499999276748838E-2</v>
      </c>
      <c r="O256" s="91">
        <v>9.0700000000000017E-3</v>
      </c>
      <c r="P256" s="103">
        <v>94.1</v>
      </c>
      <c r="Q256" s="91"/>
      <c r="R256" s="91">
        <v>2.0048361000000004E-2</v>
      </c>
      <c r="S256" s="92">
        <v>5.9590587931147537E-12</v>
      </c>
      <c r="T256" s="92">
        <v>1.2948564828391853E-7</v>
      </c>
      <c r="U256" s="92">
        <v>2.3636795762805552E-8</v>
      </c>
    </row>
    <row r="257" spans="2:21">
      <c r="B257" s="86" t="s">
        <v>660</v>
      </c>
      <c r="C257" s="87">
        <v>1143593</v>
      </c>
      <c r="D257" s="89" t="s">
        <v>116</v>
      </c>
      <c r="E257" s="89" t="s">
        <v>312</v>
      </c>
      <c r="F257" s="88" t="s">
        <v>659</v>
      </c>
      <c r="G257" s="89" t="s">
        <v>123</v>
      </c>
      <c r="H257" s="88" t="s">
        <v>469</v>
      </c>
      <c r="I257" s="88" t="s">
        <v>127</v>
      </c>
      <c r="J257" s="102"/>
      <c r="K257" s="91">
        <v>3.6900000000000812</v>
      </c>
      <c r="L257" s="89" t="s">
        <v>129</v>
      </c>
      <c r="M257" s="90">
        <v>4.6900000000000004E-2</v>
      </c>
      <c r="N257" s="90">
        <v>8.4999999999999978E-2</v>
      </c>
      <c r="O257" s="91">
        <v>1550476.5715220002</v>
      </c>
      <c r="P257" s="103">
        <v>95.12</v>
      </c>
      <c r="Q257" s="91"/>
      <c r="R257" s="91">
        <v>1474.8134041520004</v>
      </c>
      <c r="S257" s="92">
        <v>1.2082341378484569E-3</v>
      </c>
      <c r="T257" s="92">
        <v>9.5253257727369572E-3</v>
      </c>
      <c r="U257" s="92">
        <v>1.738788683134189E-3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103"/>
      <c r="Q258" s="88"/>
      <c r="R258" s="88"/>
      <c r="S258" s="88"/>
      <c r="T258" s="92"/>
      <c r="U258" s="88"/>
    </row>
    <row r="259" spans="2:21">
      <c r="B259" s="79" t="s">
        <v>193</v>
      </c>
      <c r="C259" s="80"/>
      <c r="D259" s="81"/>
      <c r="E259" s="81"/>
      <c r="F259" s="80"/>
      <c r="G259" s="81"/>
      <c r="H259" s="80"/>
      <c r="I259" s="80"/>
      <c r="J259" s="100"/>
      <c r="K259" s="83">
        <v>5.1194172185707281</v>
      </c>
      <c r="L259" s="81"/>
      <c r="M259" s="82"/>
      <c r="N259" s="82">
        <v>7.0707005238260609E-2</v>
      </c>
      <c r="O259" s="83"/>
      <c r="P259" s="101"/>
      <c r="Q259" s="83"/>
      <c r="R259" s="83">
        <v>38188.713783867999</v>
      </c>
      <c r="S259" s="84"/>
      <c r="T259" s="84">
        <v>0.24664811060780292</v>
      </c>
      <c r="U259" s="84">
        <v>4.5024070952908571E-2</v>
      </c>
    </row>
    <row r="260" spans="2:21">
      <c r="B260" s="85" t="s">
        <v>64</v>
      </c>
      <c r="C260" s="80"/>
      <c r="D260" s="81"/>
      <c r="E260" s="81"/>
      <c r="F260" s="80"/>
      <c r="G260" s="81"/>
      <c r="H260" s="80"/>
      <c r="I260" s="80"/>
      <c r="J260" s="100"/>
      <c r="K260" s="83">
        <v>5.3266698724458186</v>
      </c>
      <c r="L260" s="81"/>
      <c r="M260" s="82"/>
      <c r="N260" s="82">
        <v>6.7255624158826591E-2</v>
      </c>
      <c r="O260" s="83"/>
      <c r="P260" s="101"/>
      <c r="Q260" s="83"/>
      <c r="R260" s="83">
        <v>6315.9373832590009</v>
      </c>
      <c r="S260" s="84"/>
      <c r="T260" s="84">
        <v>4.0792523967017928E-2</v>
      </c>
      <c r="U260" s="84">
        <v>7.4464202823742807E-3</v>
      </c>
    </row>
    <row r="261" spans="2:21">
      <c r="B261" s="86" t="s">
        <v>661</v>
      </c>
      <c r="C261" s="88" t="s">
        <v>662</v>
      </c>
      <c r="D261" s="89" t="s">
        <v>28</v>
      </c>
      <c r="E261" s="89" t="s">
        <v>663</v>
      </c>
      <c r="F261" s="88" t="s">
        <v>335</v>
      </c>
      <c r="G261" s="89" t="s">
        <v>336</v>
      </c>
      <c r="H261" s="88" t="s">
        <v>664</v>
      </c>
      <c r="I261" s="88" t="s">
        <v>665</v>
      </c>
      <c r="J261" s="102"/>
      <c r="K261" s="91">
        <v>7.2099999999932907</v>
      </c>
      <c r="L261" s="89" t="s">
        <v>128</v>
      </c>
      <c r="M261" s="90">
        <v>3.7499999999999999E-2</v>
      </c>
      <c r="N261" s="90">
        <v>5.919999999995075E-2</v>
      </c>
      <c r="O261" s="91">
        <v>147557.99435000002</v>
      </c>
      <c r="P261" s="103">
        <v>86.276330000000002</v>
      </c>
      <c r="Q261" s="91"/>
      <c r="R261" s="91">
        <v>471.03822019600005</v>
      </c>
      <c r="S261" s="92">
        <v>2.9511598870000005E-4</v>
      </c>
      <c r="T261" s="92">
        <v>3.0422780849059042E-3</v>
      </c>
      <c r="U261" s="92">
        <v>5.5534884907790119E-4</v>
      </c>
    </row>
    <row r="262" spans="2:21">
      <c r="B262" s="86" t="s">
        <v>666</v>
      </c>
      <c r="C262" s="88" t="s">
        <v>667</v>
      </c>
      <c r="D262" s="89" t="s">
        <v>28</v>
      </c>
      <c r="E262" s="89" t="s">
        <v>663</v>
      </c>
      <c r="F262" s="88" t="s">
        <v>330</v>
      </c>
      <c r="G262" s="89" t="s">
        <v>314</v>
      </c>
      <c r="H262" s="88" t="s">
        <v>668</v>
      </c>
      <c r="I262" s="88" t="s">
        <v>310</v>
      </c>
      <c r="J262" s="102"/>
      <c r="K262" s="91">
        <v>3.0800000000030918</v>
      </c>
      <c r="L262" s="89" t="s">
        <v>128</v>
      </c>
      <c r="M262" s="90">
        <v>3.2549999999999996E-2</v>
      </c>
      <c r="N262" s="90">
        <v>8.2700000000061197E-2</v>
      </c>
      <c r="O262" s="91">
        <v>189228.533</v>
      </c>
      <c r="P262" s="103">
        <v>86.844629999999995</v>
      </c>
      <c r="Q262" s="91"/>
      <c r="R262" s="91">
        <v>608.03879656400011</v>
      </c>
      <c r="S262" s="92">
        <v>1.8922853299999998E-4</v>
      </c>
      <c r="T262" s="92">
        <v>3.9271189178438672E-3</v>
      </c>
      <c r="U262" s="92">
        <v>7.1687101256034556E-4</v>
      </c>
    </row>
    <row r="263" spans="2:21">
      <c r="B263" s="86" t="s">
        <v>669</v>
      </c>
      <c r="C263" s="88" t="s">
        <v>670</v>
      </c>
      <c r="D263" s="89" t="s">
        <v>28</v>
      </c>
      <c r="E263" s="89" t="s">
        <v>663</v>
      </c>
      <c r="F263" s="88" t="s">
        <v>313</v>
      </c>
      <c r="G263" s="89" t="s">
        <v>314</v>
      </c>
      <c r="H263" s="88" t="s">
        <v>668</v>
      </c>
      <c r="I263" s="88" t="s">
        <v>310</v>
      </c>
      <c r="J263" s="102"/>
      <c r="K263" s="91">
        <v>2.4399999999991073</v>
      </c>
      <c r="L263" s="89" t="s">
        <v>128</v>
      </c>
      <c r="M263" s="90">
        <v>3.2750000000000001E-2</v>
      </c>
      <c r="N263" s="90">
        <v>7.8399999999957601E-2</v>
      </c>
      <c r="O263" s="91">
        <v>267850.97539200005</v>
      </c>
      <c r="P263" s="103">
        <v>90.436679999999996</v>
      </c>
      <c r="Q263" s="91"/>
      <c r="R263" s="91">
        <v>896.27146459500011</v>
      </c>
      <c r="S263" s="92">
        <v>3.5713463385600008E-4</v>
      </c>
      <c r="T263" s="92">
        <v>5.7887171740104194E-3</v>
      </c>
      <c r="U263" s="92">
        <v>1.0566941385713585E-3</v>
      </c>
    </row>
    <row r="264" spans="2:21">
      <c r="B264" s="86" t="s">
        <v>671</v>
      </c>
      <c r="C264" s="88" t="s">
        <v>672</v>
      </c>
      <c r="D264" s="89" t="s">
        <v>28</v>
      </c>
      <c r="E264" s="89" t="s">
        <v>663</v>
      </c>
      <c r="F264" s="88" t="s">
        <v>313</v>
      </c>
      <c r="G264" s="89" t="s">
        <v>314</v>
      </c>
      <c r="H264" s="88" t="s">
        <v>668</v>
      </c>
      <c r="I264" s="88" t="s">
        <v>310</v>
      </c>
      <c r="J264" s="102"/>
      <c r="K264" s="91">
        <v>4.1700000000011084</v>
      </c>
      <c r="L264" s="89" t="s">
        <v>128</v>
      </c>
      <c r="M264" s="90">
        <v>7.1289999999999992E-2</v>
      </c>
      <c r="N264" s="90">
        <v>7.320000000000762E-2</v>
      </c>
      <c r="O264" s="91">
        <v>152993.28200000004</v>
      </c>
      <c r="P264" s="103">
        <v>101.93205</v>
      </c>
      <c r="Q264" s="91"/>
      <c r="R264" s="91">
        <v>577.01199820800014</v>
      </c>
      <c r="S264" s="92">
        <v>3.0598656400000008E-4</v>
      </c>
      <c r="T264" s="92">
        <v>3.7267272200237275E-3</v>
      </c>
      <c r="U264" s="92">
        <v>6.8029076064276878E-4</v>
      </c>
    </row>
    <row r="265" spans="2:21">
      <c r="B265" s="86" t="s">
        <v>673</v>
      </c>
      <c r="C265" s="88" t="s">
        <v>674</v>
      </c>
      <c r="D265" s="89" t="s">
        <v>28</v>
      </c>
      <c r="E265" s="89" t="s">
        <v>663</v>
      </c>
      <c r="F265" s="88" t="s">
        <v>550</v>
      </c>
      <c r="G265" s="89" t="s">
        <v>413</v>
      </c>
      <c r="H265" s="88" t="s">
        <v>675</v>
      </c>
      <c r="I265" s="88" t="s">
        <v>310</v>
      </c>
      <c r="J265" s="102"/>
      <c r="K265" s="91">
        <v>9.6099999999966279</v>
      </c>
      <c r="L265" s="89" t="s">
        <v>128</v>
      </c>
      <c r="M265" s="90">
        <v>6.3750000000000001E-2</v>
      </c>
      <c r="N265" s="90">
        <v>6.239999999997986E-2</v>
      </c>
      <c r="O265" s="91">
        <v>382885.81890000007</v>
      </c>
      <c r="P265" s="103">
        <v>100.89425</v>
      </c>
      <c r="Q265" s="91"/>
      <c r="R265" s="91">
        <v>1429.3461687620004</v>
      </c>
      <c r="S265" s="92">
        <v>5.5242507415957307E-4</v>
      </c>
      <c r="T265" s="92">
        <v>9.2316681290945824E-3</v>
      </c>
      <c r="U265" s="92">
        <v>1.6851833157521452E-3</v>
      </c>
    </row>
    <row r="266" spans="2:21">
      <c r="B266" s="86" t="s">
        <v>676</v>
      </c>
      <c r="C266" s="88" t="s">
        <v>677</v>
      </c>
      <c r="D266" s="89" t="s">
        <v>28</v>
      </c>
      <c r="E266" s="89" t="s">
        <v>663</v>
      </c>
      <c r="F266" s="88" t="s">
        <v>317</v>
      </c>
      <c r="G266" s="89" t="s">
        <v>314</v>
      </c>
      <c r="H266" s="88" t="s">
        <v>675</v>
      </c>
      <c r="I266" s="88" t="s">
        <v>665</v>
      </c>
      <c r="J266" s="102"/>
      <c r="K266" s="91">
        <v>2.6299999999987969</v>
      </c>
      <c r="L266" s="89" t="s">
        <v>128</v>
      </c>
      <c r="M266" s="90">
        <v>3.0769999999999999E-2</v>
      </c>
      <c r="N266" s="90">
        <v>8.2299999999990839E-2</v>
      </c>
      <c r="O266" s="91">
        <v>214915.29982000001</v>
      </c>
      <c r="P266" s="103">
        <v>87.803420000000003</v>
      </c>
      <c r="Q266" s="91"/>
      <c r="R266" s="91">
        <v>698.20103396800005</v>
      </c>
      <c r="S266" s="92">
        <v>3.5819216636666671E-4</v>
      </c>
      <c r="T266" s="92">
        <v>4.5094466084209424E-3</v>
      </c>
      <c r="U266" s="92">
        <v>8.231712927197029E-4</v>
      </c>
    </row>
    <row r="267" spans="2:21">
      <c r="B267" s="86" t="s">
        <v>678</v>
      </c>
      <c r="C267" s="88" t="s">
        <v>679</v>
      </c>
      <c r="D267" s="89" t="s">
        <v>28</v>
      </c>
      <c r="E267" s="89" t="s">
        <v>663</v>
      </c>
      <c r="F267" s="88" t="s">
        <v>680</v>
      </c>
      <c r="G267" s="89" t="s">
        <v>681</v>
      </c>
      <c r="H267" s="88" t="s">
        <v>682</v>
      </c>
      <c r="I267" s="88" t="s">
        <v>665</v>
      </c>
      <c r="J267" s="102"/>
      <c r="K267" s="91">
        <v>5.5500000000026048</v>
      </c>
      <c r="L267" s="89" t="s">
        <v>128</v>
      </c>
      <c r="M267" s="90">
        <v>8.5000000000000006E-2</v>
      </c>
      <c r="N267" s="90">
        <v>8.4700000000041506E-2</v>
      </c>
      <c r="O267" s="91">
        <v>161045.56000000003</v>
      </c>
      <c r="P267" s="103">
        <v>99.881</v>
      </c>
      <c r="Q267" s="91"/>
      <c r="R267" s="91">
        <v>595.15948839900011</v>
      </c>
      <c r="S267" s="92">
        <v>2.1472741333333336E-4</v>
      </c>
      <c r="T267" s="92">
        <v>3.843935780469526E-3</v>
      </c>
      <c r="U267" s="92">
        <v>7.016864507568975E-4</v>
      </c>
    </row>
    <row r="268" spans="2:21">
      <c r="B268" s="86" t="s">
        <v>683</v>
      </c>
      <c r="C268" s="88" t="s">
        <v>684</v>
      </c>
      <c r="D268" s="89" t="s">
        <v>28</v>
      </c>
      <c r="E268" s="89" t="s">
        <v>663</v>
      </c>
      <c r="F268" s="88" t="s">
        <v>685</v>
      </c>
      <c r="G268" s="89" t="s">
        <v>686</v>
      </c>
      <c r="H268" s="88" t="s">
        <v>682</v>
      </c>
      <c r="I268" s="88" t="s">
        <v>310</v>
      </c>
      <c r="J268" s="102"/>
      <c r="K268" s="91">
        <v>5.8599999999837058</v>
      </c>
      <c r="L268" s="89" t="s">
        <v>130</v>
      </c>
      <c r="M268" s="90">
        <v>4.3749999999999997E-2</v>
      </c>
      <c r="N268" s="90">
        <v>7.0699999999829136E-2</v>
      </c>
      <c r="O268" s="91">
        <v>40261.390000000007</v>
      </c>
      <c r="P268" s="103">
        <v>85.722790000000003</v>
      </c>
      <c r="Q268" s="91"/>
      <c r="R268" s="91">
        <v>138.691243891</v>
      </c>
      <c r="S268" s="92">
        <v>2.684092666666667E-5</v>
      </c>
      <c r="T268" s="92">
        <v>8.9576028816166998E-4</v>
      </c>
      <c r="U268" s="92">
        <v>1.6351544178304749E-4</v>
      </c>
    </row>
    <row r="269" spans="2:21">
      <c r="B269" s="86" t="s">
        <v>687</v>
      </c>
      <c r="C269" s="88" t="s">
        <v>688</v>
      </c>
      <c r="D269" s="89" t="s">
        <v>28</v>
      </c>
      <c r="E269" s="89" t="s">
        <v>663</v>
      </c>
      <c r="F269" s="88" t="s">
        <v>685</v>
      </c>
      <c r="G269" s="89" t="s">
        <v>686</v>
      </c>
      <c r="H269" s="88" t="s">
        <v>682</v>
      </c>
      <c r="I269" s="88" t="s">
        <v>310</v>
      </c>
      <c r="J269" s="102"/>
      <c r="K269" s="91">
        <v>4.8199999999983758</v>
      </c>
      <c r="L269" s="89" t="s">
        <v>130</v>
      </c>
      <c r="M269" s="90">
        <v>7.3749999999999996E-2</v>
      </c>
      <c r="N269" s="90">
        <v>6.9300000000001721E-2</v>
      </c>
      <c r="O269" s="91">
        <v>82535.849500000011</v>
      </c>
      <c r="P269" s="103">
        <v>104.01296000000001</v>
      </c>
      <c r="Q269" s="91"/>
      <c r="R269" s="91">
        <v>344.98010265800008</v>
      </c>
      <c r="S269" s="92">
        <v>1.0316981187500001E-4</v>
      </c>
      <c r="T269" s="92">
        <v>2.2281109282561253E-3</v>
      </c>
      <c r="U269" s="92">
        <v>4.0672772346621446E-4</v>
      </c>
    </row>
    <row r="270" spans="2:21">
      <c r="B270" s="86" t="s">
        <v>689</v>
      </c>
      <c r="C270" s="88" t="s">
        <v>690</v>
      </c>
      <c r="D270" s="89" t="s">
        <v>28</v>
      </c>
      <c r="E270" s="89" t="s">
        <v>663</v>
      </c>
      <c r="F270" s="88" t="s">
        <v>685</v>
      </c>
      <c r="G270" s="89" t="s">
        <v>686</v>
      </c>
      <c r="H270" s="88" t="s">
        <v>682</v>
      </c>
      <c r="I270" s="88" t="s">
        <v>310</v>
      </c>
      <c r="J270" s="102"/>
      <c r="K270" s="91">
        <v>5.9100000000105739</v>
      </c>
      <c r="L270" s="89" t="s">
        <v>128</v>
      </c>
      <c r="M270" s="90">
        <v>8.1250000000000003E-2</v>
      </c>
      <c r="N270" s="90">
        <v>7.3100000000105747E-2</v>
      </c>
      <c r="O270" s="91">
        <v>76496.641000000018</v>
      </c>
      <c r="P270" s="103">
        <v>106.91321000000001</v>
      </c>
      <c r="Q270" s="91"/>
      <c r="R270" s="91">
        <v>302.60454878000007</v>
      </c>
      <c r="S270" s="92">
        <v>1.5299328200000004E-4</v>
      </c>
      <c r="T270" s="92">
        <v>1.9544214199076399E-3</v>
      </c>
      <c r="U270" s="92">
        <v>3.5676741437411219E-4</v>
      </c>
    </row>
    <row r="271" spans="2:21">
      <c r="B271" s="86" t="s">
        <v>691</v>
      </c>
      <c r="C271" s="88" t="s">
        <v>692</v>
      </c>
      <c r="D271" s="89" t="s">
        <v>28</v>
      </c>
      <c r="E271" s="89" t="s">
        <v>663</v>
      </c>
      <c r="F271" s="88" t="s">
        <v>693</v>
      </c>
      <c r="G271" s="89" t="s">
        <v>694</v>
      </c>
      <c r="H271" s="88" t="s">
        <v>530</v>
      </c>
      <c r="I271" s="88"/>
      <c r="J271" s="102"/>
      <c r="K271" s="91">
        <v>2.5200000000009424</v>
      </c>
      <c r="L271" s="89" t="s">
        <v>128</v>
      </c>
      <c r="M271" s="90">
        <v>0</v>
      </c>
      <c r="N271" s="90">
        <v>-7.3800000000021987E-2</v>
      </c>
      <c r="O271" s="91">
        <v>57916.365000000013</v>
      </c>
      <c r="P271" s="103">
        <v>118.80800000000001</v>
      </c>
      <c r="Q271" s="91"/>
      <c r="R271" s="91">
        <v>254.59431723800006</v>
      </c>
      <c r="S271" s="92">
        <v>9.1567375494071166E-5</v>
      </c>
      <c r="T271" s="92">
        <v>1.6443394159235283E-3</v>
      </c>
      <c r="U271" s="92">
        <v>3.0016388266978686E-4</v>
      </c>
    </row>
    <row r="272" spans="2:21">
      <c r="B272" s="93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1"/>
      <c r="P272" s="103"/>
      <c r="Q272" s="88"/>
      <c r="R272" s="88"/>
      <c r="S272" s="88"/>
      <c r="T272" s="92"/>
      <c r="U272" s="88"/>
    </row>
    <row r="273" spans="2:21">
      <c r="B273" s="85" t="s">
        <v>63</v>
      </c>
      <c r="C273" s="80"/>
      <c r="D273" s="81"/>
      <c r="E273" s="81"/>
      <c r="F273" s="80"/>
      <c r="G273" s="81"/>
      <c r="H273" s="80"/>
      <c r="I273" s="80"/>
      <c r="J273" s="100"/>
      <c r="K273" s="83">
        <v>5.0783478505327331</v>
      </c>
      <c r="L273" s="81"/>
      <c r="M273" s="82"/>
      <c r="N273" s="82">
        <v>7.1390933946242699E-2</v>
      </c>
      <c r="O273" s="83"/>
      <c r="P273" s="101"/>
      <c r="Q273" s="83"/>
      <c r="R273" s="83">
        <v>31872.776400608996</v>
      </c>
      <c r="S273" s="84"/>
      <c r="T273" s="84">
        <v>0.20585558664078499</v>
      </c>
      <c r="U273" s="84">
        <v>3.7577650670534285E-2</v>
      </c>
    </row>
    <row r="274" spans="2:21">
      <c r="B274" s="86" t="s">
        <v>695</v>
      </c>
      <c r="C274" s="88" t="s">
        <v>696</v>
      </c>
      <c r="D274" s="89" t="s">
        <v>28</v>
      </c>
      <c r="E274" s="89" t="s">
        <v>663</v>
      </c>
      <c r="F274" s="88"/>
      <c r="G274" s="89" t="s">
        <v>697</v>
      </c>
      <c r="H274" s="88" t="s">
        <v>698</v>
      </c>
      <c r="I274" s="88" t="s">
        <v>699</v>
      </c>
      <c r="J274" s="102"/>
      <c r="K274" s="91">
        <v>7.2799999999898022</v>
      </c>
      <c r="L274" s="89" t="s">
        <v>130</v>
      </c>
      <c r="M274" s="90">
        <v>4.2519999999999995E-2</v>
      </c>
      <c r="N274" s="90">
        <v>5.2399999999917145E-2</v>
      </c>
      <c r="O274" s="91">
        <v>80522.780000000013</v>
      </c>
      <c r="P274" s="103">
        <v>96.976749999999996</v>
      </c>
      <c r="Q274" s="91"/>
      <c r="R274" s="91">
        <v>313.79814616500005</v>
      </c>
      <c r="S274" s="92">
        <v>6.4418224000000005E-5</v>
      </c>
      <c r="T274" s="92">
        <v>2.0267171160009961E-3</v>
      </c>
      <c r="U274" s="92">
        <v>3.6996454182210251E-4</v>
      </c>
    </row>
    <row r="275" spans="2:21">
      <c r="B275" s="86" t="s">
        <v>700</v>
      </c>
      <c r="C275" s="88" t="s">
        <v>701</v>
      </c>
      <c r="D275" s="89" t="s">
        <v>28</v>
      </c>
      <c r="E275" s="89" t="s">
        <v>663</v>
      </c>
      <c r="F275" s="88"/>
      <c r="G275" s="89" t="s">
        <v>697</v>
      </c>
      <c r="H275" s="88" t="s">
        <v>702</v>
      </c>
      <c r="I275" s="88" t="s">
        <v>665</v>
      </c>
      <c r="J275" s="102"/>
      <c r="K275" s="91">
        <v>1.139999998431231</v>
      </c>
      <c r="L275" s="89" t="s">
        <v>128</v>
      </c>
      <c r="M275" s="90">
        <v>4.4999999999999998E-2</v>
      </c>
      <c r="N275" s="90">
        <v>8.5100000002614612E-2</v>
      </c>
      <c r="O275" s="91">
        <v>52.339807000000008</v>
      </c>
      <c r="P275" s="103">
        <v>98.748000000000005</v>
      </c>
      <c r="Q275" s="91"/>
      <c r="R275" s="91">
        <v>0.19123274500000001</v>
      </c>
      <c r="S275" s="92">
        <v>1.0467961400000001E-7</v>
      </c>
      <c r="T275" s="92">
        <v>1.2351082444813456E-6</v>
      </c>
      <c r="U275" s="92">
        <v>2.254612901636036E-7</v>
      </c>
    </row>
    <row r="276" spans="2:21">
      <c r="B276" s="86" t="s">
        <v>703</v>
      </c>
      <c r="C276" s="88" t="s">
        <v>704</v>
      </c>
      <c r="D276" s="89" t="s">
        <v>28</v>
      </c>
      <c r="E276" s="89" t="s">
        <v>663</v>
      </c>
      <c r="F276" s="88"/>
      <c r="G276" s="89" t="s">
        <v>697</v>
      </c>
      <c r="H276" s="88" t="s">
        <v>698</v>
      </c>
      <c r="I276" s="88" t="s">
        <v>699</v>
      </c>
      <c r="J276" s="102"/>
      <c r="K276" s="91">
        <v>6.8900000000072543</v>
      </c>
      <c r="L276" s="89" t="s">
        <v>128</v>
      </c>
      <c r="M276" s="90">
        <v>0.03</v>
      </c>
      <c r="N276" s="90">
        <v>6.6300000000078102E-2</v>
      </c>
      <c r="O276" s="91">
        <v>148967.14300000004</v>
      </c>
      <c r="P276" s="103">
        <v>78.522670000000005</v>
      </c>
      <c r="Q276" s="91"/>
      <c r="R276" s="91">
        <v>432.80000067400005</v>
      </c>
      <c r="S276" s="92">
        <v>8.5124081714285735E-5</v>
      </c>
      <c r="T276" s="92">
        <v>2.7953102333179887E-3</v>
      </c>
      <c r="U276" s="92">
        <v>5.1026641140756806E-4</v>
      </c>
    </row>
    <row r="277" spans="2:21">
      <c r="B277" s="86" t="s">
        <v>705</v>
      </c>
      <c r="C277" s="88" t="s">
        <v>706</v>
      </c>
      <c r="D277" s="89" t="s">
        <v>28</v>
      </c>
      <c r="E277" s="89" t="s">
        <v>663</v>
      </c>
      <c r="F277" s="88"/>
      <c r="G277" s="89" t="s">
        <v>697</v>
      </c>
      <c r="H277" s="88" t="s">
        <v>698</v>
      </c>
      <c r="I277" s="88" t="s">
        <v>699</v>
      </c>
      <c r="J277" s="102"/>
      <c r="K277" s="91">
        <v>7.5300000000156002</v>
      </c>
      <c r="L277" s="89" t="s">
        <v>128</v>
      </c>
      <c r="M277" s="90">
        <v>3.5000000000000003E-2</v>
      </c>
      <c r="N277" s="90">
        <v>6.6100000000104381E-2</v>
      </c>
      <c r="O277" s="91">
        <v>60392.085000000006</v>
      </c>
      <c r="P277" s="103">
        <v>79.748890000000003</v>
      </c>
      <c r="Q277" s="91"/>
      <c r="R277" s="91">
        <v>178.19946197400003</v>
      </c>
      <c r="S277" s="92">
        <v>1.2078417000000001E-4</v>
      </c>
      <c r="T277" s="92">
        <v>1.1509306350553482E-3</v>
      </c>
      <c r="U277" s="92">
        <v>2.1009519370293026E-4</v>
      </c>
    </row>
    <row r="278" spans="2:21">
      <c r="B278" s="86" t="s">
        <v>707</v>
      </c>
      <c r="C278" s="88" t="s">
        <v>708</v>
      </c>
      <c r="D278" s="89" t="s">
        <v>28</v>
      </c>
      <c r="E278" s="89" t="s">
        <v>663</v>
      </c>
      <c r="F278" s="88"/>
      <c r="G278" s="89" t="s">
        <v>709</v>
      </c>
      <c r="H278" s="88" t="s">
        <v>710</v>
      </c>
      <c r="I278" s="88" t="s">
        <v>665</v>
      </c>
      <c r="J278" s="102"/>
      <c r="K278" s="91">
        <v>3.6400000000069532</v>
      </c>
      <c r="L278" s="89" t="s">
        <v>128</v>
      </c>
      <c r="M278" s="90">
        <v>5.5480000000000002E-2</v>
      </c>
      <c r="N278" s="90">
        <v>6.0900000000103337E-2</v>
      </c>
      <c r="O278" s="91">
        <v>28182.973000000009</v>
      </c>
      <c r="P278" s="103">
        <v>99.298140000000004</v>
      </c>
      <c r="Q278" s="91"/>
      <c r="R278" s="91">
        <v>103.54512617700001</v>
      </c>
      <c r="S278" s="92">
        <v>5.6365946000000021E-5</v>
      </c>
      <c r="T278" s="92">
        <v>6.6876328641872452E-4</v>
      </c>
      <c r="U278" s="92">
        <v>1.2207855792698865E-4</v>
      </c>
    </row>
    <row r="279" spans="2:21">
      <c r="B279" s="86" t="s">
        <v>711</v>
      </c>
      <c r="C279" s="88" t="s">
        <v>712</v>
      </c>
      <c r="D279" s="89" t="s">
        <v>28</v>
      </c>
      <c r="E279" s="89" t="s">
        <v>663</v>
      </c>
      <c r="F279" s="88"/>
      <c r="G279" s="89" t="s">
        <v>697</v>
      </c>
      <c r="H279" s="88" t="s">
        <v>710</v>
      </c>
      <c r="I279" s="88" t="s">
        <v>310</v>
      </c>
      <c r="J279" s="102"/>
      <c r="K279" s="91">
        <v>7.6199999999966073</v>
      </c>
      <c r="L279" s="89" t="s">
        <v>130</v>
      </c>
      <c r="M279" s="90">
        <v>4.2500000000000003E-2</v>
      </c>
      <c r="N279" s="90">
        <v>5.3799999999984041E-2</v>
      </c>
      <c r="O279" s="91">
        <v>161045.56000000003</v>
      </c>
      <c r="P279" s="103">
        <v>92.924109999999999</v>
      </c>
      <c r="Q279" s="91"/>
      <c r="R279" s="91">
        <v>601.36913854200009</v>
      </c>
      <c r="S279" s="92">
        <v>1.2883644800000001E-4</v>
      </c>
      <c r="T279" s="92">
        <v>3.88404183075377E-3</v>
      </c>
      <c r="U279" s="92">
        <v>7.0900755955918642E-4</v>
      </c>
    </row>
    <row r="280" spans="2:21">
      <c r="B280" s="86" t="s">
        <v>713</v>
      </c>
      <c r="C280" s="88" t="s">
        <v>714</v>
      </c>
      <c r="D280" s="89" t="s">
        <v>28</v>
      </c>
      <c r="E280" s="89" t="s">
        <v>663</v>
      </c>
      <c r="F280" s="88"/>
      <c r="G280" s="89" t="s">
        <v>715</v>
      </c>
      <c r="H280" s="88" t="s">
        <v>710</v>
      </c>
      <c r="I280" s="88" t="s">
        <v>665</v>
      </c>
      <c r="J280" s="102"/>
      <c r="K280" s="91">
        <v>7.9499999999900783</v>
      </c>
      <c r="L280" s="89" t="s">
        <v>128</v>
      </c>
      <c r="M280" s="90">
        <v>5.8749999999999997E-2</v>
      </c>
      <c r="N280" s="90">
        <v>5.9499999999934411E-2</v>
      </c>
      <c r="O280" s="91">
        <v>80522.780000000013</v>
      </c>
      <c r="P280" s="103">
        <v>99.7971</v>
      </c>
      <c r="Q280" s="91"/>
      <c r="R280" s="91">
        <v>297.32976916100006</v>
      </c>
      <c r="S280" s="92">
        <v>7.3202527272727278E-5</v>
      </c>
      <c r="T280" s="92">
        <v>1.9203533851929308E-3</v>
      </c>
      <c r="U280" s="92">
        <v>3.5054850757429385E-4</v>
      </c>
    </row>
    <row r="281" spans="2:21">
      <c r="B281" s="86" t="s">
        <v>716</v>
      </c>
      <c r="C281" s="88" t="s">
        <v>717</v>
      </c>
      <c r="D281" s="89" t="s">
        <v>28</v>
      </c>
      <c r="E281" s="89" t="s">
        <v>663</v>
      </c>
      <c r="F281" s="88"/>
      <c r="G281" s="89" t="s">
        <v>718</v>
      </c>
      <c r="H281" s="88" t="s">
        <v>710</v>
      </c>
      <c r="I281" s="88" t="s">
        <v>310</v>
      </c>
      <c r="J281" s="102"/>
      <c r="K281" s="91">
        <v>5.1199999999956711</v>
      </c>
      <c r="L281" s="89" t="s">
        <v>128</v>
      </c>
      <c r="M281" s="90">
        <v>4.2500000000000003E-2</v>
      </c>
      <c r="N281" s="90">
        <v>5.9699999999929657E-2</v>
      </c>
      <c r="O281" s="91">
        <v>27149.076609000003</v>
      </c>
      <c r="P281" s="103">
        <v>91.99306</v>
      </c>
      <c r="Q281" s="91"/>
      <c r="R281" s="91">
        <v>92.408480945000022</v>
      </c>
      <c r="S281" s="92">
        <v>6.855114992417323E-5</v>
      </c>
      <c r="T281" s="92">
        <v>5.9683542520485634E-4</v>
      </c>
      <c r="U281" s="92">
        <v>1.0894857643714985E-4</v>
      </c>
    </row>
    <row r="282" spans="2:21">
      <c r="B282" s="86" t="s">
        <v>719</v>
      </c>
      <c r="C282" s="88" t="s">
        <v>720</v>
      </c>
      <c r="D282" s="89" t="s">
        <v>28</v>
      </c>
      <c r="E282" s="89" t="s">
        <v>663</v>
      </c>
      <c r="F282" s="88"/>
      <c r="G282" s="89" t="s">
        <v>709</v>
      </c>
      <c r="H282" s="88" t="s">
        <v>710</v>
      </c>
      <c r="I282" s="88" t="s">
        <v>665</v>
      </c>
      <c r="J282" s="102"/>
      <c r="K282" s="91">
        <v>3.7199999999989015</v>
      </c>
      <c r="L282" s="89" t="s">
        <v>131</v>
      </c>
      <c r="M282" s="90">
        <v>4.6249999999999999E-2</v>
      </c>
      <c r="N282" s="90">
        <v>7.7999999999992145E-2</v>
      </c>
      <c r="O282" s="91">
        <v>120784.17000000001</v>
      </c>
      <c r="P282" s="103">
        <v>90.392600000000002</v>
      </c>
      <c r="Q282" s="91"/>
      <c r="R282" s="91">
        <v>509.94678457300012</v>
      </c>
      <c r="S282" s="92">
        <v>2.4156834000000003E-4</v>
      </c>
      <c r="T282" s="92">
        <v>3.2935754693730153E-3</v>
      </c>
      <c r="U282" s="92">
        <v>6.0122161591420883E-4</v>
      </c>
    </row>
    <row r="283" spans="2:21">
      <c r="B283" s="86" t="s">
        <v>721</v>
      </c>
      <c r="C283" s="88" t="s">
        <v>722</v>
      </c>
      <c r="D283" s="89" t="s">
        <v>28</v>
      </c>
      <c r="E283" s="89" t="s">
        <v>663</v>
      </c>
      <c r="F283" s="88"/>
      <c r="G283" s="89" t="s">
        <v>697</v>
      </c>
      <c r="H283" s="88" t="s">
        <v>723</v>
      </c>
      <c r="I283" s="88" t="s">
        <v>699</v>
      </c>
      <c r="J283" s="102"/>
      <c r="K283" s="91">
        <v>4.0299999999983322</v>
      </c>
      <c r="L283" s="89" t="s">
        <v>128</v>
      </c>
      <c r="M283" s="90">
        <v>3.2000000000000001E-2</v>
      </c>
      <c r="N283" s="90">
        <v>0.11029999999998331</v>
      </c>
      <c r="O283" s="91">
        <v>128836.44800000003</v>
      </c>
      <c r="P283" s="103">
        <v>74.216329999999999</v>
      </c>
      <c r="Q283" s="91"/>
      <c r="R283" s="91">
        <v>353.78544455300005</v>
      </c>
      <c r="S283" s="92">
        <v>1.0306915840000002E-4</v>
      </c>
      <c r="T283" s="92">
        <v>2.2849816821115458E-3</v>
      </c>
      <c r="U283" s="92">
        <v>4.1710912412005292E-4</v>
      </c>
    </row>
    <row r="284" spans="2:21">
      <c r="B284" s="86" t="s">
        <v>724</v>
      </c>
      <c r="C284" s="88" t="s">
        <v>725</v>
      </c>
      <c r="D284" s="89" t="s">
        <v>28</v>
      </c>
      <c r="E284" s="89" t="s">
        <v>663</v>
      </c>
      <c r="F284" s="88"/>
      <c r="G284" s="89" t="s">
        <v>709</v>
      </c>
      <c r="H284" s="88" t="s">
        <v>664</v>
      </c>
      <c r="I284" s="88" t="s">
        <v>665</v>
      </c>
      <c r="J284" s="102"/>
      <c r="K284" s="91">
        <v>7.1300000000105275</v>
      </c>
      <c r="L284" s="89" t="s">
        <v>128</v>
      </c>
      <c r="M284" s="90">
        <v>6.7419999999999994E-2</v>
      </c>
      <c r="N284" s="90">
        <v>6.3300000000096585E-2</v>
      </c>
      <c r="O284" s="91">
        <v>60392.085000000006</v>
      </c>
      <c r="P284" s="103">
        <v>102.88101</v>
      </c>
      <c r="Q284" s="91"/>
      <c r="R284" s="91">
        <v>229.88835446600001</v>
      </c>
      <c r="S284" s="92">
        <v>4.8313668000000004E-5</v>
      </c>
      <c r="T284" s="92">
        <v>1.484771877908287E-3</v>
      </c>
      <c r="U284" s="92">
        <v>2.7103582595905417E-4</v>
      </c>
    </row>
    <row r="285" spans="2:21">
      <c r="B285" s="86" t="s">
        <v>726</v>
      </c>
      <c r="C285" s="88" t="s">
        <v>727</v>
      </c>
      <c r="D285" s="89" t="s">
        <v>28</v>
      </c>
      <c r="E285" s="89" t="s">
        <v>663</v>
      </c>
      <c r="F285" s="88"/>
      <c r="G285" s="89" t="s">
        <v>709</v>
      </c>
      <c r="H285" s="88" t="s">
        <v>664</v>
      </c>
      <c r="I285" s="88" t="s">
        <v>665</v>
      </c>
      <c r="J285" s="102"/>
      <c r="K285" s="91">
        <v>5.2999999999933101</v>
      </c>
      <c r="L285" s="89" t="s">
        <v>128</v>
      </c>
      <c r="M285" s="90">
        <v>3.9329999999999997E-2</v>
      </c>
      <c r="N285" s="90">
        <v>6.8599999999912301E-2</v>
      </c>
      <c r="O285" s="91">
        <v>125414.22985000002</v>
      </c>
      <c r="P285" s="103">
        <v>86.975899999999996</v>
      </c>
      <c r="Q285" s="91"/>
      <c r="R285" s="91">
        <v>403.59657403900002</v>
      </c>
      <c r="S285" s="92">
        <v>8.3609486566666683E-5</v>
      </c>
      <c r="T285" s="92">
        <v>2.6066950826857333E-3</v>
      </c>
      <c r="U285" s="92">
        <v>4.758358945715249E-4</v>
      </c>
    </row>
    <row r="286" spans="2:21">
      <c r="B286" s="86" t="s">
        <v>728</v>
      </c>
      <c r="C286" s="88" t="s">
        <v>729</v>
      </c>
      <c r="D286" s="89" t="s">
        <v>28</v>
      </c>
      <c r="E286" s="89" t="s">
        <v>663</v>
      </c>
      <c r="F286" s="88"/>
      <c r="G286" s="89" t="s">
        <v>730</v>
      </c>
      <c r="H286" s="88" t="s">
        <v>664</v>
      </c>
      <c r="I286" s="88" t="s">
        <v>310</v>
      </c>
      <c r="J286" s="102"/>
      <c r="K286" s="91">
        <v>2.9700000000004176</v>
      </c>
      <c r="L286" s="89" t="s">
        <v>128</v>
      </c>
      <c r="M286" s="90">
        <v>4.7500000000000001E-2</v>
      </c>
      <c r="N286" s="90">
        <v>8.2999999999958302E-2</v>
      </c>
      <c r="O286" s="91">
        <v>92601.197000000015</v>
      </c>
      <c r="P286" s="103">
        <v>90.954669999999993</v>
      </c>
      <c r="Q286" s="91"/>
      <c r="R286" s="91">
        <v>311.63290717100006</v>
      </c>
      <c r="S286" s="92">
        <v>6.1734131333333344E-5</v>
      </c>
      <c r="T286" s="92">
        <v>2.0127325626089405E-3</v>
      </c>
      <c r="U286" s="92">
        <v>3.6741174900882268E-4</v>
      </c>
    </row>
    <row r="287" spans="2:21">
      <c r="B287" s="86" t="s">
        <v>731</v>
      </c>
      <c r="C287" s="88" t="s">
        <v>732</v>
      </c>
      <c r="D287" s="89" t="s">
        <v>28</v>
      </c>
      <c r="E287" s="89" t="s">
        <v>663</v>
      </c>
      <c r="F287" s="88"/>
      <c r="G287" s="89" t="s">
        <v>730</v>
      </c>
      <c r="H287" s="88" t="s">
        <v>664</v>
      </c>
      <c r="I287" s="88" t="s">
        <v>310</v>
      </c>
      <c r="J287" s="102"/>
      <c r="K287" s="91">
        <v>5.9100000000005739</v>
      </c>
      <c r="L287" s="89" t="s">
        <v>128</v>
      </c>
      <c r="M287" s="90">
        <v>5.1249999999999997E-2</v>
      </c>
      <c r="N287" s="90">
        <v>8.0000000000047852E-2</v>
      </c>
      <c r="O287" s="91">
        <v>66229.986550000016</v>
      </c>
      <c r="P287" s="103">
        <v>85.278670000000005</v>
      </c>
      <c r="Q287" s="91"/>
      <c r="R287" s="91">
        <v>208.97618306800004</v>
      </c>
      <c r="S287" s="92">
        <v>4.415332436666668E-5</v>
      </c>
      <c r="T287" s="92">
        <v>1.3497071676063105E-3</v>
      </c>
      <c r="U287" s="92">
        <v>2.4638060729597694E-4</v>
      </c>
    </row>
    <row r="288" spans="2:21">
      <c r="B288" s="86" t="s">
        <v>733</v>
      </c>
      <c r="C288" s="88" t="s">
        <v>734</v>
      </c>
      <c r="D288" s="89" t="s">
        <v>28</v>
      </c>
      <c r="E288" s="89" t="s">
        <v>663</v>
      </c>
      <c r="F288" s="88"/>
      <c r="G288" s="89" t="s">
        <v>735</v>
      </c>
      <c r="H288" s="88" t="s">
        <v>668</v>
      </c>
      <c r="I288" s="88" t="s">
        <v>310</v>
      </c>
      <c r="J288" s="102"/>
      <c r="K288" s="91">
        <v>7.2700000000095448</v>
      </c>
      <c r="L288" s="89" t="s">
        <v>128</v>
      </c>
      <c r="M288" s="90">
        <v>3.3000000000000002E-2</v>
      </c>
      <c r="N288" s="90">
        <v>6.0600000000084149E-2</v>
      </c>
      <c r="O288" s="91">
        <v>120784.17000000001</v>
      </c>
      <c r="P288" s="103">
        <v>82.974000000000004</v>
      </c>
      <c r="Q288" s="91"/>
      <c r="R288" s="91">
        <v>370.81199169800004</v>
      </c>
      <c r="S288" s="92">
        <v>3.0196042500000003E-5</v>
      </c>
      <c r="T288" s="92">
        <v>2.3949504468952121E-3</v>
      </c>
      <c r="U288" s="92">
        <v>4.3718323478736111E-4</v>
      </c>
    </row>
    <row r="289" spans="2:21">
      <c r="B289" s="86" t="s">
        <v>736</v>
      </c>
      <c r="C289" s="88" t="s">
        <v>737</v>
      </c>
      <c r="D289" s="89" t="s">
        <v>28</v>
      </c>
      <c r="E289" s="89" t="s">
        <v>663</v>
      </c>
      <c r="F289" s="88"/>
      <c r="G289" s="89" t="s">
        <v>697</v>
      </c>
      <c r="H289" s="88" t="s">
        <v>668</v>
      </c>
      <c r="I289" s="88" t="s">
        <v>310</v>
      </c>
      <c r="J289" s="102"/>
      <c r="K289" s="91">
        <v>6.6200000000105863</v>
      </c>
      <c r="L289" s="89" t="s">
        <v>130</v>
      </c>
      <c r="M289" s="90">
        <v>5.7999999999999996E-2</v>
      </c>
      <c r="N289" s="90">
        <v>5.1300000000091224E-2</v>
      </c>
      <c r="O289" s="91">
        <v>60392.085000000006</v>
      </c>
      <c r="P289" s="103">
        <v>109.75466</v>
      </c>
      <c r="Q289" s="91"/>
      <c r="R289" s="91">
        <v>266.35874208900009</v>
      </c>
      <c r="S289" s="92">
        <v>1.2078417000000001E-4</v>
      </c>
      <c r="T289" s="92">
        <v>1.7203218954149533E-3</v>
      </c>
      <c r="U289" s="92">
        <v>3.1403400938338516E-4</v>
      </c>
    </row>
    <row r="290" spans="2:21">
      <c r="B290" s="86" t="s">
        <v>738</v>
      </c>
      <c r="C290" s="88" t="s">
        <v>739</v>
      </c>
      <c r="D290" s="89" t="s">
        <v>28</v>
      </c>
      <c r="E290" s="89" t="s">
        <v>663</v>
      </c>
      <c r="F290" s="88"/>
      <c r="G290" s="89" t="s">
        <v>709</v>
      </c>
      <c r="H290" s="88" t="s">
        <v>668</v>
      </c>
      <c r="I290" s="88" t="s">
        <v>665</v>
      </c>
      <c r="J290" s="102"/>
      <c r="K290" s="91">
        <v>7.5099999999844593</v>
      </c>
      <c r="L290" s="89" t="s">
        <v>128</v>
      </c>
      <c r="M290" s="90">
        <v>6.1740000000000003E-2</v>
      </c>
      <c r="N290" s="90">
        <v>6.0699999999864064E-2</v>
      </c>
      <c r="O290" s="91">
        <v>60392.085000000006</v>
      </c>
      <c r="P290" s="103">
        <v>101.07425000000001</v>
      </c>
      <c r="Q290" s="91"/>
      <c r="R290" s="91">
        <v>225.85113380100003</v>
      </c>
      <c r="S290" s="92">
        <v>1.8872526562500002E-5</v>
      </c>
      <c r="T290" s="92">
        <v>1.4586968219437244E-3</v>
      </c>
      <c r="U290" s="92">
        <v>2.662759874711108E-4</v>
      </c>
    </row>
    <row r="291" spans="2:21">
      <c r="B291" s="86" t="s">
        <v>740</v>
      </c>
      <c r="C291" s="88" t="s">
        <v>741</v>
      </c>
      <c r="D291" s="89" t="s">
        <v>28</v>
      </c>
      <c r="E291" s="89" t="s">
        <v>663</v>
      </c>
      <c r="F291" s="88"/>
      <c r="G291" s="89" t="s">
        <v>742</v>
      </c>
      <c r="H291" s="88" t="s">
        <v>668</v>
      </c>
      <c r="I291" s="88" t="s">
        <v>665</v>
      </c>
      <c r="J291" s="102"/>
      <c r="K291" s="91">
        <v>7.3200000000028131</v>
      </c>
      <c r="L291" s="89" t="s">
        <v>128</v>
      </c>
      <c r="M291" s="90">
        <v>5.5E-2</v>
      </c>
      <c r="N291" s="90">
        <v>5.7800000000012043E-2</v>
      </c>
      <c r="O291" s="91">
        <v>161045.56000000003</v>
      </c>
      <c r="P291" s="103">
        <v>100.22783</v>
      </c>
      <c r="Q291" s="91"/>
      <c r="R291" s="91">
        <v>597.22615917600012</v>
      </c>
      <c r="S291" s="92">
        <v>1.4640505454545456E-4</v>
      </c>
      <c r="T291" s="92">
        <v>3.8572837147644676E-3</v>
      </c>
      <c r="U291" s="92">
        <v>7.0412303273309528E-4</v>
      </c>
    </row>
    <row r="292" spans="2:21">
      <c r="B292" s="86" t="s">
        <v>743</v>
      </c>
      <c r="C292" s="88" t="s">
        <v>744</v>
      </c>
      <c r="D292" s="89" t="s">
        <v>28</v>
      </c>
      <c r="E292" s="89" t="s">
        <v>663</v>
      </c>
      <c r="F292" s="88"/>
      <c r="G292" s="89" t="s">
        <v>709</v>
      </c>
      <c r="H292" s="88" t="s">
        <v>668</v>
      </c>
      <c r="I292" s="88" t="s">
        <v>665</v>
      </c>
      <c r="J292" s="102"/>
      <c r="K292" s="91">
        <v>4.349999999996272</v>
      </c>
      <c r="L292" s="89" t="s">
        <v>130</v>
      </c>
      <c r="M292" s="90">
        <v>4.1250000000000002E-2</v>
      </c>
      <c r="N292" s="90">
        <v>5.4499999999952073E-2</v>
      </c>
      <c r="O292" s="91">
        <v>119576.32830000002</v>
      </c>
      <c r="P292" s="103">
        <v>97.677419999999998</v>
      </c>
      <c r="Q292" s="91"/>
      <c r="R292" s="91">
        <v>469.35709482500005</v>
      </c>
      <c r="S292" s="92">
        <v>1.1957632830000003E-4</v>
      </c>
      <c r="T292" s="92">
        <v>3.0314202592457182E-3</v>
      </c>
      <c r="U292" s="92">
        <v>5.5336682086891203E-4</v>
      </c>
    </row>
    <row r="293" spans="2:21">
      <c r="B293" s="86" t="s">
        <v>745</v>
      </c>
      <c r="C293" s="88" t="s">
        <v>746</v>
      </c>
      <c r="D293" s="89" t="s">
        <v>28</v>
      </c>
      <c r="E293" s="89" t="s">
        <v>663</v>
      </c>
      <c r="F293" s="88"/>
      <c r="G293" s="89" t="s">
        <v>747</v>
      </c>
      <c r="H293" s="88" t="s">
        <v>668</v>
      </c>
      <c r="I293" s="88" t="s">
        <v>665</v>
      </c>
      <c r="J293" s="102"/>
      <c r="K293" s="91">
        <v>6.949999999997754</v>
      </c>
      <c r="L293" s="89" t="s">
        <v>128</v>
      </c>
      <c r="M293" s="90">
        <v>6.7979999999999999E-2</v>
      </c>
      <c r="N293" s="90">
        <v>6.7999999999978217E-2</v>
      </c>
      <c r="O293" s="91">
        <v>193254.67200000002</v>
      </c>
      <c r="P293" s="103">
        <v>102.73909999999999</v>
      </c>
      <c r="Q293" s="91"/>
      <c r="R293" s="91">
        <v>734.62800966700013</v>
      </c>
      <c r="S293" s="92">
        <v>1.9325467200000002E-4</v>
      </c>
      <c r="T293" s="92">
        <v>4.7447162428517851E-3</v>
      </c>
      <c r="U293" s="92">
        <v>8.6611829396603655E-4</v>
      </c>
    </row>
    <row r="294" spans="2:21">
      <c r="B294" s="86" t="s">
        <v>748</v>
      </c>
      <c r="C294" s="88" t="s">
        <v>749</v>
      </c>
      <c r="D294" s="89" t="s">
        <v>28</v>
      </c>
      <c r="E294" s="89" t="s">
        <v>663</v>
      </c>
      <c r="F294" s="88"/>
      <c r="G294" s="89" t="s">
        <v>697</v>
      </c>
      <c r="H294" s="88" t="s">
        <v>668</v>
      </c>
      <c r="I294" s="88" t="s">
        <v>310</v>
      </c>
      <c r="J294" s="102"/>
      <c r="K294" s="91">
        <v>6.8300000000026762</v>
      </c>
      <c r="L294" s="89" t="s">
        <v>128</v>
      </c>
      <c r="M294" s="90">
        <v>0.06</v>
      </c>
      <c r="N294" s="90">
        <v>6.6300000000004689E-2</v>
      </c>
      <c r="O294" s="91">
        <v>100653.47500000002</v>
      </c>
      <c r="P294" s="103">
        <v>97.262330000000006</v>
      </c>
      <c r="Q294" s="91"/>
      <c r="R294" s="91">
        <v>362.22229794100008</v>
      </c>
      <c r="S294" s="92">
        <v>8.3877895833333346E-5</v>
      </c>
      <c r="T294" s="92">
        <v>2.33947249212946E-3</v>
      </c>
      <c r="U294" s="92">
        <v>4.2705608090185123E-4</v>
      </c>
    </row>
    <row r="295" spans="2:21">
      <c r="B295" s="86" t="s">
        <v>750</v>
      </c>
      <c r="C295" s="88" t="s">
        <v>751</v>
      </c>
      <c r="D295" s="89" t="s">
        <v>28</v>
      </c>
      <c r="E295" s="89" t="s">
        <v>663</v>
      </c>
      <c r="F295" s="88"/>
      <c r="G295" s="89" t="s">
        <v>752</v>
      </c>
      <c r="H295" s="88" t="s">
        <v>668</v>
      </c>
      <c r="I295" s="88" t="s">
        <v>310</v>
      </c>
      <c r="J295" s="102"/>
      <c r="K295" s="91">
        <v>6.8399999999806154</v>
      </c>
      <c r="L295" s="89" t="s">
        <v>128</v>
      </c>
      <c r="M295" s="90">
        <v>6.3750000000000001E-2</v>
      </c>
      <c r="N295" s="90">
        <v>6.0299999999839225E-2</v>
      </c>
      <c r="O295" s="91">
        <v>33819.567600000009</v>
      </c>
      <c r="P295" s="103">
        <v>103.8845</v>
      </c>
      <c r="Q295" s="91"/>
      <c r="R295" s="91">
        <v>129.99316820300001</v>
      </c>
      <c r="S295" s="92">
        <v>4.8313668000000011E-5</v>
      </c>
      <c r="T295" s="92">
        <v>8.3958233080728734E-4</v>
      </c>
      <c r="U295" s="92">
        <v>1.5326050680024864E-4</v>
      </c>
    </row>
    <row r="296" spans="2:21">
      <c r="B296" s="86" t="s">
        <v>753</v>
      </c>
      <c r="C296" s="88" t="s">
        <v>754</v>
      </c>
      <c r="D296" s="89" t="s">
        <v>28</v>
      </c>
      <c r="E296" s="89" t="s">
        <v>663</v>
      </c>
      <c r="F296" s="88"/>
      <c r="G296" s="89" t="s">
        <v>709</v>
      </c>
      <c r="H296" s="88" t="s">
        <v>668</v>
      </c>
      <c r="I296" s="88" t="s">
        <v>665</v>
      </c>
      <c r="J296" s="102"/>
      <c r="K296" s="91">
        <v>3.6399999999992181</v>
      </c>
      <c r="L296" s="89" t="s">
        <v>128</v>
      </c>
      <c r="M296" s="90">
        <v>8.1250000000000003E-2</v>
      </c>
      <c r="N296" s="90">
        <v>7.5399999999995429E-2</v>
      </c>
      <c r="O296" s="91">
        <v>80522.780000000013</v>
      </c>
      <c r="P296" s="103">
        <v>103.14617</v>
      </c>
      <c r="Q296" s="91"/>
      <c r="R296" s="91">
        <v>307.30779514100004</v>
      </c>
      <c r="S296" s="92">
        <v>4.6013017142857149E-5</v>
      </c>
      <c r="T296" s="92">
        <v>1.984798112750165E-3</v>
      </c>
      <c r="U296" s="92">
        <v>3.623124897873649E-4</v>
      </c>
    </row>
    <row r="297" spans="2:21">
      <c r="B297" s="86" t="s">
        <v>755</v>
      </c>
      <c r="C297" s="88" t="s">
        <v>756</v>
      </c>
      <c r="D297" s="89" t="s">
        <v>28</v>
      </c>
      <c r="E297" s="89" t="s">
        <v>663</v>
      </c>
      <c r="F297" s="88"/>
      <c r="G297" s="89" t="s">
        <v>709</v>
      </c>
      <c r="H297" s="88" t="s">
        <v>675</v>
      </c>
      <c r="I297" s="88" t="s">
        <v>665</v>
      </c>
      <c r="J297" s="102"/>
      <c r="K297" s="91">
        <v>4.3799999999990948</v>
      </c>
      <c r="L297" s="89" t="s">
        <v>130</v>
      </c>
      <c r="M297" s="90">
        <v>7.2499999999999995E-2</v>
      </c>
      <c r="N297" s="90">
        <v>7.309999999998712E-2</v>
      </c>
      <c r="O297" s="91">
        <v>143733.16230000003</v>
      </c>
      <c r="P297" s="103">
        <v>99.454909999999998</v>
      </c>
      <c r="Q297" s="91"/>
      <c r="R297" s="91">
        <v>574.44330425400005</v>
      </c>
      <c r="S297" s="92">
        <v>1.1498652984000003E-4</v>
      </c>
      <c r="T297" s="92">
        <v>3.7101368861866281E-3</v>
      </c>
      <c r="U297" s="92">
        <v>6.7726229889630211E-4</v>
      </c>
    </row>
    <row r="298" spans="2:21">
      <c r="B298" s="86" t="s">
        <v>757</v>
      </c>
      <c r="C298" s="88" t="s">
        <v>758</v>
      </c>
      <c r="D298" s="89" t="s">
        <v>28</v>
      </c>
      <c r="E298" s="89" t="s">
        <v>663</v>
      </c>
      <c r="F298" s="88"/>
      <c r="G298" s="89" t="s">
        <v>709</v>
      </c>
      <c r="H298" s="88" t="s">
        <v>675</v>
      </c>
      <c r="I298" s="88" t="s">
        <v>665</v>
      </c>
      <c r="J298" s="102"/>
      <c r="K298" s="91">
        <v>7.2900000000112808</v>
      </c>
      <c r="L298" s="89" t="s">
        <v>128</v>
      </c>
      <c r="M298" s="90">
        <v>7.1190000000000003E-2</v>
      </c>
      <c r="N298" s="90">
        <v>7.1400000000104408E-2</v>
      </c>
      <c r="O298" s="91">
        <v>80522.780000000013</v>
      </c>
      <c r="P298" s="103">
        <v>99.657330000000002</v>
      </c>
      <c r="Q298" s="91"/>
      <c r="R298" s="91">
        <v>296.9133396850001</v>
      </c>
      <c r="S298" s="92">
        <v>5.368185333333334E-5</v>
      </c>
      <c r="T298" s="92">
        <v>1.9176638066949984E-3</v>
      </c>
      <c r="U298" s="92">
        <v>3.5005754183031995E-4</v>
      </c>
    </row>
    <row r="299" spans="2:21">
      <c r="B299" s="86" t="s">
        <v>759</v>
      </c>
      <c r="C299" s="88" t="s">
        <v>760</v>
      </c>
      <c r="D299" s="89" t="s">
        <v>28</v>
      </c>
      <c r="E299" s="89" t="s">
        <v>663</v>
      </c>
      <c r="F299" s="88"/>
      <c r="G299" s="89" t="s">
        <v>747</v>
      </c>
      <c r="H299" s="88" t="s">
        <v>675</v>
      </c>
      <c r="I299" s="88" t="s">
        <v>665</v>
      </c>
      <c r="J299" s="102"/>
      <c r="K299" s="91">
        <v>3.3000000000003111</v>
      </c>
      <c r="L299" s="89" t="s">
        <v>128</v>
      </c>
      <c r="M299" s="90">
        <v>2.6249999999999999E-2</v>
      </c>
      <c r="N299" s="90">
        <v>7.500000000001554E-2</v>
      </c>
      <c r="O299" s="91">
        <v>102082.75434500001</v>
      </c>
      <c r="P299" s="103">
        <v>85.310379999999995</v>
      </c>
      <c r="Q299" s="91"/>
      <c r="R299" s="91">
        <v>322.22256800299999</v>
      </c>
      <c r="S299" s="92">
        <v>8.2213879455379961E-5</v>
      </c>
      <c r="T299" s="92">
        <v>2.0811276348015415E-3</v>
      </c>
      <c r="U299" s="92">
        <v>3.7989684194401891E-4</v>
      </c>
    </row>
    <row r="300" spans="2:21">
      <c r="B300" s="86" t="s">
        <v>761</v>
      </c>
      <c r="C300" s="88" t="s">
        <v>762</v>
      </c>
      <c r="D300" s="89" t="s">
        <v>28</v>
      </c>
      <c r="E300" s="89" t="s">
        <v>663</v>
      </c>
      <c r="F300" s="88"/>
      <c r="G300" s="89" t="s">
        <v>747</v>
      </c>
      <c r="H300" s="88" t="s">
        <v>675</v>
      </c>
      <c r="I300" s="88" t="s">
        <v>665</v>
      </c>
      <c r="J300" s="102"/>
      <c r="K300" s="91">
        <v>2.0700000000058907</v>
      </c>
      <c r="L300" s="89" t="s">
        <v>128</v>
      </c>
      <c r="M300" s="90">
        <v>7.0499999999999993E-2</v>
      </c>
      <c r="N300" s="90">
        <v>7.0700000000191277E-2</v>
      </c>
      <c r="O300" s="91">
        <v>40261.390000000007</v>
      </c>
      <c r="P300" s="103">
        <v>101.42507999999999</v>
      </c>
      <c r="Q300" s="91"/>
      <c r="R300" s="91">
        <v>151.09004887300003</v>
      </c>
      <c r="S300" s="92">
        <v>5.0719688284987951E-5</v>
      </c>
      <c r="T300" s="92">
        <v>9.7584001642674631E-4</v>
      </c>
      <c r="U300" s="92">
        <v>1.7813349565101158E-4</v>
      </c>
    </row>
    <row r="301" spans="2:21">
      <c r="B301" s="86" t="s">
        <v>763</v>
      </c>
      <c r="C301" s="88" t="s">
        <v>764</v>
      </c>
      <c r="D301" s="89" t="s">
        <v>28</v>
      </c>
      <c r="E301" s="89" t="s">
        <v>663</v>
      </c>
      <c r="F301" s="88"/>
      <c r="G301" s="89" t="s">
        <v>765</v>
      </c>
      <c r="H301" s="88" t="s">
        <v>675</v>
      </c>
      <c r="I301" s="88" t="s">
        <v>665</v>
      </c>
      <c r="J301" s="102"/>
      <c r="K301" s="91">
        <v>5.3399999999967696</v>
      </c>
      <c r="L301" s="89" t="s">
        <v>128</v>
      </c>
      <c r="M301" s="90">
        <v>0.04</v>
      </c>
      <c r="N301" s="90">
        <v>6.0099999999951539E-2</v>
      </c>
      <c r="O301" s="91">
        <v>109712.28775000002</v>
      </c>
      <c r="P301" s="103">
        <v>91.497889999999998</v>
      </c>
      <c r="Q301" s="91"/>
      <c r="R301" s="91">
        <v>371.42238038000005</v>
      </c>
      <c r="S301" s="92">
        <v>2.1942457550000002E-4</v>
      </c>
      <c r="T301" s="92">
        <v>2.3988927429359676E-3</v>
      </c>
      <c r="U301" s="92">
        <v>4.3790287628884655E-4</v>
      </c>
    </row>
    <row r="302" spans="2:21">
      <c r="B302" s="86" t="s">
        <v>766</v>
      </c>
      <c r="C302" s="88" t="s">
        <v>767</v>
      </c>
      <c r="D302" s="89" t="s">
        <v>28</v>
      </c>
      <c r="E302" s="89" t="s">
        <v>663</v>
      </c>
      <c r="F302" s="88"/>
      <c r="G302" s="89" t="s">
        <v>681</v>
      </c>
      <c r="H302" s="88" t="s">
        <v>675</v>
      </c>
      <c r="I302" s="88" t="s">
        <v>310</v>
      </c>
      <c r="J302" s="102"/>
      <c r="K302" s="91">
        <v>3.5400000000061369</v>
      </c>
      <c r="L302" s="89" t="s">
        <v>128</v>
      </c>
      <c r="M302" s="90">
        <v>5.5E-2</v>
      </c>
      <c r="N302" s="90">
        <v>8.8400000000177753E-2</v>
      </c>
      <c r="O302" s="91">
        <v>28182.973000000009</v>
      </c>
      <c r="P302" s="103">
        <v>90.636110000000002</v>
      </c>
      <c r="Q302" s="91"/>
      <c r="R302" s="91">
        <v>94.51261772300002</v>
      </c>
      <c r="S302" s="92">
        <v>2.8182973000000011E-5</v>
      </c>
      <c r="T302" s="92">
        <v>6.1042533985061537E-4</v>
      </c>
      <c r="U302" s="92">
        <v>1.1142933041392598E-4</v>
      </c>
    </row>
    <row r="303" spans="2:21">
      <c r="B303" s="86" t="s">
        <v>768</v>
      </c>
      <c r="C303" s="88" t="s">
        <v>769</v>
      </c>
      <c r="D303" s="89" t="s">
        <v>28</v>
      </c>
      <c r="E303" s="89" t="s">
        <v>663</v>
      </c>
      <c r="F303" s="88"/>
      <c r="G303" s="89" t="s">
        <v>681</v>
      </c>
      <c r="H303" s="88" t="s">
        <v>675</v>
      </c>
      <c r="I303" s="88" t="s">
        <v>310</v>
      </c>
      <c r="J303" s="102"/>
      <c r="K303" s="91">
        <v>3.1299999999987893</v>
      </c>
      <c r="L303" s="89" t="s">
        <v>128</v>
      </c>
      <c r="M303" s="90">
        <v>0.06</v>
      </c>
      <c r="N303" s="90">
        <v>8.2000000000006526E-2</v>
      </c>
      <c r="O303" s="91">
        <v>86602.249890000021</v>
      </c>
      <c r="P303" s="103">
        <v>95.418670000000006</v>
      </c>
      <c r="Q303" s="91"/>
      <c r="R303" s="91">
        <v>305.74843494900006</v>
      </c>
      <c r="S303" s="92">
        <v>1.1546966652000003E-4</v>
      </c>
      <c r="T303" s="92">
        <v>1.9747267275945779E-3</v>
      </c>
      <c r="U303" s="92">
        <v>3.6047402137695707E-4</v>
      </c>
    </row>
    <row r="304" spans="2:21">
      <c r="B304" s="86" t="s">
        <v>770</v>
      </c>
      <c r="C304" s="88" t="s">
        <v>771</v>
      </c>
      <c r="D304" s="89" t="s">
        <v>28</v>
      </c>
      <c r="E304" s="89" t="s">
        <v>663</v>
      </c>
      <c r="F304" s="88"/>
      <c r="G304" s="89" t="s">
        <v>772</v>
      </c>
      <c r="H304" s="88" t="s">
        <v>675</v>
      </c>
      <c r="I304" s="88" t="s">
        <v>310</v>
      </c>
      <c r="J304" s="102"/>
      <c r="K304" s="91">
        <v>6.1400000000013124</v>
      </c>
      <c r="L304" s="89" t="s">
        <v>130</v>
      </c>
      <c r="M304" s="90">
        <v>6.6250000000000003E-2</v>
      </c>
      <c r="N304" s="90">
        <v>6.4800000000017302E-2</v>
      </c>
      <c r="O304" s="91">
        <v>161045.56000000003</v>
      </c>
      <c r="P304" s="103">
        <v>103.53986</v>
      </c>
      <c r="Q304" s="91"/>
      <c r="R304" s="91">
        <v>670.07021645800012</v>
      </c>
      <c r="S304" s="92">
        <v>2.1472741333333336E-4</v>
      </c>
      <c r="T304" s="92">
        <v>4.3277590808450499E-3</v>
      </c>
      <c r="U304" s="92">
        <v>7.9000537017248715E-4</v>
      </c>
    </row>
    <row r="305" spans="2:21">
      <c r="B305" s="86" t="s">
        <v>773</v>
      </c>
      <c r="C305" s="88" t="s">
        <v>774</v>
      </c>
      <c r="D305" s="89" t="s">
        <v>28</v>
      </c>
      <c r="E305" s="89" t="s">
        <v>663</v>
      </c>
      <c r="F305" s="88"/>
      <c r="G305" s="89" t="s">
        <v>775</v>
      </c>
      <c r="H305" s="88" t="s">
        <v>675</v>
      </c>
      <c r="I305" s="88" t="s">
        <v>310</v>
      </c>
      <c r="J305" s="102"/>
      <c r="K305" s="91">
        <v>5.8599999999895509</v>
      </c>
      <c r="L305" s="89" t="s">
        <v>128</v>
      </c>
      <c r="M305" s="90">
        <v>3.2500000000000001E-2</v>
      </c>
      <c r="N305" s="90">
        <v>5.6299999999917236E-2</v>
      </c>
      <c r="O305" s="91">
        <v>80522.780000000013</v>
      </c>
      <c r="P305" s="103">
        <v>88.011750000000006</v>
      </c>
      <c r="Q305" s="91"/>
      <c r="R305" s="91">
        <v>262.21717895900002</v>
      </c>
      <c r="S305" s="92">
        <v>6.4439875798268228E-5</v>
      </c>
      <c r="T305" s="92">
        <v>1.6935729264195907E-3</v>
      </c>
      <c r="U305" s="92">
        <v>3.0915115228386577E-4</v>
      </c>
    </row>
    <row r="306" spans="2:21">
      <c r="B306" s="86" t="s">
        <v>776</v>
      </c>
      <c r="C306" s="88" t="s">
        <v>777</v>
      </c>
      <c r="D306" s="89" t="s">
        <v>28</v>
      </c>
      <c r="E306" s="89" t="s">
        <v>663</v>
      </c>
      <c r="F306" s="88"/>
      <c r="G306" s="89" t="s">
        <v>747</v>
      </c>
      <c r="H306" s="88" t="s">
        <v>675</v>
      </c>
      <c r="I306" s="88" t="s">
        <v>310</v>
      </c>
      <c r="J306" s="102"/>
      <c r="K306" s="91">
        <v>1.5400000000008884</v>
      </c>
      <c r="L306" s="89" t="s">
        <v>128</v>
      </c>
      <c r="M306" s="90">
        <v>4.2500000000000003E-2</v>
      </c>
      <c r="N306" s="90">
        <v>7.9300000000055854E-2</v>
      </c>
      <c r="O306" s="91">
        <v>88575.058000000019</v>
      </c>
      <c r="P306" s="103">
        <v>96.136560000000003</v>
      </c>
      <c r="Q306" s="91"/>
      <c r="R306" s="91">
        <v>315.06613636800006</v>
      </c>
      <c r="S306" s="92">
        <v>1.8647380631578952E-4</v>
      </c>
      <c r="T306" s="92">
        <v>2.0349066399951575E-3</v>
      </c>
      <c r="U306" s="92">
        <v>3.7145948823979471E-4</v>
      </c>
    </row>
    <row r="307" spans="2:21">
      <c r="B307" s="86" t="s">
        <v>778</v>
      </c>
      <c r="C307" s="88" t="s">
        <v>779</v>
      </c>
      <c r="D307" s="89" t="s">
        <v>28</v>
      </c>
      <c r="E307" s="89" t="s">
        <v>663</v>
      </c>
      <c r="F307" s="88"/>
      <c r="G307" s="89" t="s">
        <v>747</v>
      </c>
      <c r="H307" s="88" t="s">
        <v>675</v>
      </c>
      <c r="I307" s="88" t="s">
        <v>310</v>
      </c>
      <c r="J307" s="102"/>
      <c r="K307" s="91">
        <v>4.8100000000168279</v>
      </c>
      <c r="L307" s="89" t="s">
        <v>128</v>
      </c>
      <c r="M307" s="90">
        <v>3.125E-2</v>
      </c>
      <c r="N307" s="90">
        <v>7.4300000000259769E-2</v>
      </c>
      <c r="O307" s="91">
        <v>40261.390000000007</v>
      </c>
      <c r="P307" s="103">
        <v>82.174080000000004</v>
      </c>
      <c r="Q307" s="91"/>
      <c r="R307" s="91">
        <v>122.41238417400002</v>
      </c>
      <c r="S307" s="92">
        <v>5.368185333333334E-5</v>
      </c>
      <c r="T307" s="92">
        <v>7.906205860294754E-4</v>
      </c>
      <c r="U307" s="92">
        <v>1.443228463194038E-4</v>
      </c>
    </row>
    <row r="308" spans="2:21">
      <c r="B308" s="86" t="s">
        <v>780</v>
      </c>
      <c r="C308" s="88" t="s">
        <v>781</v>
      </c>
      <c r="D308" s="89" t="s">
        <v>28</v>
      </c>
      <c r="E308" s="89" t="s">
        <v>663</v>
      </c>
      <c r="F308" s="88"/>
      <c r="G308" s="89" t="s">
        <v>752</v>
      </c>
      <c r="H308" s="88" t="s">
        <v>675</v>
      </c>
      <c r="I308" s="88" t="s">
        <v>310</v>
      </c>
      <c r="J308" s="102"/>
      <c r="K308" s="91">
        <v>6.9300000000032176</v>
      </c>
      <c r="L308" s="89" t="s">
        <v>128</v>
      </c>
      <c r="M308" s="90">
        <v>6.4000000000000001E-2</v>
      </c>
      <c r="N308" s="90">
        <v>6.1800000000044548E-2</v>
      </c>
      <c r="O308" s="91">
        <v>52339.807000000008</v>
      </c>
      <c r="P308" s="103">
        <v>104.31100000000001</v>
      </c>
      <c r="Q308" s="91"/>
      <c r="R308" s="91">
        <v>202.00585149500003</v>
      </c>
      <c r="S308" s="92">
        <v>5.2339807000000009E-5</v>
      </c>
      <c r="T308" s="92">
        <v>1.304688130764158E-3</v>
      </c>
      <c r="U308" s="92">
        <v>2.3816266350545781E-4</v>
      </c>
    </row>
    <row r="309" spans="2:21">
      <c r="B309" s="86" t="s">
        <v>782</v>
      </c>
      <c r="C309" s="88" t="s">
        <v>783</v>
      </c>
      <c r="D309" s="89" t="s">
        <v>28</v>
      </c>
      <c r="E309" s="89" t="s">
        <v>663</v>
      </c>
      <c r="F309" s="88"/>
      <c r="G309" s="89" t="s">
        <v>752</v>
      </c>
      <c r="H309" s="88" t="s">
        <v>675</v>
      </c>
      <c r="I309" s="88" t="s">
        <v>665</v>
      </c>
      <c r="J309" s="102"/>
      <c r="K309" s="91">
        <v>4.5000000000045643</v>
      </c>
      <c r="L309" s="89" t="s">
        <v>130</v>
      </c>
      <c r="M309" s="90">
        <v>4.8750000000000002E-2</v>
      </c>
      <c r="N309" s="90">
        <v>5.5400000000065737E-2</v>
      </c>
      <c r="O309" s="91">
        <v>110316.20860000001</v>
      </c>
      <c r="P309" s="103">
        <v>98.831559999999996</v>
      </c>
      <c r="Q309" s="91"/>
      <c r="R309" s="91">
        <v>438.12593057800007</v>
      </c>
      <c r="S309" s="92">
        <v>1.1031620860000002E-4</v>
      </c>
      <c r="T309" s="92">
        <v>2.8297086305901719E-3</v>
      </c>
      <c r="U309" s="92">
        <v>5.1654562382736973E-4</v>
      </c>
    </row>
    <row r="310" spans="2:21">
      <c r="B310" s="86" t="s">
        <v>784</v>
      </c>
      <c r="C310" s="88" t="s">
        <v>785</v>
      </c>
      <c r="D310" s="89" t="s">
        <v>28</v>
      </c>
      <c r="E310" s="89" t="s">
        <v>663</v>
      </c>
      <c r="F310" s="88"/>
      <c r="G310" s="89" t="s">
        <v>765</v>
      </c>
      <c r="H310" s="88" t="s">
        <v>675</v>
      </c>
      <c r="I310" s="88" t="s">
        <v>665</v>
      </c>
      <c r="J310" s="102"/>
      <c r="K310" s="91">
        <v>7.3099999999981078</v>
      </c>
      <c r="L310" s="89" t="s">
        <v>128</v>
      </c>
      <c r="M310" s="90">
        <v>5.9000000000000004E-2</v>
      </c>
      <c r="N310" s="90">
        <v>6.1499999999991631E-2</v>
      </c>
      <c r="O310" s="91">
        <v>112731.89200000004</v>
      </c>
      <c r="P310" s="103">
        <v>100.00211</v>
      </c>
      <c r="Q310" s="91"/>
      <c r="R310" s="91">
        <v>417.11680600900002</v>
      </c>
      <c r="S310" s="92">
        <v>2.2546378400000009E-4</v>
      </c>
      <c r="T310" s="92">
        <v>2.6940177322322179E-3</v>
      </c>
      <c r="U310" s="92">
        <v>4.9177609844857219E-4</v>
      </c>
    </row>
    <row r="311" spans="2:21">
      <c r="B311" s="86" t="s">
        <v>786</v>
      </c>
      <c r="C311" s="88" t="s">
        <v>787</v>
      </c>
      <c r="D311" s="89" t="s">
        <v>28</v>
      </c>
      <c r="E311" s="89" t="s">
        <v>663</v>
      </c>
      <c r="F311" s="88"/>
      <c r="G311" s="89" t="s">
        <v>788</v>
      </c>
      <c r="H311" s="88" t="s">
        <v>675</v>
      </c>
      <c r="I311" s="88" t="s">
        <v>665</v>
      </c>
      <c r="J311" s="102"/>
      <c r="K311" s="91">
        <v>7.1099999999958623</v>
      </c>
      <c r="L311" s="89" t="s">
        <v>128</v>
      </c>
      <c r="M311" s="90">
        <v>3.15E-2</v>
      </c>
      <c r="N311" s="90">
        <v>7.1900000000001324E-2</v>
      </c>
      <c r="O311" s="91">
        <v>80522.780000000013</v>
      </c>
      <c r="P311" s="103">
        <v>75.436250000000001</v>
      </c>
      <c r="Q311" s="91"/>
      <c r="R311" s="91">
        <v>224.75045286300005</v>
      </c>
      <c r="S311" s="92">
        <v>1.2419321156073647E-4</v>
      </c>
      <c r="T311" s="92">
        <v>1.4515878924501525E-3</v>
      </c>
      <c r="U311" s="92">
        <v>2.6497829682540071E-4</v>
      </c>
    </row>
    <row r="312" spans="2:21">
      <c r="B312" s="86" t="s">
        <v>789</v>
      </c>
      <c r="C312" s="88" t="s">
        <v>790</v>
      </c>
      <c r="D312" s="89" t="s">
        <v>28</v>
      </c>
      <c r="E312" s="89" t="s">
        <v>663</v>
      </c>
      <c r="F312" s="88"/>
      <c r="G312" s="89" t="s">
        <v>791</v>
      </c>
      <c r="H312" s="88" t="s">
        <v>675</v>
      </c>
      <c r="I312" s="88" t="s">
        <v>310</v>
      </c>
      <c r="J312" s="102"/>
      <c r="K312" s="91">
        <v>7.3699999999925554</v>
      </c>
      <c r="L312" s="89" t="s">
        <v>128</v>
      </c>
      <c r="M312" s="90">
        <v>6.25E-2</v>
      </c>
      <c r="N312" s="90">
        <v>6.1999999999935967E-2</v>
      </c>
      <c r="O312" s="91">
        <v>100653.47500000002</v>
      </c>
      <c r="P312" s="103">
        <v>100.64100000000001</v>
      </c>
      <c r="Q312" s="91"/>
      <c r="R312" s="91">
        <v>374.8050559670001</v>
      </c>
      <c r="S312" s="92">
        <v>1.6775579166666669E-4</v>
      </c>
      <c r="T312" s="92">
        <v>2.4207403114886732E-3</v>
      </c>
      <c r="U312" s="92">
        <v>4.4189101337305752E-4</v>
      </c>
    </row>
    <row r="313" spans="2:21">
      <c r="B313" s="86" t="s">
        <v>792</v>
      </c>
      <c r="C313" s="88" t="s">
        <v>793</v>
      </c>
      <c r="D313" s="89" t="s">
        <v>28</v>
      </c>
      <c r="E313" s="89" t="s">
        <v>663</v>
      </c>
      <c r="F313" s="88"/>
      <c r="G313" s="89" t="s">
        <v>742</v>
      </c>
      <c r="H313" s="88" t="s">
        <v>675</v>
      </c>
      <c r="I313" s="88" t="s">
        <v>310</v>
      </c>
      <c r="J313" s="102"/>
      <c r="K313" s="91">
        <v>7.0899999999873762</v>
      </c>
      <c r="L313" s="89" t="s">
        <v>128</v>
      </c>
      <c r="M313" s="90">
        <v>5.5999999999999994E-2</v>
      </c>
      <c r="N313" s="90">
        <v>5.7199999999891789E-2</v>
      </c>
      <c r="O313" s="91">
        <v>30196.042500000003</v>
      </c>
      <c r="P313" s="103">
        <v>99.265110000000007</v>
      </c>
      <c r="Q313" s="91"/>
      <c r="R313" s="91">
        <v>110.90429996000002</v>
      </c>
      <c r="S313" s="92">
        <v>5.0326737500000006E-5</v>
      </c>
      <c r="T313" s="92">
        <v>7.162937248483684E-4</v>
      </c>
      <c r="U313" s="92">
        <v>1.3075494238014987E-4</v>
      </c>
    </row>
    <row r="314" spans="2:21">
      <c r="B314" s="86" t="s">
        <v>794</v>
      </c>
      <c r="C314" s="88" t="s">
        <v>795</v>
      </c>
      <c r="D314" s="89" t="s">
        <v>28</v>
      </c>
      <c r="E314" s="89" t="s">
        <v>663</v>
      </c>
      <c r="F314" s="88"/>
      <c r="G314" s="89" t="s">
        <v>735</v>
      </c>
      <c r="H314" s="88" t="s">
        <v>675</v>
      </c>
      <c r="I314" s="88" t="s">
        <v>310</v>
      </c>
      <c r="J314" s="102"/>
      <c r="K314" s="91">
        <v>4.5099999999988984</v>
      </c>
      <c r="L314" s="89" t="s">
        <v>128</v>
      </c>
      <c r="M314" s="90">
        <v>4.4999999999999998E-2</v>
      </c>
      <c r="N314" s="90">
        <v>6.1999999999975124E-2</v>
      </c>
      <c r="O314" s="91">
        <v>161677.66382300004</v>
      </c>
      <c r="P314" s="103">
        <v>94.014499999999998</v>
      </c>
      <c r="Q314" s="91"/>
      <c r="R314" s="91">
        <v>562.40165496199995</v>
      </c>
      <c r="S314" s="92">
        <v>2.6946277303833342E-4</v>
      </c>
      <c r="T314" s="92">
        <v>3.6323639068901051E-3</v>
      </c>
      <c r="U314" s="92">
        <v>6.6306532763454472E-4</v>
      </c>
    </row>
    <row r="315" spans="2:21">
      <c r="B315" s="86" t="s">
        <v>796</v>
      </c>
      <c r="C315" s="88" t="s">
        <v>797</v>
      </c>
      <c r="D315" s="89" t="s">
        <v>28</v>
      </c>
      <c r="E315" s="89" t="s">
        <v>663</v>
      </c>
      <c r="F315" s="88"/>
      <c r="G315" s="89" t="s">
        <v>681</v>
      </c>
      <c r="H315" s="88" t="s">
        <v>675</v>
      </c>
      <c r="I315" s="88" t="s">
        <v>310</v>
      </c>
      <c r="J315" s="102"/>
      <c r="K315" s="91">
        <v>7.0400000000146088</v>
      </c>
      <c r="L315" s="89" t="s">
        <v>128</v>
      </c>
      <c r="M315" s="90">
        <v>0.04</v>
      </c>
      <c r="N315" s="90">
        <v>6.0300000000096887E-2</v>
      </c>
      <c r="O315" s="91">
        <v>60392.085000000006</v>
      </c>
      <c r="P315" s="103">
        <v>88.22533</v>
      </c>
      <c r="Q315" s="91"/>
      <c r="R315" s="91">
        <v>197.14013770300002</v>
      </c>
      <c r="S315" s="92">
        <v>6.0392085000000006E-5</v>
      </c>
      <c r="T315" s="92">
        <v>1.2732621152050246E-3</v>
      </c>
      <c r="U315" s="92">
        <v>2.32426040788929E-4</v>
      </c>
    </row>
    <row r="316" spans="2:21">
      <c r="B316" s="86" t="s">
        <v>798</v>
      </c>
      <c r="C316" s="88" t="s">
        <v>799</v>
      </c>
      <c r="D316" s="89" t="s">
        <v>28</v>
      </c>
      <c r="E316" s="89" t="s">
        <v>663</v>
      </c>
      <c r="F316" s="88"/>
      <c r="G316" s="89" t="s">
        <v>681</v>
      </c>
      <c r="H316" s="88" t="s">
        <v>675</v>
      </c>
      <c r="I316" s="88" t="s">
        <v>310</v>
      </c>
      <c r="J316" s="102"/>
      <c r="K316" s="91">
        <v>3.099999999998976</v>
      </c>
      <c r="L316" s="89" t="s">
        <v>128</v>
      </c>
      <c r="M316" s="90">
        <v>6.8750000000000006E-2</v>
      </c>
      <c r="N316" s="90">
        <v>6.2399999999975427E-2</v>
      </c>
      <c r="O316" s="91">
        <v>100653.47500000002</v>
      </c>
      <c r="P316" s="103">
        <v>104.92904</v>
      </c>
      <c r="Q316" s="91"/>
      <c r="R316" s="91">
        <v>390.77448890400007</v>
      </c>
      <c r="S316" s="92">
        <v>1.4816493065266867E-4</v>
      </c>
      <c r="T316" s="92">
        <v>2.52388152969469E-3</v>
      </c>
      <c r="U316" s="92">
        <v>4.6071879808721382E-4</v>
      </c>
    </row>
    <row r="317" spans="2:21">
      <c r="B317" s="86" t="s">
        <v>800</v>
      </c>
      <c r="C317" s="88" t="s">
        <v>801</v>
      </c>
      <c r="D317" s="89" t="s">
        <v>28</v>
      </c>
      <c r="E317" s="89" t="s">
        <v>663</v>
      </c>
      <c r="F317" s="88"/>
      <c r="G317" s="89" t="s">
        <v>709</v>
      </c>
      <c r="H317" s="88" t="s">
        <v>675</v>
      </c>
      <c r="I317" s="88" t="s">
        <v>665</v>
      </c>
      <c r="J317" s="102"/>
      <c r="K317" s="91">
        <v>3.9999999999983933</v>
      </c>
      <c r="L317" s="89" t="s">
        <v>131</v>
      </c>
      <c r="M317" s="90">
        <v>7.4160000000000004E-2</v>
      </c>
      <c r="N317" s="90">
        <v>8.1999999999955012E-2</v>
      </c>
      <c r="O317" s="91">
        <v>136888.72600000002</v>
      </c>
      <c r="P317" s="103">
        <v>97.320300000000003</v>
      </c>
      <c r="Q317" s="91"/>
      <c r="R317" s="91">
        <v>622.23304583400011</v>
      </c>
      <c r="S317" s="92">
        <v>2.1059804000000005E-4</v>
      </c>
      <c r="T317" s="92">
        <v>4.0187948193616766E-3</v>
      </c>
      <c r="U317" s="92">
        <v>7.3360587537538277E-4</v>
      </c>
    </row>
    <row r="318" spans="2:21">
      <c r="B318" s="86" t="s">
        <v>802</v>
      </c>
      <c r="C318" s="88" t="s">
        <v>803</v>
      </c>
      <c r="D318" s="89" t="s">
        <v>28</v>
      </c>
      <c r="E318" s="89" t="s">
        <v>663</v>
      </c>
      <c r="F318" s="88"/>
      <c r="G318" s="89" t="s">
        <v>715</v>
      </c>
      <c r="H318" s="88" t="s">
        <v>804</v>
      </c>
      <c r="I318" s="88" t="s">
        <v>699</v>
      </c>
      <c r="J318" s="102"/>
      <c r="K318" s="91">
        <v>3.2600000000068112</v>
      </c>
      <c r="L318" s="89" t="s">
        <v>128</v>
      </c>
      <c r="M318" s="90">
        <v>4.7E-2</v>
      </c>
      <c r="N318" s="90">
        <v>7.7400000000123217E-2</v>
      </c>
      <c r="O318" s="91">
        <v>76496.641000000018</v>
      </c>
      <c r="P318" s="103">
        <v>92.334890000000001</v>
      </c>
      <c r="Q318" s="91"/>
      <c r="R318" s="91">
        <v>261.34242734700001</v>
      </c>
      <c r="S318" s="92">
        <v>1.5425819923371652E-4</v>
      </c>
      <c r="T318" s="92">
        <v>1.6879231987651842E-3</v>
      </c>
      <c r="U318" s="92">
        <v>3.0811982981336411E-4</v>
      </c>
    </row>
    <row r="319" spans="2:21">
      <c r="B319" s="86" t="s">
        <v>805</v>
      </c>
      <c r="C319" s="88" t="s">
        <v>806</v>
      </c>
      <c r="D319" s="89" t="s">
        <v>28</v>
      </c>
      <c r="E319" s="89" t="s">
        <v>663</v>
      </c>
      <c r="F319" s="88"/>
      <c r="G319" s="89" t="s">
        <v>747</v>
      </c>
      <c r="H319" s="88" t="s">
        <v>675</v>
      </c>
      <c r="I319" s="88" t="s">
        <v>310</v>
      </c>
      <c r="J319" s="102"/>
      <c r="K319" s="91">
        <v>1.9500000000112898</v>
      </c>
      <c r="L319" s="89" t="s">
        <v>128</v>
      </c>
      <c r="M319" s="90">
        <v>3.7499999999999999E-2</v>
      </c>
      <c r="N319" s="90">
        <v>7.6600000000197274E-2</v>
      </c>
      <c r="O319" s="91">
        <v>24156.834000000003</v>
      </c>
      <c r="P319" s="103">
        <v>94.144829999999999</v>
      </c>
      <c r="Q319" s="91"/>
      <c r="R319" s="91">
        <v>84.146921099000011</v>
      </c>
      <c r="S319" s="92">
        <v>4.8313668000000004E-5</v>
      </c>
      <c r="T319" s="92">
        <v>5.4347677745825488E-4</v>
      </c>
      <c r="U319" s="92">
        <v>9.920828880156219E-5</v>
      </c>
    </row>
    <row r="320" spans="2:21">
      <c r="B320" s="86" t="s">
        <v>807</v>
      </c>
      <c r="C320" s="88" t="s">
        <v>808</v>
      </c>
      <c r="D320" s="89" t="s">
        <v>28</v>
      </c>
      <c r="E320" s="89" t="s">
        <v>663</v>
      </c>
      <c r="F320" s="88"/>
      <c r="G320" s="89" t="s">
        <v>747</v>
      </c>
      <c r="H320" s="88" t="s">
        <v>675</v>
      </c>
      <c r="I320" s="88" t="s">
        <v>665</v>
      </c>
      <c r="J320" s="102"/>
      <c r="K320" s="91">
        <v>4.1600000000014887</v>
      </c>
      <c r="L320" s="89" t="s">
        <v>128</v>
      </c>
      <c r="M320" s="90">
        <v>7.9500000000000001E-2</v>
      </c>
      <c r="N320" s="90">
        <v>7.9000000000000001E-2</v>
      </c>
      <c r="O320" s="91">
        <v>36235.251000000004</v>
      </c>
      <c r="P320" s="103">
        <v>100.26942</v>
      </c>
      <c r="Q320" s="91"/>
      <c r="R320" s="91">
        <v>134.43163677999999</v>
      </c>
      <c r="S320" s="92">
        <v>7.2470502000000002E-5</v>
      </c>
      <c r="T320" s="92">
        <v>8.6824891263313547E-4</v>
      </c>
      <c r="U320" s="92">
        <v>1.5849341213620995E-4</v>
      </c>
    </row>
    <row r="321" spans="2:21">
      <c r="B321" s="86" t="s">
        <v>809</v>
      </c>
      <c r="C321" s="88" t="s">
        <v>810</v>
      </c>
      <c r="D321" s="89" t="s">
        <v>28</v>
      </c>
      <c r="E321" s="89" t="s">
        <v>663</v>
      </c>
      <c r="F321" s="88"/>
      <c r="G321" s="89" t="s">
        <v>709</v>
      </c>
      <c r="H321" s="88" t="s">
        <v>804</v>
      </c>
      <c r="I321" s="88" t="s">
        <v>699</v>
      </c>
      <c r="J321" s="102"/>
      <c r="K321" s="91">
        <v>3.5400000000012368</v>
      </c>
      <c r="L321" s="89" t="s">
        <v>128</v>
      </c>
      <c r="M321" s="90">
        <v>6.8750000000000006E-2</v>
      </c>
      <c r="N321" s="90">
        <v>8.5600000000001369E-2</v>
      </c>
      <c r="O321" s="91">
        <v>83743.691200000016</v>
      </c>
      <c r="P321" s="103">
        <v>93.938000000000002</v>
      </c>
      <c r="Q321" s="91"/>
      <c r="R321" s="91">
        <v>291.06844996600006</v>
      </c>
      <c r="S321" s="92">
        <v>1.6748738240000003E-4</v>
      </c>
      <c r="T321" s="92">
        <v>1.8799136218089257E-3</v>
      </c>
      <c r="U321" s="92">
        <v>3.4316648153146927E-4</v>
      </c>
    </row>
    <row r="322" spans="2:21">
      <c r="B322" s="86" t="s">
        <v>811</v>
      </c>
      <c r="C322" s="88" t="s">
        <v>812</v>
      </c>
      <c r="D322" s="89" t="s">
        <v>28</v>
      </c>
      <c r="E322" s="89" t="s">
        <v>663</v>
      </c>
      <c r="F322" s="88"/>
      <c r="G322" s="89" t="s">
        <v>697</v>
      </c>
      <c r="H322" s="88" t="s">
        <v>675</v>
      </c>
      <c r="I322" s="88" t="s">
        <v>310</v>
      </c>
      <c r="J322" s="102"/>
      <c r="K322" s="91">
        <v>1.9500000000078264</v>
      </c>
      <c r="L322" s="89" t="s">
        <v>128</v>
      </c>
      <c r="M322" s="90">
        <v>5.7500000000000002E-2</v>
      </c>
      <c r="N322" s="90">
        <v>7.5300000000313061E-2</v>
      </c>
      <c r="O322" s="91">
        <v>34121.528025</v>
      </c>
      <c r="P322" s="103">
        <v>101.20522</v>
      </c>
      <c r="Q322" s="91"/>
      <c r="R322" s="91">
        <v>127.77124250000003</v>
      </c>
      <c r="S322" s="92">
        <v>4.8745040035714288E-5</v>
      </c>
      <c r="T322" s="92">
        <v>8.2523165694962616E-4</v>
      </c>
      <c r="U322" s="92">
        <v>1.5064088098435581E-4</v>
      </c>
    </row>
    <row r="323" spans="2:21">
      <c r="B323" s="86" t="s">
        <v>813</v>
      </c>
      <c r="C323" s="88" t="s">
        <v>814</v>
      </c>
      <c r="D323" s="89" t="s">
        <v>28</v>
      </c>
      <c r="E323" s="89" t="s">
        <v>663</v>
      </c>
      <c r="F323" s="88"/>
      <c r="G323" s="89" t="s">
        <v>772</v>
      </c>
      <c r="H323" s="88" t="s">
        <v>675</v>
      </c>
      <c r="I323" s="88" t="s">
        <v>310</v>
      </c>
      <c r="J323" s="102"/>
      <c r="K323" s="91">
        <v>4.2000000000066784</v>
      </c>
      <c r="L323" s="89" t="s">
        <v>130</v>
      </c>
      <c r="M323" s="90">
        <v>0.04</v>
      </c>
      <c r="N323" s="90">
        <v>6.0100000000082643E-2</v>
      </c>
      <c r="O323" s="91">
        <v>96627.33600000001</v>
      </c>
      <c r="P323" s="103">
        <v>92.560670000000002</v>
      </c>
      <c r="Q323" s="91"/>
      <c r="R323" s="91">
        <v>359.41024530299995</v>
      </c>
      <c r="S323" s="92">
        <v>9.6627336000000008E-5</v>
      </c>
      <c r="T323" s="92">
        <v>2.3213103860680244E-3</v>
      </c>
      <c r="U323" s="92">
        <v>4.2374070195996832E-4</v>
      </c>
    </row>
    <row r="324" spans="2:21">
      <c r="B324" s="86" t="s">
        <v>815</v>
      </c>
      <c r="C324" s="88" t="s">
        <v>816</v>
      </c>
      <c r="D324" s="89" t="s">
        <v>28</v>
      </c>
      <c r="E324" s="89" t="s">
        <v>663</v>
      </c>
      <c r="F324" s="88"/>
      <c r="G324" s="89" t="s">
        <v>817</v>
      </c>
      <c r="H324" s="88" t="s">
        <v>675</v>
      </c>
      <c r="I324" s="88" t="s">
        <v>665</v>
      </c>
      <c r="J324" s="102"/>
      <c r="K324" s="91">
        <v>4</v>
      </c>
      <c r="L324" s="89" t="s">
        <v>130</v>
      </c>
      <c r="M324" s="90">
        <v>4.6249999999999999E-2</v>
      </c>
      <c r="N324" s="90">
        <v>5.3799999999976512E-2</v>
      </c>
      <c r="O324" s="91">
        <v>82535.849500000011</v>
      </c>
      <c r="P324" s="103">
        <v>100.16128999999999</v>
      </c>
      <c r="Q324" s="91"/>
      <c r="R324" s="91">
        <v>332.20525448100005</v>
      </c>
      <c r="S324" s="92">
        <v>1.3755974916666668E-4</v>
      </c>
      <c r="T324" s="92">
        <v>2.1456024629542742E-3</v>
      </c>
      <c r="U324" s="92">
        <v>3.9166631883265872E-4</v>
      </c>
    </row>
    <row r="325" spans="2:21">
      <c r="B325" s="86" t="s">
        <v>818</v>
      </c>
      <c r="C325" s="88" t="s">
        <v>819</v>
      </c>
      <c r="D325" s="89" t="s">
        <v>28</v>
      </c>
      <c r="E325" s="89" t="s">
        <v>663</v>
      </c>
      <c r="F325" s="88"/>
      <c r="G325" s="89" t="s">
        <v>681</v>
      </c>
      <c r="H325" s="88" t="s">
        <v>675</v>
      </c>
      <c r="I325" s="88" t="s">
        <v>310</v>
      </c>
      <c r="J325" s="102"/>
      <c r="K325" s="91">
        <v>3.3199999999968974</v>
      </c>
      <c r="L325" s="89" t="s">
        <v>128</v>
      </c>
      <c r="M325" s="90">
        <v>5.2999999999999999E-2</v>
      </c>
      <c r="N325" s="90">
        <v>8.9299999999934057E-2</v>
      </c>
      <c r="O325" s="91">
        <v>116556.72405000002</v>
      </c>
      <c r="P325" s="103">
        <v>89.673829999999995</v>
      </c>
      <c r="Q325" s="91"/>
      <c r="R325" s="91">
        <v>386.72726513500004</v>
      </c>
      <c r="S325" s="92">
        <v>7.7704482700000007E-5</v>
      </c>
      <c r="T325" s="92">
        <v>2.497741867032039E-3</v>
      </c>
      <c r="U325" s="92">
        <v>4.5594716605034931E-4</v>
      </c>
    </row>
    <row r="326" spans="2:21">
      <c r="B326" s="86" t="s">
        <v>820</v>
      </c>
      <c r="C326" s="88" t="s">
        <v>821</v>
      </c>
      <c r="D326" s="89" t="s">
        <v>28</v>
      </c>
      <c r="E326" s="89" t="s">
        <v>663</v>
      </c>
      <c r="F326" s="88"/>
      <c r="G326" s="89" t="s">
        <v>752</v>
      </c>
      <c r="H326" s="88" t="s">
        <v>675</v>
      </c>
      <c r="I326" s="88" t="s">
        <v>665</v>
      </c>
      <c r="J326" s="102"/>
      <c r="K326" s="91">
        <v>4.5299999999919134</v>
      </c>
      <c r="L326" s="89" t="s">
        <v>130</v>
      </c>
      <c r="M326" s="90">
        <v>4.6249999999999999E-2</v>
      </c>
      <c r="N326" s="90">
        <v>6.9699999999919132E-2</v>
      </c>
      <c r="O326" s="91">
        <v>76899.254900000014</v>
      </c>
      <c r="P326" s="103">
        <v>90.030910000000006</v>
      </c>
      <c r="Q326" s="91"/>
      <c r="R326" s="91">
        <v>278.21320772499996</v>
      </c>
      <c r="S326" s="92">
        <v>5.1266169933333342E-5</v>
      </c>
      <c r="T326" s="92">
        <v>1.7968859181765585E-3</v>
      </c>
      <c r="U326" s="92">
        <v>3.2801029318610229E-4</v>
      </c>
    </row>
    <row r="327" spans="2:21">
      <c r="B327" s="86" t="s">
        <v>822</v>
      </c>
      <c r="C327" s="88" t="s">
        <v>823</v>
      </c>
      <c r="D327" s="89" t="s">
        <v>28</v>
      </c>
      <c r="E327" s="89" t="s">
        <v>663</v>
      </c>
      <c r="F327" s="88"/>
      <c r="G327" s="89" t="s">
        <v>824</v>
      </c>
      <c r="H327" s="88" t="s">
        <v>675</v>
      </c>
      <c r="I327" s="88" t="s">
        <v>310</v>
      </c>
      <c r="J327" s="102"/>
      <c r="K327" s="91">
        <v>7.1399999999997013</v>
      </c>
      <c r="L327" s="89" t="s">
        <v>128</v>
      </c>
      <c r="M327" s="90">
        <v>4.2790000000000002E-2</v>
      </c>
      <c r="N327" s="90">
        <v>5.989999999998951E-2</v>
      </c>
      <c r="O327" s="91">
        <v>161045.56000000003</v>
      </c>
      <c r="P327" s="103">
        <v>89.55104</v>
      </c>
      <c r="Q327" s="91"/>
      <c r="R327" s="91">
        <v>533.60651324399998</v>
      </c>
      <c r="S327" s="92">
        <v>3.2284425106889358E-5</v>
      </c>
      <c r="T327" s="92">
        <v>3.4463857317773099E-3</v>
      </c>
      <c r="U327" s="92">
        <v>6.2911617419754266E-4</v>
      </c>
    </row>
    <row r="328" spans="2:21">
      <c r="B328" s="86" t="s">
        <v>825</v>
      </c>
      <c r="C328" s="88" t="s">
        <v>826</v>
      </c>
      <c r="D328" s="89" t="s">
        <v>28</v>
      </c>
      <c r="E328" s="89" t="s">
        <v>663</v>
      </c>
      <c r="F328" s="88"/>
      <c r="G328" s="89" t="s">
        <v>735</v>
      </c>
      <c r="H328" s="88" t="s">
        <v>827</v>
      </c>
      <c r="I328" s="88" t="s">
        <v>310</v>
      </c>
      <c r="J328" s="102"/>
      <c r="K328" s="91">
        <v>1.8499999999986121</v>
      </c>
      <c r="L328" s="89" t="s">
        <v>128</v>
      </c>
      <c r="M328" s="90">
        <v>6.5000000000000002E-2</v>
      </c>
      <c r="N328" s="90">
        <v>8.2499999999791823E-2</v>
      </c>
      <c r="O328" s="91">
        <v>40261.390000000007</v>
      </c>
      <c r="P328" s="103">
        <v>96.743830000000003</v>
      </c>
      <c r="Q328" s="91"/>
      <c r="R328" s="91">
        <v>144.11652449200002</v>
      </c>
      <c r="S328" s="92">
        <v>8.0522780000000013E-5</v>
      </c>
      <c r="T328" s="92">
        <v>9.3080035830718738E-4</v>
      </c>
      <c r="U328" s="92">
        <v>1.6991178757519223E-4</v>
      </c>
    </row>
    <row r="329" spans="2:21">
      <c r="B329" s="86" t="s">
        <v>828</v>
      </c>
      <c r="C329" s="88" t="s">
        <v>829</v>
      </c>
      <c r="D329" s="89" t="s">
        <v>28</v>
      </c>
      <c r="E329" s="89" t="s">
        <v>663</v>
      </c>
      <c r="F329" s="88"/>
      <c r="G329" s="89" t="s">
        <v>772</v>
      </c>
      <c r="H329" s="88" t="s">
        <v>827</v>
      </c>
      <c r="I329" s="88" t="s">
        <v>310</v>
      </c>
      <c r="J329" s="102"/>
      <c r="K329" s="91">
        <v>4.480000000002943</v>
      </c>
      <c r="L329" s="89" t="s">
        <v>128</v>
      </c>
      <c r="M329" s="90">
        <v>4.1250000000000002E-2</v>
      </c>
      <c r="N329" s="90">
        <v>6.6500000000057791E-2</v>
      </c>
      <c r="O329" s="91">
        <v>144135.77620000002</v>
      </c>
      <c r="P329" s="103">
        <v>89.232879999999994</v>
      </c>
      <c r="Q329" s="91"/>
      <c r="R329" s="91">
        <v>475.88103894500006</v>
      </c>
      <c r="S329" s="92">
        <v>3.6033944050000008E-4</v>
      </c>
      <c r="T329" s="92">
        <v>3.0735562290512427E-3</v>
      </c>
      <c r="U329" s="92">
        <v>5.6105847879209074E-4</v>
      </c>
    </row>
    <row r="330" spans="2:21">
      <c r="B330" s="86" t="s">
        <v>830</v>
      </c>
      <c r="C330" s="88" t="s">
        <v>831</v>
      </c>
      <c r="D330" s="89" t="s">
        <v>28</v>
      </c>
      <c r="E330" s="89" t="s">
        <v>663</v>
      </c>
      <c r="F330" s="88"/>
      <c r="G330" s="89" t="s">
        <v>832</v>
      </c>
      <c r="H330" s="88" t="s">
        <v>827</v>
      </c>
      <c r="I330" s="88" t="s">
        <v>665</v>
      </c>
      <c r="J330" s="102"/>
      <c r="K330" s="91">
        <v>4.0399999999958984</v>
      </c>
      <c r="L330" s="89" t="s">
        <v>130</v>
      </c>
      <c r="M330" s="90">
        <v>3.125E-2</v>
      </c>
      <c r="N330" s="90">
        <v>6.6599999999952461E-2</v>
      </c>
      <c r="O330" s="91">
        <v>120784.17000000001</v>
      </c>
      <c r="P330" s="103">
        <v>88.414180000000002</v>
      </c>
      <c r="Q330" s="91"/>
      <c r="R330" s="91">
        <v>429.13694569400008</v>
      </c>
      <c r="S330" s="92">
        <v>1.6104556000000003E-4</v>
      </c>
      <c r="T330" s="92">
        <v>2.7716517881820031E-3</v>
      </c>
      <c r="U330" s="92">
        <v>5.0594771012170295E-4</v>
      </c>
    </row>
    <row r="331" spans="2:21">
      <c r="B331" s="86" t="s">
        <v>833</v>
      </c>
      <c r="C331" s="88" t="s">
        <v>834</v>
      </c>
      <c r="D331" s="89" t="s">
        <v>28</v>
      </c>
      <c r="E331" s="89" t="s">
        <v>663</v>
      </c>
      <c r="F331" s="88"/>
      <c r="G331" s="89" t="s">
        <v>709</v>
      </c>
      <c r="H331" s="88" t="s">
        <v>835</v>
      </c>
      <c r="I331" s="88" t="s">
        <v>699</v>
      </c>
      <c r="J331" s="102"/>
      <c r="K331" s="91">
        <v>5.2500000000054774</v>
      </c>
      <c r="L331" s="89" t="s">
        <v>130</v>
      </c>
      <c r="M331" s="90">
        <v>6.8750000000000006E-2</v>
      </c>
      <c r="N331" s="90">
        <v>7.6400000000081791E-2</v>
      </c>
      <c r="O331" s="91">
        <v>70860.046400000021</v>
      </c>
      <c r="P331" s="103">
        <v>96.161820000000006</v>
      </c>
      <c r="Q331" s="91"/>
      <c r="R331" s="91">
        <v>273.82183583400007</v>
      </c>
      <c r="S331" s="92">
        <v>7.0860046400000022E-5</v>
      </c>
      <c r="T331" s="92">
        <v>1.768523518070041E-3</v>
      </c>
      <c r="U331" s="92">
        <v>3.2283291432176072E-4</v>
      </c>
    </row>
    <row r="332" spans="2:21">
      <c r="B332" s="86" t="s">
        <v>836</v>
      </c>
      <c r="C332" s="88" t="s">
        <v>837</v>
      </c>
      <c r="D332" s="89" t="s">
        <v>28</v>
      </c>
      <c r="E332" s="89" t="s">
        <v>663</v>
      </c>
      <c r="F332" s="88"/>
      <c r="G332" s="89" t="s">
        <v>709</v>
      </c>
      <c r="H332" s="88" t="s">
        <v>835</v>
      </c>
      <c r="I332" s="88" t="s">
        <v>699</v>
      </c>
      <c r="J332" s="102"/>
      <c r="K332" s="91">
        <v>4.8099999999954273</v>
      </c>
      <c r="L332" s="89" t="s">
        <v>128</v>
      </c>
      <c r="M332" s="90">
        <v>7.7499999999999999E-2</v>
      </c>
      <c r="N332" s="90">
        <v>8.4899999999924008E-2</v>
      </c>
      <c r="O332" s="91">
        <v>83127.691933000009</v>
      </c>
      <c r="P332" s="103">
        <v>98.824719999999999</v>
      </c>
      <c r="Q332" s="91"/>
      <c r="R332" s="91">
        <v>303.95762941900006</v>
      </c>
      <c r="S332" s="92">
        <v>4.1563845966500005E-5</v>
      </c>
      <c r="T332" s="92">
        <v>1.9631605145259646E-3</v>
      </c>
      <c r="U332" s="92">
        <v>3.583626814742332E-4</v>
      </c>
    </row>
    <row r="333" spans="2:21">
      <c r="B333" s="86" t="s">
        <v>838</v>
      </c>
      <c r="C333" s="88" t="s">
        <v>839</v>
      </c>
      <c r="D333" s="89" t="s">
        <v>28</v>
      </c>
      <c r="E333" s="89" t="s">
        <v>663</v>
      </c>
      <c r="F333" s="88"/>
      <c r="G333" s="89" t="s">
        <v>715</v>
      </c>
      <c r="H333" s="88" t="s">
        <v>827</v>
      </c>
      <c r="I333" s="88" t="s">
        <v>310</v>
      </c>
      <c r="J333" s="102"/>
      <c r="K333" s="91">
        <v>4.5699999999986662</v>
      </c>
      <c r="L333" s="89" t="s">
        <v>131</v>
      </c>
      <c r="M333" s="90">
        <v>8.3750000000000005E-2</v>
      </c>
      <c r="N333" s="90">
        <v>8.7499999999990988E-2</v>
      </c>
      <c r="O333" s="91">
        <v>120784.17000000001</v>
      </c>
      <c r="P333" s="103">
        <v>98.376450000000006</v>
      </c>
      <c r="Q333" s="91"/>
      <c r="R333" s="91">
        <v>554.98743198200009</v>
      </c>
      <c r="S333" s="92">
        <v>1.7254881428571431E-4</v>
      </c>
      <c r="T333" s="92">
        <v>3.5844779241363625E-3</v>
      </c>
      <c r="U333" s="92">
        <v>6.5432404078729787E-4</v>
      </c>
    </row>
    <row r="334" spans="2:21">
      <c r="B334" s="86" t="s">
        <v>840</v>
      </c>
      <c r="C334" s="88" t="s">
        <v>841</v>
      </c>
      <c r="D334" s="89" t="s">
        <v>28</v>
      </c>
      <c r="E334" s="89" t="s">
        <v>663</v>
      </c>
      <c r="F334" s="88"/>
      <c r="G334" s="89" t="s">
        <v>742</v>
      </c>
      <c r="H334" s="88" t="s">
        <v>835</v>
      </c>
      <c r="I334" s="88" t="s">
        <v>699</v>
      </c>
      <c r="J334" s="102"/>
      <c r="K334" s="91">
        <v>5.060000000012046</v>
      </c>
      <c r="L334" s="89" t="s">
        <v>128</v>
      </c>
      <c r="M334" s="90">
        <v>3.2500000000000001E-2</v>
      </c>
      <c r="N334" s="90">
        <v>6.1200000000136173E-2</v>
      </c>
      <c r="O334" s="91">
        <v>59176.191022000006</v>
      </c>
      <c r="P334" s="103">
        <v>87.204750000000004</v>
      </c>
      <c r="Q334" s="91"/>
      <c r="R334" s="91">
        <v>190.93646299500003</v>
      </c>
      <c r="S334" s="92">
        <v>8.4537415745714297E-5</v>
      </c>
      <c r="T334" s="92">
        <v>1.2331946582539088E-3</v>
      </c>
      <c r="U334" s="92">
        <v>2.2511197695838055E-4</v>
      </c>
    </row>
    <row r="335" spans="2:21">
      <c r="B335" s="86" t="s">
        <v>842</v>
      </c>
      <c r="C335" s="88" t="s">
        <v>843</v>
      </c>
      <c r="D335" s="89" t="s">
        <v>28</v>
      </c>
      <c r="E335" s="89" t="s">
        <v>663</v>
      </c>
      <c r="F335" s="88"/>
      <c r="G335" s="89" t="s">
        <v>681</v>
      </c>
      <c r="H335" s="88" t="s">
        <v>835</v>
      </c>
      <c r="I335" s="88" t="s">
        <v>699</v>
      </c>
      <c r="J335" s="102"/>
      <c r="K335" s="91">
        <v>7.3000000000096401</v>
      </c>
      <c r="L335" s="89" t="s">
        <v>128</v>
      </c>
      <c r="M335" s="90">
        <v>3.2500000000000001E-2</v>
      </c>
      <c r="N335" s="90">
        <v>5.8800000000089982E-2</v>
      </c>
      <c r="O335" s="91">
        <v>20130.695000000003</v>
      </c>
      <c r="P335" s="103">
        <v>83.56317</v>
      </c>
      <c r="Q335" s="91"/>
      <c r="R335" s="91">
        <v>62.240830938000009</v>
      </c>
      <c r="S335" s="92">
        <v>1.6844233454856422E-5</v>
      </c>
      <c r="T335" s="92">
        <v>4.0199267878988725E-4</v>
      </c>
      <c r="U335" s="92">
        <v>7.3381250915664136E-5</v>
      </c>
    </row>
    <row r="336" spans="2:21">
      <c r="B336" s="86" t="s">
        <v>844</v>
      </c>
      <c r="C336" s="88" t="s">
        <v>845</v>
      </c>
      <c r="D336" s="89" t="s">
        <v>28</v>
      </c>
      <c r="E336" s="89" t="s">
        <v>663</v>
      </c>
      <c r="F336" s="88"/>
      <c r="G336" s="89" t="s">
        <v>681</v>
      </c>
      <c r="H336" s="88" t="s">
        <v>835</v>
      </c>
      <c r="I336" s="88" t="s">
        <v>699</v>
      </c>
      <c r="J336" s="102"/>
      <c r="K336" s="91">
        <v>5.4000000000032173</v>
      </c>
      <c r="L336" s="89" t="s">
        <v>128</v>
      </c>
      <c r="M336" s="90">
        <v>4.4999999999999998E-2</v>
      </c>
      <c r="N336" s="90">
        <v>6.1400000000027342E-2</v>
      </c>
      <c r="O336" s="91">
        <v>109108.36690000001</v>
      </c>
      <c r="P336" s="103">
        <v>92.389499999999998</v>
      </c>
      <c r="Q336" s="91"/>
      <c r="R336" s="91">
        <v>372.97729615700007</v>
      </c>
      <c r="S336" s="92">
        <v>7.2743760850723385E-5</v>
      </c>
      <c r="T336" s="92">
        <v>2.4089354231037747E-3</v>
      </c>
      <c r="U336" s="92">
        <v>4.3973610478315159E-4</v>
      </c>
    </row>
    <row r="337" spans="2:21">
      <c r="B337" s="86" t="s">
        <v>846</v>
      </c>
      <c r="C337" s="88" t="s">
        <v>847</v>
      </c>
      <c r="D337" s="89" t="s">
        <v>28</v>
      </c>
      <c r="E337" s="89" t="s">
        <v>663</v>
      </c>
      <c r="F337" s="88"/>
      <c r="G337" s="89" t="s">
        <v>747</v>
      </c>
      <c r="H337" s="88" t="s">
        <v>827</v>
      </c>
      <c r="I337" s="88" t="s">
        <v>665</v>
      </c>
      <c r="J337" s="102"/>
      <c r="K337" s="91">
        <v>0.10000000042079465</v>
      </c>
      <c r="L337" s="89" t="s">
        <v>128</v>
      </c>
      <c r="M337" s="90">
        <v>6.5000000000000002E-2</v>
      </c>
      <c r="N337" s="90">
        <v>0.10369999999593232</v>
      </c>
      <c r="O337" s="91">
        <v>189.22853300000003</v>
      </c>
      <c r="P337" s="103">
        <v>101.82693999999999</v>
      </c>
      <c r="Q337" s="91"/>
      <c r="R337" s="91">
        <v>0.71293681700000011</v>
      </c>
      <c r="S337" s="92">
        <v>7.5691413200000005E-8</v>
      </c>
      <c r="T337" s="92">
        <v>4.6046200951149268E-6</v>
      </c>
      <c r="U337" s="92">
        <v>8.4054461784749776E-7</v>
      </c>
    </row>
    <row r="338" spans="2:21">
      <c r="B338" s="86" t="s">
        <v>848</v>
      </c>
      <c r="C338" s="88" t="s">
        <v>849</v>
      </c>
      <c r="D338" s="89" t="s">
        <v>28</v>
      </c>
      <c r="E338" s="89" t="s">
        <v>663</v>
      </c>
      <c r="F338" s="88"/>
      <c r="G338" s="89" t="s">
        <v>850</v>
      </c>
      <c r="H338" s="88" t="s">
        <v>827</v>
      </c>
      <c r="I338" s="88" t="s">
        <v>310</v>
      </c>
      <c r="J338" s="102"/>
      <c r="K338" s="91">
        <v>4.3299999999961374</v>
      </c>
      <c r="L338" s="89" t="s">
        <v>130</v>
      </c>
      <c r="M338" s="90">
        <v>6.1249999999999999E-2</v>
      </c>
      <c r="N338" s="90">
        <v>5.4599999999940703E-2</v>
      </c>
      <c r="O338" s="91">
        <v>80522.780000000013</v>
      </c>
      <c r="P338" s="103">
        <v>103.21163</v>
      </c>
      <c r="Q338" s="91"/>
      <c r="R338" s="91">
        <v>333.97299301300006</v>
      </c>
      <c r="S338" s="92">
        <v>1.3420463333333336E-4</v>
      </c>
      <c r="T338" s="92">
        <v>2.1570196940093457E-3</v>
      </c>
      <c r="U338" s="92">
        <v>3.9375046300000119E-4</v>
      </c>
    </row>
    <row r="339" spans="2:21">
      <c r="B339" s="86" t="s">
        <v>851</v>
      </c>
      <c r="C339" s="88" t="s">
        <v>852</v>
      </c>
      <c r="D339" s="89" t="s">
        <v>28</v>
      </c>
      <c r="E339" s="89" t="s">
        <v>663</v>
      </c>
      <c r="F339" s="88"/>
      <c r="G339" s="89" t="s">
        <v>709</v>
      </c>
      <c r="H339" s="88" t="s">
        <v>835</v>
      </c>
      <c r="I339" s="88" t="s">
        <v>699</v>
      </c>
      <c r="J339" s="102"/>
      <c r="K339" s="91">
        <v>4.4199999999940127</v>
      </c>
      <c r="L339" s="89" t="s">
        <v>128</v>
      </c>
      <c r="M339" s="90">
        <v>7.4999999999999997E-2</v>
      </c>
      <c r="N339" s="90">
        <v>9.4099999999870287E-2</v>
      </c>
      <c r="O339" s="91">
        <v>96627.33600000001</v>
      </c>
      <c r="P339" s="103">
        <v>92.50367</v>
      </c>
      <c r="Q339" s="91"/>
      <c r="R339" s="91">
        <v>330.72016656900007</v>
      </c>
      <c r="S339" s="92">
        <v>9.6627336000000008E-5</v>
      </c>
      <c r="T339" s="92">
        <v>2.1360107775769046E-3</v>
      </c>
      <c r="U339" s="92">
        <v>3.8991541661846998E-4</v>
      </c>
    </row>
    <row r="340" spans="2:21">
      <c r="B340" s="86" t="s">
        <v>853</v>
      </c>
      <c r="C340" s="88" t="s">
        <v>854</v>
      </c>
      <c r="D340" s="89" t="s">
        <v>28</v>
      </c>
      <c r="E340" s="89" t="s">
        <v>663</v>
      </c>
      <c r="F340" s="88"/>
      <c r="G340" s="89" t="s">
        <v>791</v>
      </c>
      <c r="H340" s="88" t="s">
        <v>827</v>
      </c>
      <c r="I340" s="88" t="s">
        <v>310</v>
      </c>
      <c r="J340" s="102"/>
      <c r="K340" s="91">
        <v>5.1199999999946373</v>
      </c>
      <c r="L340" s="89" t="s">
        <v>128</v>
      </c>
      <c r="M340" s="90">
        <v>3.7499999999999999E-2</v>
      </c>
      <c r="N340" s="90">
        <v>6.2999999999954481E-2</v>
      </c>
      <c r="O340" s="91">
        <v>120784.17000000001</v>
      </c>
      <c r="P340" s="103">
        <v>88.482079999999996</v>
      </c>
      <c r="Q340" s="91"/>
      <c r="R340" s="91">
        <v>395.42769482600016</v>
      </c>
      <c r="S340" s="92">
        <v>2.0130695000000003E-4</v>
      </c>
      <c r="T340" s="92">
        <v>2.5539350281033007E-3</v>
      </c>
      <c r="U340" s="92">
        <v>4.6620487637663577E-4</v>
      </c>
    </row>
    <row r="341" spans="2:21">
      <c r="B341" s="86" t="s">
        <v>855</v>
      </c>
      <c r="C341" s="88" t="s">
        <v>856</v>
      </c>
      <c r="D341" s="89" t="s">
        <v>28</v>
      </c>
      <c r="E341" s="89" t="s">
        <v>663</v>
      </c>
      <c r="F341" s="88"/>
      <c r="G341" s="89" t="s">
        <v>747</v>
      </c>
      <c r="H341" s="88" t="s">
        <v>835</v>
      </c>
      <c r="I341" s="88" t="s">
        <v>699</v>
      </c>
      <c r="J341" s="102"/>
      <c r="K341" s="91">
        <v>6.2099999999985611</v>
      </c>
      <c r="L341" s="89" t="s">
        <v>128</v>
      </c>
      <c r="M341" s="90">
        <v>3.6249999999999998E-2</v>
      </c>
      <c r="N341" s="90">
        <v>5.9399999999990412E-2</v>
      </c>
      <c r="O341" s="91">
        <v>161045.56000000003</v>
      </c>
      <c r="P341" s="103">
        <v>87.515259999999998</v>
      </c>
      <c r="Q341" s="91"/>
      <c r="R341" s="91">
        <v>521.47595327500005</v>
      </c>
      <c r="S341" s="92">
        <v>1.7893951111111115E-4</v>
      </c>
      <c r="T341" s="92">
        <v>3.3680385081996367E-3</v>
      </c>
      <c r="U341" s="92">
        <v>6.1481437823149255E-4</v>
      </c>
    </row>
    <row r="342" spans="2:21">
      <c r="B342" s="86" t="s">
        <v>857</v>
      </c>
      <c r="C342" s="88" t="s">
        <v>858</v>
      </c>
      <c r="D342" s="89" t="s">
        <v>28</v>
      </c>
      <c r="E342" s="89" t="s">
        <v>663</v>
      </c>
      <c r="F342" s="88"/>
      <c r="G342" s="89" t="s">
        <v>824</v>
      </c>
      <c r="H342" s="88" t="s">
        <v>827</v>
      </c>
      <c r="I342" s="88" t="s">
        <v>665</v>
      </c>
      <c r="J342" s="102"/>
      <c r="K342" s="91">
        <v>6.8399999999982599</v>
      </c>
      <c r="L342" s="89" t="s">
        <v>128</v>
      </c>
      <c r="M342" s="90">
        <v>5.1249999999999997E-2</v>
      </c>
      <c r="N342" s="90">
        <v>6.3499999999989953E-2</v>
      </c>
      <c r="O342" s="91">
        <v>86561.988500000021</v>
      </c>
      <c r="P342" s="103">
        <v>93.337879999999998</v>
      </c>
      <c r="Q342" s="91"/>
      <c r="R342" s="91">
        <v>298.94194637800007</v>
      </c>
      <c r="S342" s="92">
        <v>1.7312397700000004E-4</v>
      </c>
      <c r="T342" s="92">
        <v>1.9307658978213601E-3</v>
      </c>
      <c r="U342" s="92">
        <v>3.5244924667270083E-4</v>
      </c>
    </row>
    <row r="343" spans="2:21">
      <c r="B343" s="86" t="s">
        <v>859</v>
      </c>
      <c r="C343" s="88" t="s">
        <v>860</v>
      </c>
      <c r="D343" s="89" t="s">
        <v>28</v>
      </c>
      <c r="E343" s="89" t="s">
        <v>663</v>
      </c>
      <c r="F343" s="88"/>
      <c r="G343" s="89" t="s">
        <v>735</v>
      </c>
      <c r="H343" s="88" t="s">
        <v>827</v>
      </c>
      <c r="I343" s="88" t="s">
        <v>665</v>
      </c>
      <c r="J343" s="102"/>
      <c r="K343" s="91">
        <v>7.3099999999950374</v>
      </c>
      <c r="L343" s="89" t="s">
        <v>128</v>
      </c>
      <c r="M343" s="90">
        <v>6.4000000000000001E-2</v>
      </c>
      <c r="N343" s="90">
        <v>6.4399999999956242E-2</v>
      </c>
      <c r="O343" s="91">
        <v>100653.47500000002</v>
      </c>
      <c r="P343" s="103">
        <v>100.64133</v>
      </c>
      <c r="Q343" s="91"/>
      <c r="R343" s="91">
        <v>374.80629730600009</v>
      </c>
      <c r="S343" s="92">
        <v>8.0522780000000013E-5</v>
      </c>
      <c r="T343" s="92">
        <v>2.420748328881474E-3</v>
      </c>
      <c r="U343" s="92">
        <v>4.4189247689800176E-4</v>
      </c>
    </row>
    <row r="344" spans="2:21">
      <c r="B344" s="86" t="s">
        <v>861</v>
      </c>
      <c r="C344" s="88" t="s">
        <v>862</v>
      </c>
      <c r="D344" s="89" t="s">
        <v>28</v>
      </c>
      <c r="E344" s="89" t="s">
        <v>663</v>
      </c>
      <c r="F344" s="88"/>
      <c r="G344" s="89" t="s">
        <v>709</v>
      </c>
      <c r="H344" s="88" t="s">
        <v>835</v>
      </c>
      <c r="I344" s="88" t="s">
        <v>699</v>
      </c>
      <c r="J344" s="102"/>
      <c r="K344" s="91">
        <v>4.2299999999995501</v>
      </c>
      <c r="L344" s="89" t="s">
        <v>128</v>
      </c>
      <c r="M344" s="90">
        <v>7.6249999999999998E-2</v>
      </c>
      <c r="N344" s="90">
        <v>9.5499999999996449E-2</v>
      </c>
      <c r="O344" s="91">
        <v>120784.17000000001</v>
      </c>
      <c r="P344" s="103">
        <v>94.418930000000003</v>
      </c>
      <c r="Q344" s="91"/>
      <c r="R344" s="91">
        <v>421.95954995300002</v>
      </c>
      <c r="S344" s="92">
        <v>2.4156834000000003E-4</v>
      </c>
      <c r="T344" s="92">
        <v>2.7252953932371182E-3</v>
      </c>
      <c r="U344" s="92">
        <v>4.9748563996849452E-4</v>
      </c>
    </row>
    <row r="345" spans="2:21">
      <c r="B345" s="86" t="s">
        <v>863</v>
      </c>
      <c r="C345" s="88" t="s">
        <v>864</v>
      </c>
      <c r="D345" s="89" t="s">
        <v>28</v>
      </c>
      <c r="E345" s="89" t="s">
        <v>663</v>
      </c>
      <c r="F345" s="88"/>
      <c r="G345" s="89" t="s">
        <v>817</v>
      </c>
      <c r="H345" s="88" t="s">
        <v>827</v>
      </c>
      <c r="I345" s="88" t="s">
        <v>310</v>
      </c>
      <c r="J345" s="102"/>
      <c r="K345" s="91">
        <v>6.4599999999766684</v>
      </c>
      <c r="L345" s="89" t="s">
        <v>128</v>
      </c>
      <c r="M345" s="90">
        <v>4.1250000000000002E-2</v>
      </c>
      <c r="N345" s="90">
        <v>7.7499999999716462E-2</v>
      </c>
      <c r="O345" s="91">
        <v>42274.459500000004</v>
      </c>
      <c r="P345" s="103">
        <v>78.91892</v>
      </c>
      <c r="Q345" s="91"/>
      <c r="R345" s="91">
        <v>123.44141827800003</v>
      </c>
      <c r="S345" s="92">
        <v>4.2274459500000002E-5</v>
      </c>
      <c r="T345" s="92">
        <v>7.972667726211225E-4</v>
      </c>
      <c r="U345" s="92">
        <v>1.4553606614067547E-4</v>
      </c>
    </row>
    <row r="346" spans="2:21">
      <c r="B346" s="86" t="s">
        <v>865</v>
      </c>
      <c r="C346" s="88" t="s">
        <v>866</v>
      </c>
      <c r="D346" s="89" t="s">
        <v>28</v>
      </c>
      <c r="E346" s="89" t="s">
        <v>663</v>
      </c>
      <c r="F346" s="88"/>
      <c r="G346" s="89" t="s">
        <v>817</v>
      </c>
      <c r="H346" s="88" t="s">
        <v>827</v>
      </c>
      <c r="I346" s="88" t="s">
        <v>310</v>
      </c>
      <c r="J346" s="102"/>
      <c r="K346" s="91">
        <v>0.94999999999963458</v>
      </c>
      <c r="L346" s="89" t="s">
        <v>128</v>
      </c>
      <c r="M346" s="90">
        <v>6.25E-2</v>
      </c>
      <c r="N346" s="90">
        <v>7.1700000000007549E-2</v>
      </c>
      <c r="O346" s="91">
        <v>107473.75446600001</v>
      </c>
      <c r="P346" s="103">
        <v>103.20442</v>
      </c>
      <c r="Q346" s="91"/>
      <c r="R346" s="91">
        <v>410.39534695700002</v>
      </c>
      <c r="S346" s="92">
        <v>1.1011745430905173E-4</v>
      </c>
      <c r="T346" s="92">
        <v>2.6506060796406654E-3</v>
      </c>
      <c r="U346" s="92">
        <v>4.8385157260627591E-4</v>
      </c>
    </row>
    <row r="347" spans="2:21">
      <c r="B347" s="86" t="s">
        <v>867</v>
      </c>
      <c r="C347" s="88" t="s">
        <v>868</v>
      </c>
      <c r="D347" s="89" t="s">
        <v>28</v>
      </c>
      <c r="E347" s="89" t="s">
        <v>663</v>
      </c>
      <c r="F347" s="88"/>
      <c r="G347" s="89" t="s">
        <v>817</v>
      </c>
      <c r="H347" s="88" t="s">
        <v>827</v>
      </c>
      <c r="I347" s="88" t="s">
        <v>310</v>
      </c>
      <c r="J347" s="102"/>
      <c r="K347" s="91">
        <v>5.0499999999961727</v>
      </c>
      <c r="L347" s="89" t="s">
        <v>130</v>
      </c>
      <c r="M347" s="90">
        <v>6.5000000000000002E-2</v>
      </c>
      <c r="N347" s="90">
        <v>6.3699999999941304E-2</v>
      </c>
      <c r="O347" s="91">
        <v>48313.668000000005</v>
      </c>
      <c r="P347" s="103">
        <v>100.93205</v>
      </c>
      <c r="Q347" s="91"/>
      <c r="R347" s="91">
        <v>195.95804509500005</v>
      </c>
      <c r="S347" s="92">
        <v>6.4418224000000005E-5</v>
      </c>
      <c r="T347" s="92">
        <v>1.2656273750046409E-3</v>
      </c>
      <c r="U347" s="92">
        <v>2.3103236668519465E-4</v>
      </c>
    </row>
    <row r="348" spans="2:21">
      <c r="B348" s="86" t="s">
        <v>869</v>
      </c>
      <c r="C348" s="88" t="s">
        <v>870</v>
      </c>
      <c r="D348" s="89" t="s">
        <v>28</v>
      </c>
      <c r="E348" s="89" t="s">
        <v>663</v>
      </c>
      <c r="F348" s="88"/>
      <c r="G348" s="89" t="s">
        <v>735</v>
      </c>
      <c r="H348" s="88" t="s">
        <v>827</v>
      </c>
      <c r="I348" s="88" t="s">
        <v>665</v>
      </c>
      <c r="J348" s="102"/>
      <c r="K348" s="91">
        <v>2.7699999999980567</v>
      </c>
      <c r="L348" s="89" t="s">
        <v>130</v>
      </c>
      <c r="M348" s="90">
        <v>5.7500000000000002E-2</v>
      </c>
      <c r="N348" s="90">
        <v>5.5699999999964535E-2</v>
      </c>
      <c r="O348" s="91">
        <v>121186.78390000001</v>
      </c>
      <c r="P348" s="103">
        <v>102.48775000000001</v>
      </c>
      <c r="Q348" s="91"/>
      <c r="R348" s="91">
        <v>499.10417886100009</v>
      </c>
      <c r="S348" s="92">
        <v>1.8644120600000002E-4</v>
      </c>
      <c r="T348" s="92">
        <v>3.2235467109271131E-3</v>
      </c>
      <c r="U348" s="92">
        <v>5.884383037645935E-4</v>
      </c>
    </row>
    <row r="349" spans="2:21">
      <c r="B349" s="86" t="s">
        <v>871</v>
      </c>
      <c r="C349" s="88" t="s">
        <v>872</v>
      </c>
      <c r="D349" s="89" t="s">
        <v>28</v>
      </c>
      <c r="E349" s="89" t="s">
        <v>663</v>
      </c>
      <c r="F349" s="88"/>
      <c r="G349" s="89" t="s">
        <v>735</v>
      </c>
      <c r="H349" s="88" t="s">
        <v>873</v>
      </c>
      <c r="I349" s="88" t="s">
        <v>699</v>
      </c>
      <c r="J349" s="102"/>
      <c r="K349" s="91">
        <v>6.4399999999989239</v>
      </c>
      <c r="L349" s="89" t="s">
        <v>128</v>
      </c>
      <c r="M349" s="90">
        <v>3.7499999999999999E-2</v>
      </c>
      <c r="N349" s="90">
        <v>6.3199999999992193E-2</v>
      </c>
      <c r="O349" s="91">
        <v>128836.44800000003</v>
      </c>
      <c r="P349" s="103">
        <v>85.831500000000005</v>
      </c>
      <c r="Q349" s="91"/>
      <c r="R349" s="91">
        <v>409.15434670100007</v>
      </c>
      <c r="S349" s="92">
        <v>1.2883644800000004E-4</v>
      </c>
      <c r="T349" s="92">
        <v>2.6425908746736029E-3</v>
      </c>
      <c r="U349" s="92">
        <v>4.823884470374247E-4</v>
      </c>
    </row>
    <row r="350" spans="2:21">
      <c r="B350" s="86" t="s">
        <v>874</v>
      </c>
      <c r="C350" s="88" t="s">
        <v>875</v>
      </c>
      <c r="D350" s="89" t="s">
        <v>28</v>
      </c>
      <c r="E350" s="89" t="s">
        <v>663</v>
      </c>
      <c r="F350" s="88"/>
      <c r="G350" s="89" t="s">
        <v>735</v>
      </c>
      <c r="H350" s="88" t="s">
        <v>873</v>
      </c>
      <c r="I350" s="88" t="s">
        <v>699</v>
      </c>
      <c r="J350" s="102"/>
      <c r="K350" s="91">
        <v>5.0399999999604912</v>
      </c>
      <c r="L350" s="89" t="s">
        <v>128</v>
      </c>
      <c r="M350" s="90">
        <v>5.8749999999999997E-2</v>
      </c>
      <c r="N350" s="90">
        <v>6.3699999999503848E-2</v>
      </c>
      <c r="O350" s="91">
        <v>12078.417000000001</v>
      </c>
      <c r="P350" s="103">
        <v>97.412260000000003</v>
      </c>
      <c r="Q350" s="91"/>
      <c r="R350" s="91">
        <v>43.533679967999994</v>
      </c>
      <c r="S350" s="92">
        <v>2.4156834000000002E-5</v>
      </c>
      <c r="T350" s="92">
        <v>2.8116945683695119E-4</v>
      </c>
      <c r="U350" s="92">
        <v>5.1325726936329363E-5</v>
      </c>
    </row>
    <row r="351" spans="2:21">
      <c r="B351" s="86" t="s">
        <v>876</v>
      </c>
      <c r="C351" s="88" t="s">
        <v>877</v>
      </c>
      <c r="D351" s="89" t="s">
        <v>28</v>
      </c>
      <c r="E351" s="89" t="s">
        <v>663</v>
      </c>
      <c r="F351" s="88"/>
      <c r="G351" s="89" t="s">
        <v>832</v>
      </c>
      <c r="H351" s="88" t="s">
        <v>878</v>
      </c>
      <c r="I351" s="88" t="s">
        <v>665</v>
      </c>
      <c r="J351" s="102"/>
      <c r="K351" s="91">
        <v>6.5200000000003993</v>
      </c>
      <c r="L351" s="89" t="s">
        <v>128</v>
      </c>
      <c r="M351" s="90">
        <v>0.04</v>
      </c>
      <c r="N351" s="90">
        <v>6.1100000000006996E-2</v>
      </c>
      <c r="O351" s="91">
        <v>153999.81675000003</v>
      </c>
      <c r="P351" s="103">
        <v>87.871669999999995</v>
      </c>
      <c r="Q351" s="91"/>
      <c r="R351" s="91">
        <v>500.69216091500004</v>
      </c>
      <c r="S351" s="92">
        <v>3.0799963350000006E-4</v>
      </c>
      <c r="T351" s="92">
        <v>3.2338029551021562E-3</v>
      </c>
      <c r="U351" s="92">
        <v>5.9031051703356833E-4</v>
      </c>
    </row>
    <row r="352" spans="2:21">
      <c r="B352" s="86" t="s">
        <v>879</v>
      </c>
      <c r="C352" s="88" t="s">
        <v>880</v>
      </c>
      <c r="D352" s="89" t="s">
        <v>28</v>
      </c>
      <c r="E352" s="89" t="s">
        <v>663</v>
      </c>
      <c r="F352" s="88"/>
      <c r="G352" s="89" t="s">
        <v>850</v>
      </c>
      <c r="H352" s="88" t="s">
        <v>873</v>
      </c>
      <c r="I352" s="88" t="s">
        <v>699</v>
      </c>
      <c r="J352" s="102"/>
      <c r="K352" s="91">
        <v>6.9300000000027193</v>
      </c>
      <c r="L352" s="89" t="s">
        <v>128</v>
      </c>
      <c r="M352" s="90">
        <v>6.0999999999999999E-2</v>
      </c>
      <c r="N352" s="90">
        <v>6.5600000000054406E-2</v>
      </c>
      <c r="O352" s="91">
        <v>20130.695000000003</v>
      </c>
      <c r="P352" s="103">
        <v>98.724720000000005</v>
      </c>
      <c r="Q352" s="91"/>
      <c r="R352" s="91">
        <v>73.533699060000018</v>
      </c>
      <c r="S352" s="92">
        <v>1.1503254285714287E-5</v>
      </c>
      <c r="T352" s="92">
        <v>4.7492953132172107E-4</v>
      </c>
      <c r="U352" s="92">
        <v>8.6695417464042416E-5</v>
      </c>
    </row>
    <row r="353" spans="2:21">
      <c r="B353" s="86" t="s">
        <v>881</v>
      </c>
      <c r="C353" s="88" t="s">
        <v>882</v>
      </c>
      <c r="D353" s="89" t="s">
        <v>28</v>
      </c>
      <c r="E353" s="89" t="s">
        <v>663</v>
      </c>
      <c r="F353" s="88"/>
      <c r="G353" s="89" t="s">
        <v>850</v>
      </c>
      <c r="H353" s="88" t="s">
        <v>873</v>
      </c>
      <c r="I353" s="88" t="s">
        <v>699</v>
      </c>
      <c r="J353" s="102"/>
      <c r="K353" s="91">
        <v>3.6899999999938138</v>
      </c>
      <c r="L353" s="89" t="s">
        <v>128</v>
      </c>
      <c r="M353" s="90">
        <v>7.3499999999999996E-2</v>
      </c>
      <c r="N353" s="90">
        <v>6.7299999999925128E-2</v>
      </c>
      <c r="O353" s="91">
        <v>64418.224000000017</v>
      </c>
      <c r="P353" s="103">
        <v>103.09733</v>
      </c>
      <c r="Q353" s="91"/>
      <c r="R353" s="91">
        <v>245.72984310800007</v>
      </c>
      <c r="S353" s="92">
        <v>4.2945482666666675E-5</v>
      </c>
      <c r="T353" s="92">
        <v>1.5870867467692232E-3</v>
      </c>
      <c r="U353" s="92">
        <v>2.8971276576524377E-4</v>
      </c>
    </row>
    <row r="354" spans="2:21">
      <c r="B354" s="86" t="s">
        <v>883</v>
      </c>
      <c r="C354" s="88" t="s">
        <v>884</v>
      </c>
      <c r="D354" s="89" t="s">
        <v>28</v>
      </c>
      <c r="E354" s="89" t="s">
        <v>663</v>
      </c>
      <c r="F354" s="88"/>
      <c r="G354" s="89" t="s">
        <v>850</v>
      </c>
      <c r="H354" s="88" t="s">
        <v>878</v>
      </c>
      <c r="I354" s="88" t="s">
        <v>665</v>
      </c>
      <c r="J354" s="102"/>
      <c r="K354" s="91">
        <v>5.7199999999960678</v>
      </c>
      <c r="L354" s="89" t="s">
        <v>128</v>
      </c>
      <c r="M354" s="90">
        <v>3.7499999999999999E-2</v>
      </c>
      <c r="N354" s="90">
        <v>6.1699999999940067E-2</v>
      </c>
      <c r="O354" s="91">
        <v>96627.33600000001</v>
      </c>
      <c r="P354" s="103">
        <v>88.207080000000005</v>
      </c>
      <c r="Q354" s="91"/>
      <c r="R354" s="91">
        <v>315.35897271700003</v>
      </c>
      <c r="S354" s="92">
        <v>2.4156834000000003E-4</v>
      </c>
      <c r="T354" s="92">
        <v>2.0367979718846504E-3</v>
      </c>
      <c r="U354" s="92">
        <v>3.7180473905472355E-4</v>
      </c>
    </row>
    <row r="355" spans="2:21">
      <c r="B355" s="86" t="s">
        <v>885</v>
      </c>
      <c r="C355" s="88" t="s">
        <v>886</v>
      </c>
      <c r="D355" s="89" t="s">
        <v>28</v>
      </c>
      <c r="E355" s="89" t="s">
        <v>663</v>
      </c>
      <c r="F355" s="88"/>
      <c r="G355" s="89" t="s">
        <v>681</v>
      </c>
      <c r="H355" s="88" t="s">
        <v>873</v>
      </c>
      <c r="I355" s="88" t="s">
        <v>699</v>
      </c>
      <c r="J355" s="102"/>
      <c r="K355" s="91">
        <v>4.4000000000035993</v>
      </c>
      <c r="L355" s="89" t="s">
        <v>128</v>
      </c>
      <c r="M355" s="90">
        <v>5.1249999999999997E-2</v>
      </c>
      <c r="N355" s="90">
        <v>6.4700000000060792E-2</v>
      </c>
      <c r="O355" s="91">
        <v>143600.29971300001</v>
      </c>
      <c r="P355" s="103">
        <v>94.126540000000006</v>
      </c>
      <c r="Q355" s="91"/>
      <c r="R355" s="91">
        <v>500.11418506800004</v>
      </c>
      <c r="S355" s="92">
        <v>2.6109145402363637E-4</v>
      </c>
      <c r="T355" s="92">
        <v>3.2300700027056367E-3</v>
      </c>
      <c r="U355" s="92">
        <v>5.8962908990586578E-4</v>
      </c>
    </row>
    <row r="356" spans="2:21">
      <c r="B356" s="86" t="s">
        <v>887</v>
      </c>
      <c r="C356" s="88" t="s">
        <v>888</v>
      </c>
      <c r="D356" s="89" t="s">
        <v>28</v>
      </c>
      <c r="E356" s="89" t="s">
        <v>663</v>
      </c>
      <c r="F356" s="88"/>
      <c r="G356" s="89" t="s">
        <v>775</v>
      </c>
      <c r="H356" s="88" t="s">
        <v>873</v>
      </c>
      <c r="I356" s="88" t="s">
        <v>699</v>
      </c>
      <c r="J356" s="102"/>
      <c r="K356" s="91">
        <v>6.6500000000053783</v>
      </c>
      <c r="L356" s="89" t="s">
        <v>128</v>
      </c>
      <c r="M356" s="90">
        <v>0.04</v>
      </c>
      <c r="N356" s="90">
        <v>6.1300000000054755E-2</v>
      </c>
      <c r="O356" s="91">
        <v>126823.37850000002</v>
      </c>
      <c r="P356" s="103">
        <v>87.179559999999995</v>
      </c>
      <c r="Q356" s="91"/>
      <c r="R356" s="91">
        <v>409.08701355200003</v>
      </c>
      <c r="S356" s="92">
        <v>1.1529398045454547E-4</v>
      </c>
      <c r="T356" s="92">
        <v>2.6421559924181773E-3</v>
      </c>
      <c r="U356" s="92">
        <v>4.8230906199986574E-4</v>
      </c>
    </row>
    <row r="357" spans="2:21">
      <c r="B357" s="86" t="s">
        <v>889</v>
      </c>
      <c r="C357" s="88" t="s">
        <v>890</v>
      </c>
      <c r="D357" s="89" t="s">
        <v>28</v>
      </c>
      <c r="E357" s="89" t="s">
        <v>663</v>
      </c>
      <c r="F357" s="88"/>
      <c r="G357" s="89" t="s">
        <v>709</v>
      </c>
      <c r="H357" s="88" t="s">
        <v>878</v>
      </c>
      <c r="I357" s="88" t="s">
        <v>665</v>
      </c>
      <c r="J357" s="102"/>
      <c r="K357" s="91">
        <v>4.7099999999983888</v>
      </c>
      <c r="L357" s="89" t="s">
        <v>130</v>
      </c>
      <c r="M357" s="90">
        <v>7.8750000000000001E-2</v>
      </c>
      <c r="N357" s="90">
        <v>8.739999999997114E-2</v>
      </c>
      <c r="O357" s="91">
        <v>119978.94220000002</v>
      </c>
      <c r="P357" s="103">
        <v>99.146929999999998</v>
      </c>
      <c r="Q357" s="91"/>
      <c r="R357" s="91">
        <v>478.02240478700003</v>
      </c>
      <c r="S357" s="92">
        <v>1.1997894220000002E-4</v>
      </c>
      <c r="T357" s="92">
        <v>3.0873865937511005E-3</v>
      </c>
      <c r="U357" s="92">
        <v>5.6358312542334412E-4</v>
      </c>
    </row>
    <row r="358" spans="2:21">
      <c r="B358" s="86" t="s">
        <v>891</v>
      </c>
      <c r="C358" s="88" t="s">
        <v>892</v>
      </c>
      <c r="D358" s="89" t="s">
        <v>28</v>
      </c>
      <c r="E358" s="89" t="s">
        <v>663</v>
      </c>
      <c r="F358" s="88"/>
      <c r="G358" s="89" t="s">
        <v>817</v>
      </c>
      <c r="H358" s="88" t="s">
        <v>878</v>
      </c>
      <c r="I358" s="88" t="s">
        <v>665</v>
      </c>
      <c r="J358" s="102"/>
      <c r="K358" s="91">
        <v>5.7199999999949975</v>
      </c>
      <c r="L358" s="89" t="s">
        <v>130</v>
      </c>
      <c r="M358" s="90">
        <v>6.1349999999999995E-2</v>
      </c>
      <c r="N358" s="90">
        <v>6.6099999999912479E-2</v>
      </c>
      <c r="O358" s="91">
        <v>40261.390000000007</v>
      </c>
      <c r="P358" s="103">
        <v>98.862949999999998</v>
      </c>
      <c r="Q358" s="91"/>
      <c r="R358" s="91">
        <v>159.95076254000003</v>
      </c>
      <c r="S358" s="92">
        <v>4.0261390000000007E-5</v>
      </c>
      <c r="T358" s="92">
        <v>1.033068398010142E-3</v>
      </c>
      <c r="U358" s="92">
        <v>1.8858017901129121E-4</v>
      </c>
    </row>
    <row r="359" spans="2:21">
      <c r="B359" s="86" t="s">
        <v>893</v>
      </c>
      <c r="C359" s="88" t="s">
        <v>894</v>
      </c>
      <c r="D359" s="89" t="s">
        <v>28</v>
      </c>
      <c r="E359" s="89" t="s">
        <v>663</v>
      </c>
      <c r="F359" s="88"/>
      <c r="G359" s="89" t="s">
        <v>817</v>
      </c>
      <c r="H359" s="88" t="s">
        <v>878</v>
      </c>
      <c r="I359" s="88" t="s">
        <v>665</v>
      </c>
      <c r="J359" s="102"/>
      <c r="K359" s="91">
        <v>4.31000000000068</v>
      </c>
      <c r="L359" s="89" t="s">
        <v>130</v>
      </c>
      <c r="M359" s="90">
        <v>7.1249999999999994E-2</v>
      </c>
      <c r="N359" s="90">
        <v>6.5700000000028153E-2</v>
      </c>
      <c r="O359" s="91">
        <v>120784.17000000001</v>
      </c>
      <c r="P359" s="103">
        <v>106.113</v>
      </c>
      <c r="Q359" s="91"/>
      <c r="R359" s="91">
        <v>515.04192781500001</v>
      </c>
      <c r="S359" s="92">
        <v>1.6104556000000003E-4</v>
      </c>
      <c r="T359" s="92">
        <v>3.3264832928998254E-3</v>
      </c>
      <c r="U359" s="92">
        <v>6.0722873341340934E-4</v>
      </c>
    </row>
    <row r="360" spans="2:21">
      <c r="B360" s="86" t="s">
        <v>895</v>
      </c>
      <c r="C360" s="88" t="s">
        <v>896</v>
      </c>
      <c r="D360" s="89" t="s">
        <v>28</v>
      </c>
      <c r="E360" s="89" t="s">
        <v>663</v>
      </c>
      <c r="F360" s="88"/>
      <c r="G360" s="89" t="s">
        <v>718</v>
      </c>
      <c r="H360" s="88" t="s">
        <v>878</v>
      </c>
      <c r="I360" s="88" t="s">
        <v>310</v>
      </c>
      <c r="J360" s="102"/>
      <c r="K360" s="91">
        <v>2.6200000000036479</v>
      </c>
      <c r="L360" s="89" t="s">
        <v>128</v>
      </c>
      <c r="M360" s="90">
        <v>4.3749999999999997E-2</v>
      </c>
      <c r="N360" s="90">
        <v>6.3900000000112714E-2</v>
      </c>
      <c r="O360" s="91">
        <v>60392.085000000006</v>
      </c>
      <c r="P360" s="103">
        <v>95.691460000000006</v>
      </c>
      <c r="Q360" s="91"/>
      <c r="R360" s="91">
        <v>213.82324738100002</v>
      </c>
      <c r="S360" s="92">
        <v>3.0196042500000003E-5</v>
      </c>
      <c r="T360" s="92">
        <v>1.3810127324274271E-3</v>
      </c>
      <c r="U360" s="92">
        <v>2.520952424831408E-4</v>
      </c>
    </row>
    <row r="361" spans="2:21">
      <c r="B361" s="86" t="s">
        <v>897</v>
      </c>
      <c r="C361" s="88" t="s">
        <v>898</v>
      </c>
      <c r="D361" s="89" t="s">
        <v>28</v>
      </c>
      <c r="E361" s="89" t="s">
        <v>663</v>
      </c>
      <c r="F361" s="88"/>
      <c r="G361" s="89" t="s">
        <v>765</v>
      </c>
      <c r="H361" s="88" t="s">
        <v>682</v>
      </c>
      <c r="I361" s="88" t="s">
        <v>665</v>
      </c>
      <c r="J361" s="102"/>
      <c r="K361" s="91">
        <v>4.3600000000002339</v>
      </c>
      <c r="L361" s="89" t="s">
        <v>128</v>
      </c>
      <c r="M361" s="90">
        <v>4.6249999999999999E-2</v>
      </c>
      <c r="N361" s="90">
        <v>6.6099999999994996E-2</v>
      </c>
      <c r="O361" s="91">
        <v>100665.55341700003</v>
      </c>
      <c r="P361" s="103">
        <v>91.717129999999997</v>
      </c>
      <c r="Q361" s="91"/>
      <c r="R361" s="91">
        <v>341.61194049700003</v>
      </c>
      <c r="S361" s="92">
        <v>1.8302827894000007E-4</v>
      </c>
      <c r="T361" s="92">
        <v>2.2063570970605249E-3</v>
      </c>
      <c r="U361" s="92">
        <v>4.0275669755065124E-4</v>
      </c>
    </row>
    <row r="362" spans="2:21">
      <c r="B362" s="86" t="s">
        <v>899</v>
      </c>
      <c r="C362" s="88" t="s">
        <v>900</v>
      </c>
      <c r="D362" s="89" t="s">
        <v>28</v>
      </c>
      <c r="E362" s="89" t="s">
        <v>663</v>
      </c>
      <c r="F362" s="88"/>
      <c r="G362" s="89" t="s">
        <v>709</v>
      </c>
      <c r="H362" s="88" t="s">
        <v>682</v>
      </c>
      <c r="I362" s="88" t="s">
        <v>665</v>
      </c>
      <c r="J362" s="102"/>
      <c r="K362" s="91">
        <v>3.8299999999995449</v>
      </c>
      <c r="L362" s="89" t="s">
        <v>131</v>
      </c>
      <c r="M362" s="90">
        <v>8.8749999999999996E-2</v>
      </c>
      <c r="N362" s="90">
        <v>0.10989999999995792</v>
      </c>
      <c r="O362" s="91">
        <v>81730.621700000018</v>
      </c>
      <c r="P362" s="103">
        <v>92.156750000000002</v>
      </c>
      <c r="Q362" s="91"/>
      <c r="R362" s="91">
        <v>351.79846415200001</v>
      </c>
      <c r="S362" s="92">
        <v>6.538449736000001E-5</v>
      </c>
      <c r="T362" s="92">
        <v>2.2721484412620355E-3</v>
      </c>
      <c r="U362" s="92">
        <v>4.1476649621530128E-4</v>
      </c>
    </row>
    <row r="363" spans="2:21">
      <c r="B363" s="86" t="s">
        <v>901</v>
      </c>
      <c r="C363" s="88" t="s">
        <v>902</v>
      </c>
      <c r="D363" s="89" t="s">
        <v>28</v>
      </c>
      <c r="E363" s="89" t="s">
        <v>663</v>
      </c>
      <c r="F363" s="88"/>
      <c r="G363" s="89" t="s">
        <v>765</v>
      </c>
      <c r="H363" s="88" t="s">
        <v>903</v>
      </c>
      <c r="I363" s="88" t="s">
        <v>699</v>
      </c>
      <c r="J363" s="102"/>
      <c r="K363" s="91">
        <v>3.9299999999970017</v>
      </c>
      <c r="L363" s="89" t="s">
        <v>128</v>
      </c>
      <c r="M363" s="90">
        <v>6.3750000000000001E-2</v>
      </c>
      <c r="N363" s="90">
        <v>6.179999999996421E-2</v>
      </c>
      <c r="O363" s="91">
        <v>112731.89200000004</v>
      </c>
      <c r="P363" s="103">
        <v>103.1755</v>
      </c>
      <c r="Q363" s="91"/>
      <c r="R363" s="91">
        <v>430.35326495300012</v>
      </c>
      <c r="S363" s="92">
        <v>2.2546378400000009E-4</v>
      </c>
      <c r="T363" s="92">
        <v>2.7795075868566098E-3</v>
      </c>
      <c r="U363" s="92">
        <v>5.0738173706821256E-4</v>
      </c>
    </row>
    <row r="364" spans="2:21">
      <c r="B364" s="86" t="s">
        <v>904</v>
      </c>
      <c r="C364" s="88" t="s">
        <v>905</v>
      </c>
      <c r="D364" s="89" t="s">
        <v>28</v>
      </c>
      <c r="E364" s="89" t="s">
        <v>663</v>
      </c>
      <c r="F364" s="88"/>
      <c r="G364" s="89" t="s">
        <v>709</v>
      </c>
      <c r="H364" s="88" t="s">
        <v>682</v>
      </c>
      <c r="I364" s="88" t="s">
        <v>665</v>
      </c>
      <c r="J364" s="102"/>
      <c r="K364" s="91">
        <v>3.9099999999956885</v>
      </c>
      <c r="L364" s="89" t="s">
        <v>131</v>
      </c>
      <c r="M364" s="90">
        <v>8.5000000000000006E-2</v>
      </c>
      <c r="N364" s="90">
        <v>0.10069999999991376</v>
      </c>
      <c r="O364" s="91">
        <v>40261.390000000007</v>
      </c>
      <c r="P364" s="103">
        <v>93.709289999999996</v>
      </c>
      <c r="Q364" s="91"/>
      <c r="R364" s="91">
        <v>176.21927153599998</v>
      </c>
      <c r="S364" s="92">
        <v>5.368185333333334E-5</v>
      </c>
      <c r="T364" s="92">
        <v>1.1381412483024835E-3</v>
      </c>
      <c r="U364" s="92">
        <v>2.0776057108941746E-4</v>
      </c>
    </row>
    <row r="365" spans="2:21">
      <c r="B365" s="86" t="s">
        <v>906</v>
      </c>
      <c r="C365" s="88" t="s">
        <v>907</v>
      </c>
      <c r="D365" s="89" t="s">
        <v>28</v>
      </c>
      <c r="E365" s="89" t="s">
        <v>663</v>
      </c>
      <c r="F365" s="88"/>
      <c r="G365" s="89" t="s">
        <v>709</v>
      </c>
      <c r="H365" s="88" t="s">
        <v>682</v>
      </c>
      <c r="I365" s="88" t="s">
        <v>665</v>
      </c>
      <c r="J365" s="102"/>
      <c r="K365" s="91">
        <v>4.2299999999948881</v>
      </c>
      <c r="L365" s="89" t="s">
        <v>131</v>
      </c>
      <c r="M365" s="90">
        <v>8.5000000000000006E-2</v>
      </c>
      <c r="N365" s="90">
        <v>0.10219999999980128</v>
      </c>
      <c r="O365" s="91">
        <v>40261.390000000007</v>
      </c>
      <c r="P365" s="103">
        <v>92.598290000000006</v>
      </c>
      <c r="Q365" s="91"/>
      <c r="R365" s="91">
        <v>174.13004854300004</v>
      </c>
      <c r="S365" s="92">
        <v>5.368185333333334E-5</v>
      </c>
      <c r="T365" s="92">
        <v>1.1246476567985063E-3</v>
      </c>
      <c r="U365" s="92">
        <v>2.0529740030011969E-4</v>
      </c>
    </row>
    <row r="366" spans="2:21">
      <c r="B366" s="86" t="s">
        <v>908</v>
      </c>
      <c r="C366" s="88" t="s">
        <v>909</v>
      </c>
      <c r="D366" s="89" t="s">
        <v>28</v>
      </c>
      <c r="E366" s="89" t="s">
        <v>663</v>
      </c>
      <c r="F366" s="88"/>
      <c r="G366" s="89" t="s">
        <v>824</v>
      </c>
      <c r="H366" s="88" t="s">
        <v>903</v>
      </c>
      <c r="I366" s="88" t="s">
        <v>699</v>
      </c>
      <c r="J366" s="102"/>
      <c r="K366" s="91">
        <v>6.0000000000072014</v>
      </c>
      <c r="L366" s="89" t="s">
        <v>128</v>
      </c>
      <c r="M366" s="90">
        <v>4.1250000000000002E-2</v>
      </c>
      <c r="N366" s="90">
        <v>6.6000000000076817E-2</v>
      </c>
      <c r="O366" s="91">
        <v>128941.12761400001</v>
      </c>
      <c r="P366" s="103">
        <v>87.305289999999999</v>
      </c>
      <c r="Q366" s="91"/>
      <c r="R366" s="91">
        <v>416.51798188800012</v>
      </c>
      <c r="S366" s="92">
        <v>2.57882255228E-4</v>
      </c>
      <c r="T366" s="92">
        <v>2.6901501278172877E-3</v>
      </c>
      <c r="U366" s="92">
        <v>4.9107009143653188E-4</v>
      </c>
    </row>
    <row r="367" spans="2:21">
      <c r="B367" s="86" t="s">
        <v>910</v>
      </c>
      <c r="C367" s="88" t="s">
        <v>911</v>
      </c>
      <c r="D367" s="89" t="s">
        <v>28</v>
      </c>
      <c r="E367" s="89" t="s">
        <v>663</v>
      </c>
      <c r="F367" s="88"/>
      <c r="G367" s="89" t="s">
        <v>730</v>
      </c>
      <c r="H367" s="88" t="s">
        <v>912</v>
      </c>
      <c r="I367" s="88" t="s">
        <v>699</v>
      </c>
      <c r="J367" s="102"/>
      <c r="K367" s="91">
        <v>3.8600000000036876</v>
      </c>
      <c r="L367" s="89" t="s">
        <v>130</v>
      </c>
      <c r="M367" s="90">
        <v>2.6249999999999999E-2</v>
      </c>
      <c r="N367" s="90">
        <v>0.1107000000000507</v>
      </c>
      <c r="O367" s="91">
        <v>72671.808950000021</v>
      </c>
      <c r="P367" s="103">
        <v>74.290149999999997</v>
      </c>
      <c r="Q367" s="91"/>
      <c r="R367" s="91">
        <v>216.95076347000003</v>
      </c>
      <c r="S367" s="92">
        <v>2.7837845407463599E-4</v>
      </c>
      <c r="T367" s="92">
        <v>1.4012123112509805E-3</v>
      </c>
      <c r="U367" s="92">
        <v>2.5578254934281784E-4</v>
      </c>
    </row>
    <row r="368" spans="2:21">
      <c r="B368" s="86" t="s">
        <v>913</v>
      </c>
      <c r="C368" s="88" t="s">
        <v>914</v>
      </c>
      <c r="D368" s="89" t="s">
        <v>28</v>
      </c>
      <c r="E368" s="89" t="s">
        <v>663</v>
      </c>
      <c r="F368" s="88"/>
      <c r="G368" s="89" t="s">
        <v>824</v>
      </c>
      <c r="H368" s="88" t="s">
        <v>912</v>
      </c>
      <c r="I368" s="88" t="s">
        <v>699</v>
      </c>
      <c r="J368" s="102"/>
      <c r="K368" s="91">
        <v>5.5899999999832586</v>
      </c>
      <c r="L368" s="89" t="s">
        <v>128</v>
      </c>
      <c r="M368" s="90">
        <v>4.7500000000000001E-2</v>
      </c>
      <c r="N368" s="90">
        <v>7.5899999999832601E-2</v>
      </c>
      <c r="O368" s="91">
        <v>48313.668000000005</v>
      </c>
      <c r="P368" s="103">
        <v>86.541139999999999</v>
      </c>
      <c r="Q368" s="91"/>
      <c r="R368" s="91">
        <v>154.70143460100002</v>
      </c>
      <c r="S368" s="92">
        <v>1.5840546885245905E-5</v>
      </c>
      <c r="T368" s="92">
        <v>9.9916474717123794E-4</v>
      </c>
      <c r="U368" s="92">
        <v>1.8239127946054328E-4</v>
      </c>
    </row>
    <row r="369" spans="2:21">
      <c r="B369" s="86" t="s">
        <v>915</v>
      </c>
      <c r="C369" s="88" t="s">
        <v>916</v>
      </c>
      <c r="D369" s="89" t="s">
        <v>28</v>
      </c>
      <c r="E369" s="89" t="s">
        <v>663</v>
      </c>
      <c r="F369" s="88"/>
      <c r="G369" s="89" t="s">
        <v>824</v>
      </c>
      <c r="H369" s="88" t="s">
        <v>912</v>
      </c>
      <c r="I369" s="88" t="s">
        <v>699</v>
      </c>
      <c r="J369" s="102"/>
      <c r="K369" s="91">
        <v>5.7899999999903313</v>
      </c>
      <c r="L369" s="89" t="s">
        <v>128</v>
      </c>
      <c r="M369" s="90">
        <v>7.3749999999999996E-2</v>
      </c>
      <c r="N369" s="90">
        <v>7.809999999988855E-2</v>
      </c>
      <c r="O369" s="91">
        <v>80522.780000000013</v>
      </c>
      <c r="P369" s="103">
        <v>99.979600000000005</v>
      </c>
      <c r="Q369" s="91"/>
      <c r="R369" s="91">
        <v>297.87349907200002</v>
      </c>
      <c r="S369" s="92">
        <v>7.3202527272727278E-5</v>
      </c>
      <c r="T369" s="92">
        <v>1.9238651545598724E-3</v>
      </c>
      <c r="U369" s="92">
        <v>3.5118955912241966E-4</v>
      </c>
    </row>
    <row r="370" spans="2:21">
      <c r="B370" s="86" t="s">
        <v>917</v>
      </c>
      <c r="C370" s="88" t="s">
        <v>918</v>
      </c>
      <c r="D370" s="89" t="s">
        <v>28</v>
      </c>
      <c r="E370" s="89" t="s">
        <v>663</v>
      </c>
      <c r="F370" s="88"/>
      <c r="G370" s="89" t="s">
        <v>772</v>
      </c>
      <c r="H370" s="88" t="s">
        <v>919</v>
      </c>
      <c r="I370" s="88" t="s">
        <v>665</v>
      </c>
      <c r="J370" s="102"/>
      <c r="K370" s="91">
        <v>2.3500000000026486</v>
      </c>
      <c r="L370" s="89" t="s">
        <v>131</v>
      </c>
      <c r="M370" s="90">
        <v>0.06</v>
      </c>
      <c r="N370" s="90">
        <v>9.9200000000075145E-2</v>
      </c>
      <c r="O370" s="91">
        <v>95419.49430000002</v>
      </c>
      <c r="P370" s="103">
        <v>93.181330000000003</v>
      </c>
      <c r="Q370" s="91"/>
      <c r="R370" s="91">
        <v>415.28668261400003</v>
      </c>
      <c r="S370" s="92">
        <v>7.633559544000002E-5</v>
      </c>
      <c r="T370" s="92">
        <v>2.6821975782435133E-3</v>
      </c>
      <c r="U370" s="92">
        <v>4.8961840321810684E-4</v>
      </c>
    </row>
    <row r="371" spans="2:21">
      <c r="B371" s="86" t="s">
        <v>920</v>
      </c>
      <c r="C371" s="88" t="s">
        <v>921</v>
      </c>
      <c r="D371" s="89" t="s">
        <v>28</v>
      </c>
      <c r="E371" s="89" t="s">
        <v>663</v>
      </c>
      <c r="F371" s="88"/>
      <c r="G371" s="89" t="s">
        <v>772</v>
      </c>
      <c r="H371" s="88" t="s">
        <v>919</v>
      </c>
      <c r="I371" s="88" t="s">
        <v>665</v>
      </c>
      <c r="J371" s="102"/>
      <c r="K371" s="91">
        <v>2.4100000000023756</v>
      </c>
      <c r="L371" s="89" t="s">
        <v>130</v>
      </c>
      <c r="M371" s="90">
        <v>0.05</v>
      </c>
      <c r="N371" s="90">
        <v>7.3900000000078986E-2</v>
      </c>
      <c r="O371" s="91">
        <v>40261.390000000007</v>
      </c>
      <c r="P371" s="103">
        <v>96.246080000000006</v>
      </c>
      <c r="Q371" s="91"/>
      <c r="R371" s="91">
        <v>155.71691724300004</v>
      </c>
      <c r="S371" s="92">
        <v>4.0261390000000007E-5</v>
      </c>
      <c r="T371" s="92">
        <v>1.0057234094090358E-3</v>
      </c>
      <c r="U371" s="92">
        <v>1.8358852225807814E-4</v>
      </c>
    </row>
    <row r="372" spans="2:21">
      <c r="B372" s="86" t="s">
        <v>922</v>
      </c>
      <c r="C372" s="88" t="s">
        <v>923</v>
      </c>
      <c r="D372" s="89" t="s">
        <v>28</v>
      </c>
      <c r="E372" s="89" t="s">
        <v>663</v>
      </c>
      <c r="F372" s="88"/>
      <c r="G372" s="89" t="s">
        <v>765</v>
      </c>
      <c r="H372" s="88" t="s">
        <v>912</v>
      </c>
      <c r="I372" s="88" t="s">
        <v>699</v>
      </c>
      <c r="J372" s="102"/>
      <c r="K372" s="91">
        <v>6.3199999999946268</v>
      </c>
      <c r="L372" s="89" t="s">
        <v>128</v>
      </c>
      <c r="M372" s="90">
        <v>5.1249999999999997E-2</v>
      </c>
      <c r="N372" s="90">
        <v>8.1599999999946271E-2</v>
      </c>
      <c r="O372" s="91">
        <v>120784.17000000001</v>
      </c>
      <c r="P372" s="103">
        <v>83.262169999999998</v>
      </c>
      <c r="Q372" s="91"/>
      <c r="R372" s="91">
        <v>372.09981264999999</v>
      </c>
      <c r="S372" s="92">
        <v>6.0392085000000006E-5</v>
      </c>
      <c r="T372" s="92">
        <v>2.4032680510546406E-3</v>
      </c>
      <c r="U372" s="92">
        <v>4.3870156143867609E-4</v>
      </c>
    </row>
    <row r="373" spans="2:21">
      <c r="B373" s="86" t="s">
        <v>924</v>
      </c>
      <c r="C373" s="88" t="s">
        <v>925</v>
      </c>
      <c r="D373" s="89" t="s">
        <v>28</v>
      </c>
      <c r="E373" s="89" t="s">
        <v>663</v>
      </c>
      <c r="F373" s="88"/>
      <c r="G373" s="89" t="s">
        <v>730</v>
      </c>
      <c r="H373" s="88" t="s">
        <v>926</v>
      </c>
      <c r="I373" s="88" t="s">
        <v>699</v>
      </c>
      <c r="J373" s="102"/>
      <c r="K373" s="91">
        <v>2.9200000000011315</v>
      </c>
      <c r="L373" s="89" t="s">
        <v>130</v>
      </c>
      <c r="M373" s="90">
        <v>3.6249999999999998E-2</v>
      </c>
      <c r="N373" s="90">
        <v>0.4507000000002801</v>
      </c>
      <c r="O373" s="91">
        <v>124810.30900000001</v>
      </c>
      <c r="P373" s="103">
        <v>35.236699999999999</v>
      </c>
      <c r="Q373" s="91"/>
      <c r="R373" s="91">
        <v>176.72974191500003</v>
      </c>
      <c r="S373" s="92">
        <v>3.5660088285714286E-4</v>
      </c>
      <c r="T373" s="92">
        <v>1.1414382054928771E-3</v>
      </c>
      <c r="U373" s="92">
        <v>2.0836241001736706E-4</v>
      </c>
    </row>
    <row r="374" spans="2:21">
      <c r="B374" s="86" t="s">
        <v>927</v>
      </c>
      <c r="C374" s="88" t="s">
        <v>928</v>
      </c>
      <c r="D374" s="89" t="s">
        <v>28</v>
      </c>
      <c r="E374" s="89" t="s">
        <v>663</v>
      </c>
      <c r="F374" s="88"/>
      <c r="G374" s="89" t="s">
        <v>541</v>
      </c>
      <c r="H374" s="88" t="s">
        <v>530</v>
      </c>
      <c r="I374" s="88"/>
      <c r="J374" s="102"/>
      <c r="K374" s="91">
        <v>3.8199999999956935</v>
      </c>
      <c r="L374" s="89" t="s">
        <v>128</v>
      </c>
      <c r="M374" s="90">
        <v>2.5000000000000001E-2</v>
      </c>
      <c r="N374" s="90">
        <v>3.0999999999919252E-3</v>
      </c>
      <c r="O374" s="91">
        <v>73509.232500000013</v>
      </c>
      <c r="P374" s="103">
        <v>109.28883</v>
      </c>
      <c r="Q374" s="91"/>
      <c r="R374" s="91">
        <v>297.24831560400008</v>
      </c>
      <c r="S374" s="92">
        <v>1.7045619130434786E-4</v>
      </c>
      <c r="T374" s="92">
        <v>1.9198273039520168E-3</v>
      </c>
      <c r="U374" s="92">
        <v>3.5045247473196013E-4</v>
      </c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6" t="s">
        <v>216</v>
      </c>
      <c r="C378" s="106"/>
      <c r="D378" s="106"/>
      <c r="E378" s="106"/>
      <c r="F378" s="106"/>
      <c r="G378" s="106"/>
      <c r="H378" s="106"/>
      <c r="I378" s="106"/>
      <c r="J378" s="106"/>
      <c r="K378" s="106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6" t="s">
        <v>108</v>
      </c>
      <c r="C379" s="106"/>
      <c r="D379" s="106"/>
      <c r="E379" s="106"/>
      <c r="F379" s="106"/>
      <c r="G379" s="106"/>
      <c r="H379" s="106"/>
      <c r="I379" s="106"/>
      <c r="J379" s="106"/>
      <c r="K379" s="106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6" t="s">
        <v>199</v>
      </c>
      <c r="C380" s="106"/>
      <c r="D380" s="106"/>
      <c r="E380" s="106"/>
      <c r="F380" s="106"/>
      <c r="G380" s="106"/>
      <c r="H380" s="106"/>
      <c r="I380" s="106"/>
      <c r="J380" s="106"/>
      <c r="K380" s="106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6" t="s">
        <v>207</v>
      </c>
      <c r="C381" s="106"/>
      <c r="D381" s="106"/>
      <c r="E381" s="106"/>
      <c r="F381" s="106"/>
      <c r="G381" s="106"/>
      <c r="H381" s="106"/>
      <c r="I381" s="106"/>
      <c r="J381" s="106"/>
      <c r="K381" s="106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145" t="s">
        <v>212</v>
      </c>
      <c r="C382" s="145"/>
      <c r="D382" s="145"/>
      <c r="E382" s="145"/>
      <c r="F382" s="145"/>
      <c r="G382" s="145"/>
      <c r="H382" s="145"/>
      <c r="I382" s="145"/>
      <c r="J382" s="145"/>
      <c r="K382" s="14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0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142</v>
      </c>
      <c r="C1" s="46" t="s" vm="1">
        <v>225</v>
      </c>
    </row>
    <row r="2" spans="2:15">
      <c r="B2" s="46" t="s">
        <v>141</v>
      </c>
      <c r="C2" s="46" t="s">
        <v>226</v>
      </c>
    </row>
    <row r="3" spans="2:15">
      <c r="B3" s="46" t="s">
        <v>143</v>
      </c>
      <c r="C3" s="46" t="s">
        <v>227</v>
      </c>
    </row>
    <row r="4" spans="2:15">
      <c r="B4" s="46" t="s">
        <v>144</v>
      </c>
      <c r="C4" s="46">
        <v>2145</v>
      </c>
    </row>
    <row r="6" spans="2:1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111</v>
      </c>
      <c r="C8" s="29" t="s">
        <v>45</v>
      </c>
      <c r="D8" s="29" t="s">
        <v>115</v>
      </c>
      <c r="E8" s="29" t="s">
        <v>185</v>
      </c>
      <c r="F8" s="29" t="s">
        <v>113</v>
      </c>
      <c r="G8" s="29" t="s">
        <v>65</v>
      </c>
      <c r="H8" s="29" t="s">
        <v>99</v>
      </c>
      <c r="I8" s="12" t="s">
        <v>201</v>
      </c>
      <c r="J8" s="12" t="s">
        <v>200</v>
      </c>
      <c r="K8" s="29" t="s">
        <v>215</v>
      </c>
      <c r="L8" s="12" t="s">
        <v>61</v>
      </c>
      <c r="M8" s="12" t="s">
        <v>58</v>
      </c>
      <c r="N8" s="12" t="s">
        <v>145</v>
      </c>
      <c r="O8" s="13" t="s">
        <v>147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208</v>
      </c>
      <c r="J9" s="15"/>
      <c r="K9" s="15" t="s">
        <v>204</v>
      </c>
      <c r="L9" s="15" t="s">
        <v>204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9"/>
      <c r="K11" s="77">
        <v>25.678942841000005</v>
      </c>
      <c r="L11" s="77">
        <f>L12+L187</f>
        <v>120130.04274378101</v>
      </c>
      <c r="M11" s="78"/>
      <c r="N11" s="78">
        <f>IFERROR(L11/$L$11,0)</f>
        <v>1</v>
      </c>
      <c r="O11" s="78">
        <f>L11/'סכום נכסי הקרן'!$C$42</f>
        <v>0.1416319910296833</v>
      </c>
    </row>
    <row r="12" spans="2:15">
      <c r="B12" s="79" t="s">
        <v>194</v>
      </c>
      <c r="C12" s="80"/>
      <c r="D12" s="81"/>
      <c r="E12" s="81"/>
      <c r="F12" s="80"/>
      <c r="G12" s="81"/>
      <c r="H12" s="81"/>
      <c r="I12" s="83"/>
      <c r="J12" s="101"/>
      <c r="K12" s="83">
        <v>22.660175915</v>
      </c>
      <c r="L12" s="83">
        <f>L13+L49+L115</f>
        <v>90718.855429455012</v>
      </c>
      <c r="M12" s="84"/>
      <c r="N12" s="84">
        <f t="shared" ref="N12:N75" si="0">IFERROR(L12/$L$11,0)</f>
        <v>0.75517208982389561</v>
      </c>
      <c r="O12" s="84">
        <f>L12/'סכום נכסי הקרן'!$C$42</f>
        <v>0.10695652665180518</v>
      </c>
    </row>
    <row r="13" spans="2:15">
      <c r="B13" s="85" t="s">
        <v>930</v>
      </c>
      <c r="C13" s="80"/>
      <c r="D13" s="81"/>
      <c r="E13" s="81"/>
      <c r="F13" s="80"/>
      <c r="G13" s="81"/>
      <c r="H13" s="81"/>
      <c r="I13" s="83"/>
      <c r="J13" s="101"/>
      <c r="K13" s="83">
        <v>21.187383097999998</v>
      </c>
      <c r="L13" s="83">
        <v>55875.248262252004</v>
      </c>
      <c r="M13" s="84"/>
      <c r="N13" s="84">
        <f t="shared" si="0"/>
        <v>0.46512301990456584</v>
      </c>
      <c r="O13" s="84">
        <f>L13/'סכום נכסי הקרן'!$C$42</f>
        <v>6.5876299382822676E-2</v>
      </c>
    </row>
    <row r="14" spans="2:15">
      <c r="B14" s="86" t="s">
        <v>931</v>
      </c>
      <c r="C14" s="88" t="s">
        <v>932</v>
      </c>
      <c r="D14" s="89" t="s">
        <v>116</v>
      </c>
      <c r="E14" s="89" t="s">
        <v>312</v>
      </c>
      <c r="F14" s="88" t="s">
        <v>511</v>
      </c>
      <c r="G14" s="89" t="s">
        <v>336</v>
      </c>
      <c r="H14" s="89" t="s">
        <v>129</v>
      </c>
      <c r="I14" s="91">
        <v>52228.446344000011</v>
      </c>
      <c r="J14" s="103">
        <v>2442</v>
      </c>
      <c r="K14" s="91"/>
      <c r="L14" s="91">
        <v>1275.4186597120004</v>
      </c>
      <c r="M14" s="92">
        <v>2.3272374627168638E-4</v>
      </c>
      <c r="N14" s="92">
        <f t="shared" si="0"/>
        <v>1.0616983317256226E-2</v>
      </c>
      <c r="O14" s="92">
        <f>L14/'סכום נכסי הקרן'!$C$42</f>
        <v>1.5037044859519311E-3</v>
      </c>
    </row>
    <row r="15" spans="2:15">
      <c r="B15" s="86" t="s">
        <v>933</v>
      </c>
      <c r="C15" s="88" t="s">
        <v>934</v>
      </c>
      <c r="D15" s="89" t="s">
        <v>116</v>
      </c>
      <c r="E15" s="89" t="s">
        <v>312</v>
      </c>
      <c r="F15" s="88" t="s">
        <v>929</v>
      </c>
      <c r="G15" s="89" t="s">
        <v>541</v>
      </c>
      <c r="H15" s="89" t="s">
        <v>129</v>
      </c>
      <c r="I15" s="91">
        <v>6373.267506000001</v>
      </c>
      <c r="J15" s="103">
        <v>29830</v>
      </c>
      <c r="K15" s="91"/>
      <c r="L15" s="91">
        <v>1901.1456991580003</v>
      </c>
      <c r="M15" s="92">
        <v>1.1361374825883055E-4</v>
      </c>
      <c r="N15" s="92">
        <f t="shared" si="0"/>
        <v>1.5825730647685301E-2</v>
      </c>
      <c r="O15" s="92">
        <f>L15/'סכום נכסי הקרן'!$C$42</f>
        <v>2.2414297411311483E-3</v>
      </c>
    </row>
    <row r="16" spans="2:15">
      <c r="B16" s="86" t="s">
        <v>935</v>
      </c>
      <c r="C16" s="88" t="s">
        <v>936</v>
      </c>
      <c r="D16" s="89" t="s">
        <v>116</v>
      </c>
      <c r="E16" s="89" t="s">
        <v>312</v>
      </c>
      <c r="F16" s="88" t="s">
        <v>550</v>
      </c>
      <c r="G16" s="89" t="s">
        <v>413</v>
      </c>
      <c r="H16" s="89" t="s">
        <v>129</v>
      </c>
      <c r="I16" s="91">
        <v>197548.91338499999</v>
      </c>
      <c r="J16" s="103">
        <v>2010</v>
      </c>
      <c r="K16" s="91"/>
      <c r="L16" s="91">
        <v>3970.7331590440003</v>
      </c>
      <c r="M16" s="92">
        <v>1.5321566881115335E-4</v>
      </c>
      <c r="N16" s="92">
        <f t="shared" si="0"/>
        <v>3.3053623126672538E-2</v>
      </c>
      <c r="O16" s="92">
        <f>L16/'סכום נכסי הקרן'!$C$42</f>
        <v>4.6814504541754171E-3</v>
      </c>
    </row>
    <row r="17" spans="2:15">
      <c r="B17" s="86" t="s">
        <v>937</v>
      </c>
      <c r="C17" s="88" t="s">
        <v>938</v>
      </c>
      <c r="D17" s="89" t="s">
        <v>116</v>
      </c>
      <c r="E17" s="89" t="s">
        <v>312</v>
      </c>
      <c r="F17" s="88" t="s">
        <v>654</v>
      </c>
      <c r="G17" s="89" t="s">
        <v>548</v>
      </c>
      <c r="H17" s="89" t="s">
        <v>129</v>
      </c>
      <c r="I17" s="91">
        <v>4992.7212610000006</v>
      </c>
      <c r="J17" s="103">
        <v>77200</v>
      </c>
      <c r="K17" s="91">
        <v>9.2793924929999996</v>
      </c>
      <c r="L17" s="91">
        <v>3863.6602063640012</v>
      </c>
      <c r="M17" s="92">
        <v>1.1258142170245422E-4</v>
      </c>
      <c r="N17" s="92">
        <f t="shared" si="0"/>
        <v>3.2162314422917476E-2</v>
      </c>
      <c r="O17" s="92">
        <f>L17/'סכום נכסי הקרן'!$C$42</f>
        <v>4.5552126278405021E-3</v>
      </c>
    </row>
    <row r="18" spans="2:15">
      <c r="B18" s="86" t="s">
        <v>939</v>
      </c>
      <c r="C18" s="88" t="s">
        <v>940</v>
      </c>
      <c r="D18" s="89" t="s">
        <v>116</v>
      </c>
      <c r="E18" s="89" t="s">
        <v>312</v>
      </c>
      <c r="F18" s="88" t="s">
        <v>941</v>
      </c>
      <c r="G18" s="89" t="s">
        <v>328</v>
      </c>
      <c r="H18" s="89" t="s">
        <v>129</v>
      </c>
      <c r="I18" s="91">
        <v>4037.0052760000003</v>
      </c>
      <c r="J18" s="103">
        <v>2886</v>
      </c>
      <c r="K18" s="91"/>
      <c r="L18" s="91">
        <v>116.50797226600001</v>
      </c>
      <c r="M18" s="92">
        <v>2.2462440553273281E-5</v>
      </c>
      <c r="N18" s="92">
        <f t="shared" si="0"/>
        <v>9.6984875394154043E-4</v>
      </c>
      <c r="O18" s="92">
        <f>L18/'סכום נכסי הקרן'!$C$42</f>
        <v>1.3736161001839779E-4</v>
      </c>
    </row>
    <row r="19" spans="2:15">
      <c r="B19" s="86" t="s">
        <v>942</v>
      </c>
      <c r="C19" s="88" t="s">
        <v>943</v>
      </c>
      <c r="D19" s="89" t="s">
        <v>116</v>
      </c>
      <c r="E19" s="89" t="s">
        <v>312</v>
      </c>
      <c r="F19" s="88" t="s">
        <v>597</v>
      </c>
      <c r="G19" s="89" t="s">
        <v>474</v>
      </c>
      <c r="H19" s="89" t="s">
        <v>129</v>
      </c>
      <c r="I19" s="91">
        <v>1207.7641150000002</v>
      </c>
      <c r="J19" s="103">
        <v>152880</v>
      </c>
      <c r="K19" s="91"/>
      <c r="L19" s="91">
        <v>1846.4297792410002</v>
      </c>
      <c r="M19" s="92">
        <v>3.1524853640513593E-4</v>
      </c>
      <c r="N19" s="92">
        <f t="shared" si="0"/>
        <v>1.5370258239058087E-2</v>
      </c>
      <c r="O19" s="92">
        <f>L19/'סכום נכסי הקרן'!$C$42</f>
        <v>2.1769202770381907E-3</v>
      </c>
    </row>
    <row r="20" spans="2:15">
      <c r="B20" s="86" t="s">
        <v>944</v>
      </c>
      <c r="C20" s="88" t="s">
        <v>945</v>
      </c>
      <c r="D20" s="89" t="s">
        <v>116</v>
      </c>
      <c r="E20" s="89" t="s">
        <v>312</v>
      </c>
      <c r="F20" s="88" t="s">
        <v>354</v>
      </c>
      <c r="G20" s="89" t="s">
        <v>328</v>
      </c>
      <c r="H20" s="89" t="s">
        <v>129</v>
      </c>
      <c r="I20" s="91">
        <v>54662.647375000008</v>
      </c>
      <c r="J20" s="103">
        <v>1943</v>
      </c>
      <c r="K20" s="91"/>
      <c r="L20" s="91">
        <v>1062.0952384940001</v>
      </c>
      <c r="M20" s="92">
        <v>1.1628162406784218E-4</v>
      </c>
      <c r="N20" s="92">
        <f t="shared" si="0"/>
        <v>8.8412125246578547E-3</v>
      </c>
      <c r="O20" s="92">
        <f>L20/'סכום נכסי הקרן'!$C$42</f>
        <v>1.2521985329838649E-3</v>
      </c>
    </row>
    <row r="21" spans="2:15">
      <c r="B21" s="86" t="s">
        <v>946</v>
      </c>
      <c r="C21" s="88" t="s">
        <v>947</v>
      </c>
      <c r="D21" s="89" t="s">
        <v>116</v>
      </c>
      <c r="E21" s="89" t="s">
        <v>312</v>
      </c>
      <c r="F21" s="88" t="s">
        <v>623</v>
      </c>
      <c r="G21" s="89" t="s">
        <v>541</v>
      </c>
      <c r="H21" s="89" t="s">
        <v>129</v>
      </c>
      <c r="I21" s="91">
        <v>24216.793641000004</v>
      </c>
      <c r="J21" s="103">
        <v>6515</v>
      </c>
      <c r="K21" s="91"/>
      <c r="L21" s="91">
        <v>1577.7241056930004</v>
      </c>
      <c r="M21" s="92">
        <v>2.0584434659413916E-4</v>
      </c>
      <c r="N21" s="92">
        <f t="shared" si="0"/>
        <v>1.3133468278688989E-2</v>
      </c>
      <c r="O21" s="92">
        <f>L21/'סכום נכסי הקרן'!$C$42</f>
        <v>1.8601192614359091E-3</v>
      </c>
    </row>
    <row r="22" spans="2:15">
      <c r="B22" s="86" t="s">
        <v>948</v>
      </c>
      <c r="C22" s="88" t="s">
        <v>949</v>
      </c>
      <c r="D22" s="89" t="s">
        <v>116</v>
      </c>
      <c r="E22" s="89" t="s">
        <v>312</v>
      </c>
      <c r="F22" s="88" t="s">
        <v>950</v>
      </c>
      <c r="G22" s="89" t="s">
        <v>123</v>
      </c>
      <c r="H22" s="89" t="s">
        <v>129</v>
      </c>
      <c r="I22" s="91">
        <v>10091.991943000003</v>
      </c>
      <c r="J22" s="103">
        <v>4750</v>
      </c>
      <c r="K22" s="91"/>
      <c r="L22" s="91">
        <v>479.36961728300014</v>
      </c>
      <c r="M22" s="92">
        <v>5.6988117871940924E-5</v>
      </c>
      <c r="N22" s="92">
        <f t="shared" si="0"/>
        <v>3.990422431676164E-3</v>
      </c>
      <c r="O22" s="92">
        <f>L22/'סכום נכסי הקרן'!$C$42</f>
        <v>5.651714740478054E-4</v>
      </c>
    </row>
    <row r="23" spans="2:15">
      <c r="B23" s="86" t="s">
        <v>951</v>
      </c>
      <c r="C23" s="88" t="s">
        <v>952</v>
      </c>
      <c r="D23" s="89" t="s">
        <v>116</v>
      </c>
      <c r="E23" s="89" t="s">
        <v>312</v>
      </c>
      <c r="F23" s="88" t="s">
        <v>626</v>
      </c>
      <c r="G23" s="89" t="s">
        <v>541</v>
      </c>
      <c r="H23" s="89" t="s">
        <v>129</v>
      </c>
      <c r="I23" s="91">
        <v>106547.59918300001</v>
      </c>
      <c r="J23" s="103">
        <v>1200</v>
      </c>
      <c r="K23" s="91"/>
      <c r="L23" s="91">
        <v>1278.5711902010003</v>
      </c>
      <c r="M23" s="92">
        <v>1.9448911693051402E-4</v>
      </c>
      <c r="N23" s="92">
        <f t="shared" si="0"/>
        <v>1.0643225965781072E-2</v>
      </c>
      <c r="O23" s="92">
        <f>L23/'סכום נכסי הקרן'!$C$42</f>
        <v>1.5074212845123973E-3</v>
      </c>
    </row>
    <row r="24" spans="2:15">
      <c r="B24" s="86" t="s">
        <v>953</v>
      </c>
      <c r="C24" s="88" t="s">
        <v>954</v>
      </c>
      <c r="D24" s="89" t="s">
        <v>116</v>
      </c>
      <c r="E24" s="89" t="s">
        <v>312</v>
      </c>
      <c r="F24" s="88" t="s">
        <v>359</v>
      </c>
      <c r="G24" s="89" t="s">
        <v>328</v>
      </c>
      <c r="H24" s="89" t="s">
        <v>129</v>
      </c>
      <c r="I24" s="91">
        <v>14037.308425000001</v>
      </c>
      <c r="J24" s="103">
        <v>4872</v>
      </c>
      <c r="K24" s="91"/>
      <c r="L24" s="91">
        <v>683.89766649500018</v>
      </c>
      <c r="M24" s="92">
        <v>1.1299107557541919E-4</v>
      </c>
      <c r="N24" s="92">
        <f t="shared" si="0"/>
        <v>5.6929778003463232E-3</v>
      </c>
      <c r="O24" s="92">
        <f>L24/'סכום נכסי הקרן'!$C$42</f>
        <v>8.0630778075083652E-4</v>
      </c>
    </row>
    <row r="25" spans="2:15">
      <c r="B25" s="86" t="s">
        <v>955</v>
      </c>
      <c r="C25" s="88" t="s">
        <v>956</v>
      </c>
      <c r="D25" s="89" t="s">
        <v>116</v>
      </c>
      <c r="E25" s="89" t="s">
        <v>312</v>
      </c>
      <c r="F25" s="88" t="s">
        <v>499</v>
      </c>
      <c r="G25" s="89" t="s">
        <v>500</v>
      </c>
      <c r="H25" s="89" t="s">
        <v>129</v>
      </c>
      <c r="I25" s="91">
        <v>3118.0953190000005</v>
      </c>
      <c r="J25" s="103">
        <v>5122</v>
      </c>
      <c r="K25" s="91"/>
      <c r="L25" s="91">
        <v>159.70884222500004</v>
      </c>
      <c r="M25" s="92">
        <v>3.0803041759744733E-5</v>
      </c>
      <c r="N25" s="92">
        <f t="shared" si="0"/>
        <v>1.3294662898408732E-3</v>
      </c>
      <c r="O25" s="92">
        <f>L25/'סכום נכסי הקרן'!$C$42</f>
        <v>1.8829495763700887E-4</v>
      </c>
    </row>
    <row r="26" spans="2:15">
      <c r="B26" s="86" t="s">
        <v>957</v>
      </c>
      <c r="C26" s="88" t="s">
        <v>958</v>
      </c>
      <c r="D26" s="89" t="s">
        <v>116</v>
      </c>
      <c r="E26" s="89" t="s">
        <v>312</v>
      </c>
      <c r="F26" s="88" t="s">
        <v>416</v>
      </c>
      <c r="G26" s="89" t="s">
        <v>152</v>
      </c>
      <c r="H26" s="89" t="s">
        <v>129</v>
      </c>
      <c r="I26" s="91">
        <v>308081.85638800007</v>
      </c>
      <c r="J26" s="103">
        <v>452.6</v>
      </c>
      <c r="K26" s="91"/>
      <c r="L26" s="91">
        <v>1394.3784819970003</v>
      </c>
      <c r="M26" s="92">
        <v>1.1135336142457239E-4</v>
      </c>
      <c r="N26" s="92">
        <f t="shared" si="0"/>
        <v>1.1607242036623562E-2</v>
      </c>
      <c r="O26" s="92">
        <f>L26/'סכום נכסי הקרן'!$C$42</f>
        <v>1.6439568000104312E-3</v>
      </c>
    </row>
    <row r="27" spans="2:15">
      <c r="B27" s="86" t="s">
        <v>959</v>
      </c>
      <c r="C27" s="88" t="s">
        <v>960</v>
      </c>
      <c r="D27" s="89" t="s">
        <v>116</v>
      </c>
      <c r="E27" s="89" t="s">
        <v>312</v>
      </c>
      <c r="F27" s="88" t="s">
        <v>364</v>
      </c>
      <c r="G27" s="89" t="s">
        <v>328</v>
      </c>
      <c r="H27" s="89" t="s">
        <v>129</v>
      </c>
      <c r="I27" s="91">
        <v>3721.2541640000004</v>
      </c>
      <c r="J27" s="103">
        <v>33330</v>
      </c>
      <c r="K27" s="91"/>
      <c r="L27" s="91">
        <v>1240.2940129480003</v>
      </c>
      <c r="M27" s="92">
        <v>1.545507781957826E-4</v>
      </c>
      <c r="N27" s="92">
        <f t="shared" si="0"/>
        <v>1.0324594785946738E-2</v>
      </c>
      <c r="O27" s="92">
        <f>L27/'סכום נכסי הקרן'!$C$42</f>
        <v>1.4622929161083233E-3</v>
      </c>
    </row>
    <row r="28" spans="2:15">
      <c r="B28" s="86" t="s">
        <v>961</v>
      </c>
      <c r="C28" s="88" t="s">
        <v>962</v>
      </c>
      <c r="D28" s="89" t="s">
        <v>116</v>
      </c>
      <c r="E28" s="89" t="s">
        <v>312</v>
      </c>
      <c r="F28" s="88" t="s">
        <v>427</v>
      </c>
      <c r="G28" s="89" t="s">
        <v>314</v>
      </c>
      <c r="H28" s="89" t="s">
        <v>129</v>
      </c>
      <c r="I28" s="91">
        <v>6013.8957480000008</v>
      </c>
      <c r="J28" s="103">
        <v>14420</v>
      </c>
      <c r="K28" s="91"/>
      <c r="L28" s="91">
        <v>867.20376690600006</v>
      </c>
      <c r="M28" s="92">
        <v>5.9941127781868726E-5</v>
      </c>
      <c r="N28" s="92">
        <f t="shared" si="0"/>
        <v>7.2188750382417904E-3</v>
      </c>
      <c r="O28" s="92">
        <f>L28/'סכום נכסי הקרן'!$C$42</f>
        <v>1.0224236446606659E-3</v>
      </c>
    </row>
    <row r="29" spans="2:15">
      <c r="B29" s="86" t="s">
        <v>963</v>
      </c>
      <c r="C29" s="88" t="s">
        <v>964</v>
      </c>
      <c r="D29" s="89" t="s">
        <v>116</v>
      </c>
      <c r="E29" s="89" t="s">
        <v>312</v>
      </c>
      <c r="F29" s="88" t="s">
        <v>432</v>
      </c>
      <c r="G29" s="89" t="s">
        <v>314</v>
      </c>
      <c r="H29" s="89" t="s">
        <v>129</v>
      </c>
      <c r="I29" s="91">
        <v>140554.97181700001</v>
      </c>
      <c r="J29" s="103">
        <v>1840</v>
      </c>
      <c r="K29" s="91"/>
      <c r="L29" s="91">
        <v>2586.2114814130005</v>
      </c>
      <c r="M29" s="92">
        <v>1.1362464725453401E-4</v>
      </c>
      <c r="N29" s="92">
        <f t="shared" si="0"/>
        <v>2.1528432208494201E-2</v>
      </c>
      <c r="O29" s="92">
        <f>L29/'סכום נכסי הקרן'!$C$42</f>
        <v>3.0491147174365957E-3</v>
      </c>
    </row>
    <row r="30" spans="2:15">
      <c r="B30" s="86" t="s">
        <v>965</v>
      </c>
      <c r="C30" s="88" t="s">
        <v>966</v>
      </c>
      <c r="D30" s="89" t="s">
        <v>116</v>
      </c>
      <c r="E30" s="89" t="s">
        <v>312</v>
      </c>
      <c r="F30" s="88" t="s">
        <v>967</v>
      </c>
      <c r="G30" s="89" t="s">
        <v>123</v>
      </c>
      <c r="H30" s="89" t="s">
        <v>129</v>
      </c>
      <c r="I30" s="91">
        <v>343.69056000000006</v>
      </c>
      <c r="J30" s="103">
        <v>42110</v>
      </c>
      <c r="K30" s="91"/>
      <c r="L30" s="91">
        <v>144.72809492500005</v>
      </c>
      <c r="M30" s="92">
        <v>1.8654474472140405E-5</v>
      </c>
      <c r="N30" s="92">
        <f t="shared" si="0"/>
        <v>1.2047618698819821E-3</v>
      </c>
      <c r="O30" s="92">
        <f>L30/'סכום נכסי הקרן'!$C$42</f>
        <v>1.7063282234802937E-4</v>
      </c>
    </row>
    <row r="31" spans="2:15">
      <c r="B31" s="86" t="s">
        <v>968</v>
      </c>
      <c r="C31" s="88" t="s">
        <v>969</v>
      </c>
      <c r="D31" s="89" t="s">
        <v>116</v>
      </c>
      <c r="E31" s="89" t="s">
        <v>312</v>
      </c>
      <c r="F31" s="88" t="s">
        <v>437</v>
      </c>
      <c r="G31" s="89" t="s">
        <v>438</v>
      </c>
      <c r="H31" s="89" t="s">
        <v>129</v>
      </c>
      <c r="I31" s="91">
        <v>30357.535495000007</v>
      </c>
      <c r="J31" s="103">
        <v>3725</v>
      </c>
      <c r="K31" s="91"/>
      <c r="L31" s="91">
        <v>1130.8181971890001</v>
      </c>
      <c r="M31" s="92">
        <v>1.1968845709625757E-4</v>
      </c>
      <c r="N31" s="92">
        <f t="shared" si="0"/>
        <v>9.4132838993561518E-3</v>
      </c>
      <c r="O31" s="92">
        <f>L31/'סכום נכסי הקרן'!$C$42</f>
        <v>1.3332221407934726E-3</v>
      </c>
    </row>
    <row r="32" spans="2:15">
      <c r="B32" s="86" t="s">
        <v>970</v>
      </c>
      <c r="C32" s="88" t="s">
        <v>971</v>
      </c>
      <c r="D32" s="89" t="s">
        <v>116</v>
      </c>
      <c r="E32" s="89" t="s">
        <v>312</v>
      </c>
      <c r="F32" s="88" t="s">
        <v>440</v>
      </c>
      <c r="G32" s="89" t="s">
        <v>438</v>
      </c>
      <c r="H32" s="89" t="s">
        <v>129</v>
      </c>
      <c r="I32" s="91">
        <v>24694.890561</v>
      </c>
      <c r="J32" s="103">
        <v>2884</v>
      </c>
      <c r="K32" s="91"/>
      <c r="L32" s="91">
        <v>712.20064377200015</v>
      </c>
      <c r="M32" s="92">
        <v>1.1754225337166296E-4</v>
      </c>
      <c r="N32" s="92">
        <f t="shared" si="0"/>
        <v>5.9285806240077267E-3</v>
      </c>
      <c r="O32" s="92">
        <f>L32/'סכום נכסי הקרן'!$C$42</f>
        <v>8.3967667775821655E-4</v>
      </c>
    </row>
    <row r="33" spans="2:15">
      <c r="B33" s="86" t="s">
        <v>972</v>
      </c>
      <c r="C33" s="88" t="s">
        <v>973</v>
      </c>
      <c r="D33" s="89" t="s">
        <v>116</v>
      </c>
      <c r="E33" s="89" t="s">
        <v>312</v>
      </c>
      <c r="F33" s="88" t="s">
        <v>974</v>
      </c>
      <c r="G33" s="89" t="s">
        <v>474</v>
      </c>
      <c r="H33" s="89" t="s">
        <v>129</v>
      </c>
      <c r="I33" s="91">
        <v>571.80381700000009</v>
      </c>
      <c r="J33" s="103">
        <v>97110</v>
      </c>
      <c r="K33" s="91"/>
      <c r="L33" s="91">
        <v>555.27868624199994</v>
      </c>
      <c r="M33" s="92">
        <v>7.4237193520452756E-5</v>
      </c>
      <c r="N33" s="92">
        <f t="shared" si="0"/>
        <v>4.6223132328881656E-3</v>
      </c>
      <c r="O33" s="92">
        <f>L33/'סכום נכסי הקרן'!$C$42</f>
        <v>6.5466742633680304E-4</v>
      </c>
    </row>
    <row r="34" spans="2:15">
      <c r="B34" s="86" t="s">
        <v>975</v>
      </c>
      <c r="C34" s="88" t="s">
        <v>976</v>
      </c>
      <c r="D34" s="89" t="s">
        <v>116</v>
      </c>
      <c r="E34" s="89" t="s">
        <v>312</v>
      </c>
      <c r="F34" s="88" t="s">
        <v>977</v>
      </c>
      <c r="G34" s="89" t="s">
        <v>978</v>
      </c>
      <c r="H34" s="89" t="s">
        <v>129</v>
      </c>
      <c r="I34" s="91">
        <v>6102.3473730000005</v>
      </c>
      <c r="J34" s="103">
        <v>13670</v>
      </c>
      <c r="K34" s="91"/>
      <c r="L34" s="91">
        <v>834.19088538400013</v>
      </c>
      <c r="M34" s="92">
        <v>5.5413862991056979E-5</v>
      </c>
      <c r="N34" s="92">
        <f t="shared" si="0"/>
        <v>6.9440655004443935E-3</v>
      </c>
      <c r="O34" s="92">
        <f>L34/'סכום נכסי הקרן'!$C$42</f>
        <v>9.8350182266847361E-4</v>
      </c>
    </row>
    <row r="35" spans="2:15">
      <c r="B35" s="86" t="s">
        <v>979</v>
      </c>
      <c r="C35" s="88" t="s">
        <v>980</v>
      </c>
      <c r="D35" s="89" t="s">
        <v>116</v>
      </c>
      <c r="E35" s="89" t="s">
        <v>312</v>
      </c>
      <c r="F35" s="88" t="s">
        <v>685</v>
      </c>
      <c r="G35" s="89" t="s">
        <v>686</v>
      </c>
      <c r="H35" s="89" t="s">
        <v>129</v>
      </c>
      <c r="I35" s="91">
        <v>29071.036250000005</v>
      </c>
      <c r="J35" s="103">
        <v>2795</v>
      </c>
      <c r="K35" s="91"/>
      <c r="L35" s="91">
        <v>812.53546318200006</v>
      </c>
      <c r="M35" s="92">
        <v>2.5947654840339666E-5</v>
      </c>
      <c r="N35" s="92">
        <f t="shared" si="0"/>
        <v>6.7637990016786538E-3</v>
      </c>
      <c r="O35" s="92">
        <f>L35/'סכום נכסי הקרן'!$C$42</f>
        <v>9.5797031953233195E-4</v>
      </c>
    </row>
    <row r="36" spans="2:15">
      <c r="B36" s="86" t="s">
        <v>981</v>
      </c>
      <c r="C36" s="88" t="s">
        <v>982</v>
      </c>
      <c r="D36" s="89" t="s">
        <v>116</v>
      </c>
      <c r="E36" s="89" t="s">
        <v>312</v>
      </c>
      <c r="F36" s="88" t="s">
        <v>313</v>
      </c>
      <c r="G36" s="89" t="s">
        <v>314</v>
      </c>
      <c r="H36" s="89" t="s">
        <v>129</v>
      </c>
      <c r="I36" s="91">
        <v>196045.49662200004</v>
      </c>
      <c r="J36" s="103">
        <v>2759</v>
      </c>
      <c r="K36" s="91"/>
      <c r="L36" s="91">
        <v>5408.8952518020014</v>
      </c>
      <c r="M36" s="92">
        <v>1.274866471037376E-4</v>
      </c>
      <c r="N36" s="92">
        <f t="shared" si="0"/>
        <v>4.5025333615658046E-2</v>
      </c>
      <c r="O36" s="92">
        <f>L36/'סכום נכסי הקרן'!$C$42</f>
        <v>6.3770276467613784E-3</v>
      </c>
    </row>
    <row r="37" spans="2:15">
      <c r="B37" s="86" t="s">
        <v>983</v>
      </c>
      <c r="C37" s="88" t="s">
        <v>984</v>
      </c>
      <c r="D37" s="89" t="s">
        <v>116</v>
      </c>
      <c r="E37" s="89" t="s">
        <v>312</v>
      </c>
      <c r="F37" s="88" t="s">
        <v>380</v>
      </c>
      <c r="G37" s="89" t="s">
        <v>328</v>
      </c>
      <c r="H37" s="89" t="s">
        <v>129</v>
      </c>
      <c r="I37" s="91">
        <v>211038.71589900003</v>
      </c>
      <c r="J37" s="103">
        <v>902.1</v>
      </c>
      <c r="K37" s="91"/>
      <c r="L37" s="91">
        <v>1903.7802561210003</v>
      </c>
      <c r="M37" s="92">
        <v>2.795631177348898E-4</v>
      </c>
      <c r="N37" s="92">
        <f t="shared" si="0"/>
        <v>1.5847661522783874E-2</v>
      </c>
      <c r="O37" s="92">
        <f>L37/'סכום נכסי הקרן'!$C$42</f>
        <v>2.2445358546363827E-3</v>
      </c>
    </row>
    <row r="38" spans="2:15">
      <c r="B38" s="86" t="s">
        <v>985</v>
      </c>
      <c r="C38" s="88" t="s">
        <v>986</v>
      </c>
      <c r="D38" s="89" t="s">
        <v>116</v>
      </c>
      <c r="E38" s="89" t="s">
        <v>312</v>
      </c>
      <c r="F38" s="88" t="s">
        <v>317</v>
      </c>
      <c r="G38" s="89" t="s">
        <v>314</v>
      </c>
      <c r="H38" s="89" t="s">
        <v>129</v>
      </c>
      <c r="I38" s="91">
        <v>32337.263810000004</v>
      </c>
      <c r="J38" s="103">
        <v>12330</v>
      </c>
      <c r="K38" s="91"/>
      <c r="L38" s="91">
        <v>3987.1846277450009</v>
      </c>
      <c r="M38" s="92">
        <v>1.2564482418554043E-4</v>
      </c>
      <c r="N38" s="92">
        <f t="shared" si="0"/>
        <v>3.3190570290972554E-2</v>
      </c>
      <c r="O38" s="92">
        <f>L38/'סכום נכסי הקרן'!$C$42</f>
        <v>4.7008465537210975E-3</v>
      </c>
    </row>
    <row r="39" spans="2:15">
      <c r="B39" s="86" t="s">
        <v>987</v>
      </c>
      <c r="C39" s="88" t="s">
        <v>988</v>
      </c>
      <c r="D39" s="89" t="s">
        <v>116</v>
      </c>
      <c r="E39" s="89" t="s">
        <v>312</v>
      </c>
      <c r="F39" s="88" t="s">
        <v>386</v>
      </c>
      <c r="G39" s="89" t="s">
        <v>328</v>
      </c>
      <c r="H39" s="89" t="s">
        <v>129</v>
      </c>
      <c r="I39" s="91">
        <v>9426.807670000002</v>
      </c>
      <c r="J39" s="103">
        <v>24000</v>
      </c>
      <c r="K39" s="91">
        <v>11.907990605000004</v>
      </c>
      <c r="L39" s="91">
        <v>2274.3418314320002</v>
      </c>
      <c r="M39" s="92">
        <v>1.9845618422465358E-4</v>
      </c>
      <c r="N39" s="92">
        <f t="shared" si="0"/>
        <v>1.8932331825460374E-2</v>
      </c>
      <c r="O39" s="92">
        <f>L39/'סכום נכסי הקרן'!$C$42</f>
        <v>2.6814238512745912E-3</v>
      </c>
    </row>
    <row r="40" spans="2:15">
      <c r="B40" s="86" t="s">
        <v>989</v>
      </c>
      <c r="C40" s="88" t="s">
        <v>990</v>
      </c>
      <c r="D40" s="89" t="s">
        <v>116</v>
      </c>
      <c r="E40" s="89" t="s">
        <v>312</v>
      </c>
      <c r="F40" s="88" t="s">
        <v>991</v>
      </c>
      <c r="G40" s="89" t="s">
        <v>978</v>
      </c>
      <c r="H40" s="89" t="s">
        <v>129</v>
      </c>
      <c r="I40" s="91">
        <v>1352.3738530000003</v>
      </c>
      <c r="J40" s="103">
        <v>41920</v>
      </c>
      <c r="K40" s="91"/>
      <c r="L40" s="91">
        <v>566.91511933700008</v>
      </c>
      <c r="M40" s="92">
        <v>4.7080342744837757E-5</v>
      </c>
      <c r="N40" s="92">
        <f t="shared" si="0"/>
        <v>4.7191785367640569E-3</v>
      </c>
      <c r="O40" s="92">
        <f>L40/'סכום נכסי הקרן'!$C$42</f>
        <v>6.6838665218644079E-4</v>
      </c>
    </row>
    <row r="41" spans="2:15">
      <c r="B41" s="86" t="s">
        <v>992</v>
      </c>
      <c r="C41" s="88" t="s">
        <v>993</v>
      </c>
      <c r="D41" s="89" t="s">
        <v>116</v>
      </c>
      <c r="E41" s="89" t="s">
        <v>312</v>
      </c>
      <c r="F41" s="88" t="s">
        <v>994</v>
      </c>
      <c r="G41" s="89" t="s">
        <v>123</v>
      </c>
      <c r="H41" s="89" t="s">
        <v>129</v>
      </c>
      <c r="I41" s="91">
        <v>98623.788220000031</v>
      </c>
      <c r="J41" s="103">
        <v>1033</v>
      </c>
      <c r="K41" s="91"/>
      <c r="L41" s="91">
        <v>1018.7837324470001</v>
      </c>
      <c r="M41" s="92">
        <v>8.4019895964992678E-5</v>
      </c>
      <c r="N41" s="92">
        <f t="shared" si="0"/>
        <v>8.4806740194033718E-3</v>
      </c>
      <c r="O41" s="92">
        <f>L41/'סכום נכסי הקרן'!$C$42</f>
        <v>1.2011347466418065E-3</v>
      </c>
    </row>
    <row r="42" spans="2:15">
      <c r="B42" s="86" t="s">
        <v>995</v>
      </c>
      <c r="C42" s="88" t="s">
        <v>996</v>
      </c>
      <c r="D42" s="89" t="s">
        <v>116</v>
      </c>
      <c r="E42" s="89" t="s">
        <v>312</v>
      </c>
      <c r="F42" s="88" t="s">
        <v>997</v>
      </c>
      <c r="G42" s="89" t="s">
        <v>153</v>
      </c>
      <c r="H42" s="89" t="s">
        <v>129</v>
      </c>
      <c r="I42" s="91">
        <v>1263.1470100000001</v>
      </c>
      <c r="J42" s="103">
        <v>75700</v>
      </c>
      <c r="K42" s="91"/>
      <c r="L42" s="91">
        <v>956.20228690300019</v>
      </c>
      <c r="M42" s="92">
        <v>1.9964018215496881E-5</v>
      </c>
      <c r="N42" s="92">
        <f t="shared" si="0"/>
        <v>7.9597265185565053E-3</v>
      </c>
      <c r="O42" s="92">
        <f>L42/'סכום נכסי הקרן'!$C$42</f>
        <v>1.1273519148749271E-3</v>
      </c>
    </row>
    <row r="43" spans="2:15">
      <c r="B43" s="86" t="s">
        <v>998</v>
      </c>
      <c r="C43" s="88" t="s">
        <v>999</v>
      </c>
      <c r="D43" s="89" t="s">
        <v>116</v>
      </c>
      <c r="E43" s="89" t="s">
        <v>312</v>
      </c>
      <c r="F43" s="88" t="s">
        <v>346</v>
      </c>
      <c r="G43" s="89" t="s">
        <v>328</v>
      </c>
      <c r="H43" s="89" t="s">
        <v>129</v>
      </c>
      <c r="I43" s="91">
        <v>12145.762677000002</v>
      </c>
      <c r="J43" s="103">
        <v>20800</v>
      </c>
      <c r="K43" s="91"/>
      <c r="L43" s="91">
        <v>2526.3186368200004</v>
      </c>
      <c r="M43" s="92">
        <v>1.001524388246792E-4</v>
      </c>
      <c r="N43" s="92">
        <f t="shared" si="0"/>
        <v>2.102986546178337E-2</v>
      </c>
      <c r="O43" s="92">
        <f>L43/'סכום נכסי הקרן'!$C$42</f>
        <v>2.9785017164387492E-3</v>
      </c>
    </row>
    <row r="44" spans="2:15">
      <c r="B44" s="86" t="s">
        <v>1000</v>
      </c>
      <c r="C44" s="88" t="s">
        <v>1001</v>
      </c>
      <c r="D44" s="89" t="s">
        <v>116</v>
      </c>
      <c r="E44" s="89" t="s">
        <v>312</v>
      </c>
      <c r="F44" s="88" t="s">
        <v>330</v>
      </c>
      <c r="G44" s="89" t="s">
        <v>314</v>
      </c>
      <c r="H44" s="89" t="s">
        <v>129</v>
      </c>
      <c r="I44" s="91">
        <v>167583.89913400004</v>
      </c>
      <c r="J44" s="103">
        <v>3038</v>
      </c>
      <c r="K44" s="91"/>
      <c r="L44" s="91">
        <v>5091.1988556780007</v>
      </c>
      <c r="M44" s="92">
        <v>1.2531818388895855E-4</v>
      </c>
      <c r="N44" s="92">
        <f t="shared" si="0"/>
        <v>4.2380729577668995E-2</v>
      </c>
      <c r="O44" s="92">
        <f>L44/'סכום נכסי הקרן'!$C$42</f>
        <v>6.0024671113758487E-3</v>
      </c>
    </row>
    <row r="45" spans="2:15">
      <c r="B45" s="86" t="s">
        <v>1002</v>
      </c>
      <c r="C45" s="88" t="s">
        <v>1003</v>
      </c>
      <c r="D45" s="89" t="s">
        <v>116</v>
      </c>
      <c r="E45" s="89" t="s">
        <v>312</v>
      </c>
      <c r="F45" s="88" t="s">
        <v>1004</v>
      </c>
      <c r="G45" s="89" t="s">
        <v>1005</v>
      </c>
      <c r="H45" s="89" t="s">
        <v>129</v>
      </c>
      <c r="I45" s="91">
        <v>15963.335320000004</v>
      </c>
      <c r="J45" s="103">
        <v>8344</v>
      </c>
      <c r="K45" s="91"/>
      <c r="L45" s="91">
        <v>1331.9806991370001</v>
      </c>
      <c r="M45" s="92">
        <v>1.3700948756395308E-4</v>
      </c>
      <c r="N45" s="92">
        <f t="shared" si="0"/>
        <v>1.1087823401327768E-2</v>
      </c>
      <c r="O45" s="92">
        <f>L45/'סכום נכסי הקרן'!$C$42</f>
        <v>1.570390504515567E-3</v>
      </c>
    </row>
    <row r="46" spans="2:15">
      <c r="B46" s="86" t="s">
        <v>1006</v>
      </c>
      <c r="C46" s="88" t="s">
        <v>1007</v>
      </c>
      <c r="D46" s="89" t="s">
        <v>116</v>
      </c>
      <c r="E46" s="89" t="s">
        <v>312</v>
      </c>
      <c r="F46" s="88" t="s">
        <v>1008</v>
      </c>
      <c r="G46" s="89" t="s">
        <v>500</v>
      </c>
      <c r="H46" s="89" t="s">
        <v>129</v>
      </c>
      <c r="I46" s="91">
        <v>67280.609601000018</v>
      </c>
      <c r="J46" s="103">
        <v>789.1</v>
      </c>
      <c r="K46" s="91"/>
      <c r="L46" s="91">
        <v>530.91129036100006</v>
      </c>
      <c r="M46" s="92">
        <v>1.4009174193774129E-4</v>
      </c>
      <c r="N46" s="92">
        <f t="shared" si="0"/>
        <v>4.4194714180977408E-3</v>
      </c>
      <c r="O46" s="92">
        <f>L46/'סכום נכסי הקרן'!$C$42</f>
        <v>6.2593853624396095E-4</v>
      </c>
    </row>
    <row r="47" spans="2:15">
      <c r="B47" s="86" t="s">
        <v>1009</v>
      </c>
      <c r="C47" s="88" t="s">
        <v>1010</v>
      </c>
      <c r="D47" s="89" t="s">
        <v>116</v>
      </c>
      <c r="E47" s="89" t="s">
        <v>312</v>
      </c>
      <c r="F47" s="88" t="s">
        <v>614</v>
      </c>
      <c r="G47" s="89" t="s">
        <v>615</v>
      </c>
      <c r="H47" s="89" t="s">
        <v>129</v>
      </c>
      <c r="I47" s="91">
        <v>69942.570479000016</v>
      </c>
      <c r="J47" s="103">
        <v>2553</v>
      </c>
      <c r="K47" s="91"/>
      <c r="L47" s="91">
        <v>1785.6338243350003</v>
      </c>
      <c r="M47" s="92">
        <v>1.9577945758907024E-4</v>
      </c>
      <c r="N47" s="92">
        <f t="shared" si="0"/>
        <v>1.4864173720003445E-2</v>
      </c>
      <c r="O47" s="92">
        <f>L47/'סכום נכסי הקרן'!$C$42</f>
        <v>2.1052425189751821E-3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3"/>
      <c r="K48" s="88"/>
      <c r="L48" s="88"/>
      <c r="M48" s="88"/>
      <c r="N48" s="92"/>
      <c r="O48" s="88"/>
    </row>
    <row r="49" spans="2:15">
      <c r="B49" s="85" t="s">
        <v>1011</v>
      </c>
      <c r="C49" s="80"/>
      <c r="D49" s="81"/>
      <c r="E49" s="81"/>
      <c r="F49" s="80"/>
      <c r="G49" s="81"/>
      <c r="H49" s="81"/>
      <c r="I49" s="83"/>
      <c r="J49" s="101"/>
      <c r="K49" s="83"/>
      <c r="L49" s="83">
        <v>28697.577976908015</v>
      </c>
      <c r="M49" s="84"/>
      <c r="N49" s="84">
        <f t="shared" si="0"/>
        <v>0.23888760314616347</v>
      </c>
      <c r="O49" s="84">
        <f>L49/'סכום נכסי הקרן'!$C$42</f>
        <v>3.3834126865899969E-2</v>
      </c>
    </row>
    <row r="50" spans="2:15">
      <c r="B50" s="86" t="s">
        <v>1012</v>
      </c>
      <c r="C50" s="88" t="s">
        <v>1013</v>
      </c>
      <c r="D50" s="89" t="s">
        <v>116</v>
      </c>
      <c r="E50" s="89" t="s">
        <v>312</v>
      </c>
      <c r="F50" s="88" t="s">
        <v>618</v>
      </c>
      <c r="G50" s="89" t="s">
        <v>500</v>
      </c>
      <c r="H50" s="89" t="s">
        <v>129</v>
      </c>
      <c r="I50" s="91">
        <v>40884.966163000005</v>
      </c>
      <c r="J50" s="103">
        <v>1125</v>
      </c>
      <c r="K50" s="91"/>
      <c r="L50" s="91">
        <v>459.95586934300007</v>
      </c>
      <c r="M50" s="92">
        <v>1.9400637146681473E-4</v>
      </c>
      <c r="N50" s="92">
        <f t="shared" si="0"/>
        <v>3.8288163296837869E-3</v>
      </c>
      <c r="O50" s="92">
        <f>L50/'סכום נכסי הקרן'!$C$42</f>
        <v>5.4228288006007901E-4</v>
      </c>
    </row>
    <row r="51" spans="2:15">
      <c r="B51" s="86" t="s">
        <v>1014</v>
      </c>
      <c r="C51" s="88" t="s">
        <v>1015</v>
      </c>
      <c r="D51" s="89" t="s">
        <v>116</v>
      </c>
      <c r="E51" s="89" t="s">
        <v>312</v>
      </c>
      <c r="F51" s="88" t="s">
        <v>621</v>
      </c>
      <c r="G51" s="89" t="s">
        <v>438</v>
      </c>
      <c r="H51" s="89" t="s">
        <v>129</v>
      </c>
      <c r="I51" s="91">
        <v>1513.5595520000002</v>
      </c>
      <c r="J51" s="103">
        <v>8395</v>
      </c>
      <c r="K51" s="91"/>
      <c r="L51" s="91">
        <v>127.06332441400004</v>
      </c>
      <c r="M51" s="92">
        <v>1.03139252137304E-4</v>
      </c>
      <c r="N51" s="92">
        <f t="shared" si="0"/>
        <v>1.0577148023247329E-3</v>
      </c>
      <c r="O51" s="92">
        <f>L51/'סכום נכסי הקרן'!$C$42</f>
        <v>1.498062533948198E-4</v>
      </c>
    </row>
    <row r="52" spans="2:15">
      <c r="B52" s="86" t="s">
        <v>1016</v>
      </c>
      <c r="C52" s="88" t="s">
        <v>1017</v>
      </c>
      <c r="D52" s="89" t="s">
        <v>116</v>
      </c>
      <c r="E52" s="89" t="s">
        <v>312</v>
      </c>
      <c r="F52" s="88" t="s">
        <v>1018</v>
      </c>
      <c r="G52" s="89" t="s">
        <v>615</v>
      </c>
      <c r="H52" s="89" t="s">
        <v>129</v>
      </c>
      <c r="I52" s="91">
        <v>41217.381061000007</v>
      </c>
      <c r="J52" s="103">
        <v>1281</v>
      </c>
      <c r="K52" s="91"/>
      <c r="L52" s="91">
        <v>527.99465138500011</v>
      </c>
      <c r="M52" s="92">
        <v>3.294754180732779E-4</v>
      </c>
      <c r="N52" s="92">
        <f t="shared" si="0"/>
        <v>4.3951924042109252E-3</v>
      </c>
      <c r="O52" s="92">
        <f>L52/'סכום נכסי הקרן'!$C$42</f>
        <v>6.2249985116693391E-4</v>
      </c>
    </row>
    <row r="53" spans="2:15">
      <c r="B53" s="86" t="s">
        <v>1019</v>
      </c>
      <c r="C53" s="88" t="s">
        <v>1020</v>
      </c>
      <c r="D53" s="89" t="s">
        <v>116</v>
      </c>
      <c r="E53" s="89" t="s">
        <v>312</v>
      </c>
      <c r="F53" s="88" t="s">
        <v>1021</v>
      </c>
      <c r="G53" s="89" t="s">
        <v>126</v>
      </c>
      <c r="H53" s="89" t="s">
        <v>129</v>
      </c>
      <c r="I53" s="91">
        <v>6308.9038909999999</v>
      </c>
      <c r="J53" s="103">
        <v>657.6</v>
      </c>
      <c r="K53" s="91"/>
      <c r="L53" s="91">
        <v>41.487351989000011</v>
      </c>
      <c r="M53" s="92">
        <v>3.1953186814724054E-5</v>
      </c>
      <c r="N53" s="92">
        <f t="shared" si="0"/>
        <v>3.4535367707715033E-4</v>
      </c>
      <c r="O53" s="92">
        <f>L53/'סכום נכסי הקרן'!$C$42</f>
        <v>4.8913128893859091E-5</v>
      </c>
    </row>
    <row r="54" spans="2:15">
      <c r="B54" s="86" t="s">
        <v>1022</v>
      </c>
      <c r="C54" s="88" t="s">
        <v>1023</v>
      </c>
      <c r="D54" s="89" t="s">
        <v>116</v>
      </c>
      <c r="E54" s="89" t="s">
        <v>312</v>
      </c>
      <c r="F54" s="88" t="s">
        <v>1024</v>
      </c>
      <c r="G54" s="89" t="s">
        <v>493</v>
      </c>
      <c r="H54" s="89" t="s">
        <v>129</v>
      </c>
      <c r="I54" s="91">
        <v>3003.8753370000004</v>
      </c>
      <c r="J54" s="103">
        <v>4213</v>
      </c>
      <c r="K54" s="91"/>
      <c r="L54" s="91">
        <v>126.55326793700003</v>
      </c>
      <c r="M54" s="92">
        <v>5.3295462952048208E-5</v>
      </c>
      <c r="N54" s="92">
        <f t="shared" si="0"/>
        <v>1.0534689328873276E-3</v>
      </c>
      <c r="O54" s="92">
        <f>L54/'סכום נכסי הקרן'!$C$42</f>
        <v>1.49204902452748E-4</v>
      </c>
    </row>
    <row r="55" spans="2:15">
      <c r="B55" s="86" t="s">
        <v>1025</v>
      </c>
      <c r="C55" s="88" t="s">
        <v>1026</v>
      </c>
      <c r="D55" s="89" t="s">
        <v>116</v>
      </c>
      <c r="E55" s="89" t="s">
        <v>312</v>
      </c>
      <c r="F55" s="88" t="s">
        <v>1027</v>
      </c>
      <c r="G55" s="89" t="s">
        <v>564</v>
      </c>
      <c r="H55" s="89" t="s">
        <v>129</v>
      </c>
      <c r="I55" s="91">
        <v>3641.4721440000008</v>
      </c>
      <c r="J55" s="103">
        <v>9180</v>
      </c>
      <c r="K55" s="91"/>
      <c r="L55" s="91">
        <v>334.28714281200007</v>
      </c>
      <c r="M55" s="92">
        <v>1.6860123080071501E-4</v>
      </c>
      <c r="N55" s="92">
        <f t="shared" si="0"/>
        <v>2.7827105957581597E-3</v>
      </c>
      <c r="O55" s="92">
        <f>L55/'סכום נכסי הקרן'!$C$42</f>
        <v>3.9412084213662435E-4</v>
      </c>
    </row>
    <row r="56" spans="2:15">
      <c r="B56" s="86" t="s">
        <v>1028</v>
      </c>
      <c r="C56" s="88" t="s">
        <v>1029</v>
      </c>
      <c r="D56" s="89" t="s">
        <v>116</v>
      </c>
      <c r="E56" s="89" t="s">
        <v>312</v>
      </c>
      <c r="F56" s="88" t="s">
        <v>629</v>
      </c>
      <c r="G56" s="89" t="s">
        <v>500</v>
      </c>
      <c r="H56" s="89" t="s">
        <v>129</v>
      </c>
      <c r="I56" s="91">
        <v>3650.8427150000007</v>
      </c>
      <c r="J56" s="103">
        <v>17820</v>
      </c>
      <c r="K56" s="91"/>
      <c r="L56" s="91">
        <v>650.5801717720002</v>
      </c>
      <c r="M56" s="92">
        <v>2.8875171589656568E-4</v>
      </c>
      <c r="N56" s="92">
        <f t="shared" si="0"/>
        <v>5.4156325671138577E-3</v>
      </c>
      <c r="O56" s="92">
        <f>L56/'סכום נכסי הקרן'!$C$42</f>
        <v>7.6702682316553061E-4</v>
      </c>
    </row>
    <row r="57" spans="2:15">
      <c r="B57" s="86" t="s">
        <v>1030</v>
      </c>
      <c r="C57" s="88" t="s">
        <v>1031</v>
      </c>
      <c r="D57" s="89" t="s">
        <v>116</v>
      </c>
      <c r="E57" s="89" t="s">
        <v>312</v>
      </c>
      <c r="F57" s="88" t="s">
        <v>1032</v>
      </c>
      <c r="G57" s="89" t="s">
        <v>474</v>
      </c>
      <c r="H57" s="89" t="s">
        <v>129</v>
      </c>
      <c r="I57" s="91">
        <v>2830.6563100000003</v>
      </c>
      <c r="J57" s="103">
        <v>10400</v>
      </c>
      <c r="K57" s="91"/>
      <c r="L57" s="91">
        <v>294.388256254</v>
      </c>
      <c r="M57" s="92">
        <v>7.7912896072853636E-5</v>
      </c>
      <c r="N57" s="92">
        <f t="shared" si="0"/>
        <v>2.4505798011067478E-3</v>
      </c>
      <c r="O57" s="92">
        <f>L57/'סכום נכסי הקרן'!$C$42</f>
        <v>3.47080496407874E-4</v>
      </c>
    </row>
    <row r="58" spans="2:15">
      <c r="B58" s="86" t="s">
        <v>1033</v>
      </c>
      <c r="C58" s="88" t="s">
        <v>1034</v>
      </c>
      <c r="D58" s="89" t="s">
        <v>116</v>
      </c>
      <c r="E58" s="89" t="s">
        <v>312</v>
      </c>
      <c r="F58" s="88" t="s">
        <v>642</v>
      </c>
      <c r="G58" s="89" t="s">
        <v>500</v>
      </c>
      <c r="H58" s="89" t="s">
        <v>129</v>
      </c>
      <c r="I58" s="91">
        <v>1318.1556770000002</v>
      </c>
      <c r="J58" s="103">
        <v>3235</v>
      </c>
      <c r="K58" s="91"/>
      <c r="L58" s="91">
        <v>42.642336148000005</v>
      </c>
      <c r="M58" s="92">
        <v>2.290847436978288E-5</v>
      </c>
      <c r="N58" s="92">
        <f t="shared" si="0"/>
        <v>3.5496812599117755E-4</v>
      </c>
      <c r="O58" s="92">
        <f>L58/'סכום נכסי הקרן'!$C$42</f>
        <v>5.0274842436205952E-5</v>
      </c>
    </row>
    <row r="59" spans="2:15">
      <c r="B59" s="86" t="s">
        <v>1035</v>
      </c>
      <c r="C59" s="88" t="s">
        <v>1036</v>
      </c>
      <c r="D59" s="89" t="s">
        <v>116</v>
      </c>
      <c r="E59" s="89" t="s">
        <v>312</v>
      </c>
      <c r="F59" s="88" t="s">
        <v>1037</v>
      </c>
      <c r="G59" s="89" t="s">
        <v>493</v>
      </c>
      <c r="H59" s="89" t="s">
        <v>129</v>
      </c>
      <c r="I59" s="91">
        <v>206.74954300000002</v>
      </c>
      <c r="J59" s="103">
        <v>4615</v>
      </c>
      <c r="K59" s="91"/>
      <c r="L59" s="91">
        <v>9.5414913990000016</v>
      </c>
      <c r="M59" s="92">
        <v>1.1421658683733656E-5</v>
      </c>
      <c r="N59" s="92">
        <f t="shared" si="0"/>
        <v>7.9426354815760304E-5</v>
      </c>
      <c r="O59" s="92">
        <f>L59/'סכום נכסי הקרן'!$C$42</f>
        <v>1.1249312772786205E-5</v>
      </c>
    </row>
    <row r="60" spans="2:15">
      <c r="B60" s="86" t="s">
        <v>1038</v>
      </c>
      <c r="C60" s="88" t="s">
        <v>1039</v>
      </c>
      <c r="D60" s="89" t="s">
        <v>116</v>
      </c>
      <c r="E60" s="89" t="s">
        <v>312</v>
      </c>
      <c r="F60" s="88" t="s">
        <v>600</v>
      </c>
      <c r="G60" s="89" t="s">
        <v>336</v>
      </c>
      <c r="H60" s="89" t="s">
        <v>129</v>
      </c>
      <c r="I60" s="91">
        <v>275352.71295900008</v>
      </c>
      <c r="J60" s="103">
        <v>105.8</v>
      </c>
      <c r="K60" s="91"/>
      <c r="L60" s="91">
        <v>291.32317029900003</v>
      </c>
      <c r="M60" s="92">
        <v>8.6446733583127748E-5</v>
      </c>
      <c r="N60" s="92">
        <f t="shared" si="0"/>
        <v>2.425065068197368E-3</v>
      </c>
      <c r="O60" s="92">
        <f>L60/'סכום נכסי הקרן'!$C$42</f>
        <v>3.4346679398532791E-4</v>
      </c>
    </row>
    <row r="61" spans="2:15">
      <c r="B61" s="86" t="s">
        <v>1040</v>
      </c>
      <c r="C61" s="88" t="s">
        <v>1041</v>
      </c>
      <c r="D61" s="89" t="s">
        <v>116</v>
      </c>
      <c r="E61" s="89" t="s">
        <v>312</v>
      </c>
      <c r="F61" s="88" t="s">
        <v>503</v>
      </c>
      <c r="G61" s="89" t="s">
        <v>493</v>
      </c>
      <c r="H61" s="89" t="s">
        <v>129</v>
      </c>
      <c r="I61" s="91">
        <v>37328.187257999998</v>
      </c>
      <c r="J61" s="103">
        <v>1216</v>
      </c>
      <c r="K61" s="91"/>
      <c r="L61" s="91">
        <v>453.91075705999998</v>
      </c>
      <c r="M61" s="92">
        <v>2.0907435302683849E-4</v>
      </c>
      <c r="N61" s="92">
        <f t="shared" si="0"/>
        <v>3.7784949267696682E-3</v>
      </c>
      <c r="O61" s="92">
        <f>L61/'סכום נכסי הקרן'!$C$42</f>
        <v>5.3515575957394557E-4</v>
      </c>
    </row>
    <row r="62" spans="2:15">
      <c r="B62" s="86" t="s">
        <v>1042</v>
      </c>
      <c r="C62" s="88" t="s">
        <v>1043</v>
      </c>
      <c r="D62" s="89" t="s">
        <v>116</v>
      </c>
      <c r="E62" s="89" t="s">
        <v>312</v>
      </c>
      <c r="F62" s="88" t="s">
        <v>473</v>
      </c>
      <c r="G62" s="89" t="s">
        <v>474</v>
      </c>
      <c r="H62" s="89" t="s">
        <v>129</v>
      </c>
      <c r="I62" s="91">
        <v>466300.11679900007</v>
      </c>
      <c r="J62" s="103">
        <v>78.599999999999994</v>
      </c>
      <c r="K62" s="91"/>
      <c r="L62" s="91">
        <v>366.51189181600006</v>
      </c>
      <c r="M62" s="92">
        <v>3.6862962867052708E-4</v>
      </c>
      <c r="N62" s="92">
        <f t="shared" si="0"/>
        <v>3.0509594722921544E-3</v>
      </c>
      <c r="O62" s="92">
        <f>L62/'סכום נכסי הקרן'!$C$42</f>
        <v>4.3211346461160968E-4</v>
      </c>
    </row>
    <row r="63" spans="2:15">
      <c r="B63" s="86" t="s">
        <v>1044</v>
      </c>
      <c r="C63" s="88" t="s">
        <v>1045</v>
      </c>
      <c r="D63" s="89" t="s">
        <v>116</v>
      </c>
      <c r="E63" s="89" t="s">
        <v>312</v>
      </c>
      <c r="F63" s="88" t="s">
        <v>1046</v>
      </c>
      <c r="G63" s="89" t="s">
        <v>541</v>
      </c>
      <c r="H63" s="89" t="s">
        <v>129</v>
      </c>
      <c r="I63" s="91">
        <v>26717.950771000003</v>
      </c>
      <c r="J63" s="103">
        <v>742</v>
      </c>
      <c r="K63" s="91"/>
      <c r="L63" s="91">
        <v>198.24719472200002</v>
      </c>
      <c r="M63" s="92">
        <v>1.50334907499551E-4</v>
      </c>
      <c r="N63" s="92">
        <f t="shared" si="0"/>
        <v>1.6502715739877903E-3</v>
      </c>
      <c r="O63" s="92">
        <f>L63/'סכום נכסי הקרן'!$C$42</f>
        <v>2.3373124876358004E-4</v>
      </c>
    </row>
    <row r="64" spans="2:15">
      <c r="B64" s="86" t="s">
        <v>1047</v>
      </c>
      <c r="C64" s="88" t="s">
        <v>1048</v>
      </c>
      <c r="D64" s="89" t="s">
        <v>116</v>
      </c>
      <c r="E64" s="89" t="s">
        <v>312</v>
      </c>
      <c r="F64" s="88" t="s">
        <v>1049</v>
      </c>
      <c r="G64" s="89" t="s">
        <v>124</v>
      </c>
      <c r="H64" s="89" t="s">
        <v>129</v>
      </c>
      <c r="I64" s="91">
        <v>1369.8616260000001</v>
      </c>
      <c r="J64" s="103">
        <v>3189</v>
      </c>
      <c r="K64" s="91"/>
      <c r="L64" s="91">
        <v>43.684887238000009</v>
      </c>
      <c r="M64" s="92">
        <v>5.0052638259716863E-5</v>
      </c>
      <c r="N64" s="92">
        <f t="shared" si="0"/>
        <v>3.6364664691889922E-4</v>
      </c>
      <c r="O64" s="92">
        <f>L64/'סכום נכסי הקרן'!$C$42</f>
        <v>5.1503998634391948E-5</v>
      </c>
    </row>
    <row r="65" spans="2:15">
      <c r="B65" s="86" t="s">
        <v>1050</v>
      </c>
      <c r="C65" s="88" t="s">
        <v>1051</v>
      </c>
      <c r="D65" s="89" t="s">
        <v>116</v>
      </c>
      <c r="E65" s="89" t="s">
        <v>312</v>
      </c>
      <c r="F65" s="88" t="s">
        <v>1052</v>
      </c>
      <c r="G65" s="89" t="s">
        <v>150</v>
      </c>
      <c r="H65" s="89" t="s">
        <v>129</v>
      </c>
      <c r="I65" s="91">
        <v>2577.7831540000006</v>
      </c>
      <c r="J65" s="103">
        <v>14500</v>
      </c>
      <c r="K65" s="91"/>
      <c r="L65" s="91">
        <v>373.77855738800002</v>
      </c>
      <c r="M65" s="92">
        <v>1.002677566457871E-4</v>
      </c>
      <c r="N65" s="92">
        <f t="shared" si="0"/>
        <v>3.1114494663521636E-3</v>
      </c>
      <c r="O65" s="92">
        <f>L65/'סכום נכסי הקרן'!$C$42</f>
        <v>4.4068078290770252E-4</v>
      </c>
    </row>
    <row r="66" spans="2:15">
      <c r="B66" s="86" t="s">
        <v>1053</v>
      </c>
      <c r="C66" s="88" t="s">
        <v>1054</v>
      </c>
      <c r="D66" s="89" t="s">
        <v>116</v>
      </c>
      <c r="E66" s="89" t="s">
        <v>312</v>
      </c>
      <c r="F66" s="88" t="s">
        <v>603</v>
      </c>
      <c r="G66" s="89" t="s">
        <v>500</v>
      </c>
      <c r="H66" s="89" t="s">
        <v>129</v>
      </c>
      <c r="I66" s="91">
        <v>2896.7597620000001</v>
      </c>
      <c r="J66" s="103">
        <v>22990</v>
      </c>
      <c r="K66" s="91"/>
      <c r="L66" s="91">
        <v>665.96506932700004</v>
      </c>
      <c r="M66" s="92">
        <v>1.5484176483791234E-4</v>
      </c>
      <c r="N66" s="92">
        <f t="shared" si="0"/>
        <v>5.5437012600370213E-3</v>
      </c>
      <c r="O66" s="92">
        <f>L66/'סכום נכסי הקרן'!$C$42</f>
        <v>7.8516544713280745E-4</v>
      </c>
    </row>
    <row r="67" spans="2:15">
      <c r="B67" s="86" t="s">
        <v>1055</v>
      </c>
      <c r="C67" s="88" t="s">
        <v>1056</v>
      </c>
      <c r="D67" s="89" t="s">
        <v>116</v>
      </c>
      <c r="E67" s="89" t="s">
        <v>312</v>
      </c>
      <c r="F67" s="88" t="s">
        <v>1057</v>
      </c>
      <c r="G67" s="89" t="s">
        <v>125</v>
      </c>
      <c r="H67" s="89" t="s">
        <v>129</v>
      </c>
      <c r="I67" s="91">
        <v>1650.1293110000001</v>
      </c>
      <c r="J67" s="103">
        <v>26200</v>
      </c>
      <c r="K67" s="91"/>
      <c r="L67" s="91">
        <v>432.33387948700005</v>
      </c>
      <c r="M67" s="92">
        <v>2.8384823858447548E-4</v>
      </c>
      <c r="N67" s="92">
        <f t="shared" si="0"/>
        <v>3.5988822580301748E-3</v>
      </c>
      <c r="O67" s="92">
        <f>L67/'סכום נכסי הקרן'!$C$42</f>
        <v>5.0971685968621611E-4</v>
      </c>
    </row>
    <row r="68" spans="2:15">
      <c r="B68" s="86" t="s">
        <v>1058</v>
      </c>
      <c r="C68" s="88" t="s">
        <v>1059</v>
      </c>
      <c r="D68" s="89" t="s">
        <v>116</v>
      </c>
      <c r="E68" s="89" t="s">
        <v>312</v>
      </c>
      <c r="F68" s="88" t="s">
        <v>1060</v>
      </c>
      <c r="G68" s="89" t="s">
        <v>500</v>
      </c>
      <c r="H68" s="89" t="s">
        <v>129</v>
      </c>
      <c r="I68" s="91">
        <v>1949.7915540000001</v>
      </c>
      <c r="J68" s="103">
        <v>8995</v>
      </c>
      <c r="K68" s="91"/>
      <c r="L68" s="91">
        <v>175.38375024600003</v>
      </c>
      <c r="M68" s="92">
        <v>6.2360808317019444E-5</v>
      </c>
      <c r="N68" s="92">
        <f t="shared" si="0"/>
        <v>1.4599491204716102E-3</v>
      </c>
      <c r="O68" s="92">
        <f>L68/'סכום נכסי הקרן'!$C$42</f>
        <v>2.0677550073442913E-4</v>
      </c>
    </row>
    <row r="69" spans="2:15">
      <c r="B69" s="86" t="s">
        <v>1061</v>
      </c>
      <c r="C69" s="88" t="s">
        <v>1062</v>
      </c>
      <c r="D69" s="89" t="s">
        <v>116</v>
      </c>
      <c r="E69" s="89" t="s">
        <v>312</v>
      </c>
      <c r="F69" s="88" t="s">
        <v>1063</v>
      </c>
      <c r="G69" s="89" t="s">
        <v>1064</v>
      </c>
      <c r="H69" s="89" t="s">
        <v>129</v>
      </c>
      <c r="I69" s="91">
        <v>26573.872675000002</v>
      </c>
      <c r="J69" s="103">
        <v>4990</v>
      </c>
      <c r="K69" s="91"/>
      <c r="L69" s="91">
        <v>1326.0362465060002</v>
      </c>
      <c r="M69" s="92">
        <v>3.7157368901982886E-4</v>
      </c>
      <c r="N69" s="92">
        <f t="shared" si="0"/>
        <v>1.1038339920799266E-2</v>
      </c>
      <c r="O69" s="92">
        <f>L69/'סכום נכסי הקרן'!$C$42</f>
        <v>1.5633820606452368E-3</v>
      </c>
    </row>
    <row r="70" spans="2:15">
      <c r="B70" s="86" t="s">
        <v>1065</v>
      </c>
      <c r="C70" s="88" t="s">
        <v>1066</v>
      </c>
      <c r="D70" s="89" t="s">
        <v>116</v>
      </c>
      <c r="E70" s="89" t="s">
        <v>312</v>
      </c>
      <c r="F70" s="88" t="s">
        <v>1067</v>
      </c>
      <c r="G70" s="89" t="s">
        <v>151</v>
      </c>
      <c r="H70" s="89" t="s">
        <v>129</v>
      </c>
      <c r="I70" s="91">
        <v>12235.087532000001</v>
      </c>
      <c r="J70" s="103">
        <v>1766</v>
      </c>
      <c r="K70" s="91"/>
      <c r="L70" s="91">
        <v>216.07164582000004</v>
      </c>
      <c r="M70" s="92">
        <v>9.2607522710706576E-5</v>
      </c>
      <c r="N70" s="92">
        <f t="shared" si="0"/>
        <v>1.7986478726295617E-3</v>
      </c>
      <c r="O70" s="92">
        <f>L70/'סכום נכסי הקרן'!$C$42</f>
        <v>2.5474607936182904E-4</v>
      </c>
    </row>
    <row r="71" spans="2:15">
      <c r="B71" s="86" t="s">
        <v>1068</v>
      </c>
      <c r="C71" s="88" t="s">
        <v>1069</v>
      </c>
      <c r="D71" s="89" t="s">
        <v>116</v>
      </c>
      <c r="E71" s="89" t="s">
        <v>312</v>
      </c>
      <c r="F71" s="88" t="s">
        <v>1070</v>
      </c>
      <c r="G71" s="89" t="s">
        <v>1064</v>
      </c>
      <c r="H71" s="89" t="s">
        <v>129</v>
      </c>
      <c r="I71" s="91">
        <v>6459.4092180000016</v>
      </c>
      <c r="J71" s="103">
        <v>18310</v>
      </c>
      <c r="K71" s="91"/>
      <c r="L71" s="91">
        <v>1182.7178278850004</v>
      </c>
      <c r="M71" s="92">
        <v>2.8166834678742484E-4</v>
      </c>
      <c r="N71" s="92">
        <f t="shared" si="0"/>
        <v>9.8453126368027392E-3</v>
      </c>
      <c r="O71" s="92">
        <f>L71/'סכום נכסי הקרן'!$C$42</f>
        <v>1.3944112310600731E-3</v>
      </c>
    </row>
    <row r="72" spans="2:15">
      <c r="B72" s="86" t="s">
        <v>1071</v>
      </c>
      <c r="C72" s="88" t="s">
        <v>1072</v>
      </c>
      <c r="D72" s="89" t="s">
        <v>116</v>
      </c>
      <c r="E72" s="89" t="s">
        <v>312</v>
      </c>
      <c r="F72" s="88" t="s">
        <v>1073</v>
      </c>
      <c r="G72" s="89" t="s">
        <v>564</v>
      </c>
      <c r="H72" s="89" t="s">
        <v>129</v>
      </c>
      <c r="I72" s="91">
        <v>2686.8084840000006</v>
      </c>
      <c r="J72" s="103">
        <v>16480</v>
      </c>
      <c r="K72" s="91"/>
      <c r="L72" s="91">
        <v>442.78603815700001</v>
      </c>
      <c r="M72" s="92">
        <v>1.8545240525515849E-4</v>
      </c>
      <c r="N72" s="92">
        <f t="shared" si="0"/>
        <v>3.6858892916686531E-3</v>
      </c>
      <c r="O72" s="92">
        <f>L72/'סכום נכסי הקרן'!$C$42</f>
        <v>5.2203983909402036E-4</v>
      </c>
    </row>
    <row r="73" spans="2:15">
      <c r="B73" s="86" t="s">
        <v>1074</v>
      </c>
      <c r="C73" s="88" t="s">
        <v>1075</v>
      </c>
      <c r="D73" s="89" t="s">
        <v>116</v>
      </c>
      <c r="E73" s="89" t="s">
        <v>312</v>
      </c>
      <c r="F73" s="88" t="s">
        <v>1076</v>
      </c>
      <c r="G73" s="89" t="s">
        <v>126</v>
      </c>
      <c r="H73" s="89" t="s">
        <v>129</v>
      </c>
      <c r="I73" s="91">
        <v>16655.170536000005</v>
      </c>
      <c r="J73" s="103">
        <v>1546</v>
      </c>
      <c r="K73" s="91"/>
      <c r="L73" s="91">
        <v>257.48893650000008</v>
      </c>
      <c r="M73" s="92">
        <v>8.3174776196722483E-5</v>
      </c>
      <c r="N73" s="92">
        <f t="shared" si="0"/>
        <v>2.1434183374860237E-3</v>
      </c>
      <c r="O73" s="92">
        <f>L73/'סכום נכסי הקרן'!$C$42</f>
        <v>3.0357660674767923E-4</v>
      </c>
    </row>
    <row r="74" spans="2:15">
      <c r="B74" s="86" t="s">
        <v>1077</v>
      </c>
      <c r="C74" s="88" t="s">
        <v>1078</v>
      </c>
      <c r="D74" s="89" t="s">
        <v>116</v>
      </c>
      <c r="E74" s="89" t="s">
        <v>312</v>
      </c>
      <c r="F74" s="88" t="s">
        <v>1079</v>
      </c>
      <c r="G74" s="89" t="s">
        <v>500</v>
      </c>
      <c r="H74" s="89" t="s">
        <v>129</v>
      </c>
      <c r="I74" s="91">
        <v>44663.487940000006</v>
      </c>
      <c r="J74" s="103">
        <v>855</v>
      </c>
      <c r="K74" s="91"/>
      <c r="L74" s="91">
        <v>381.87282188700004</v>
      </c>
      <c r="M74" s="92">
        <v>1.476067988198684E-4</v>
      </c>
      <c r="N74" s="92">
        <f t="shared" si="0"/>
        <v>3.1788286523919441E-3</v>
      </c>
      <c r="O74" s="92">
        <f>L74/'סכום נכסי הקרן'!$C$42</f>
        <v>4.5022383118047609E-4</v>
      </c>
    </row>
    <row r="75" spans="2:15">
      <c r="B75" s="86" t="s">
        <v>1080</v>
      </c>
      <c r="C75" s="88" t="s">
        <v>1081</v>
      </c>
      <c r="D75" s="89" t="s">
        <v>116</v>
      </c>
      <c r="E75" s="89" t="s">
        <v>312</v>
      </c>
      <c r="F75" s="88" t="s">
        <v>559</v>
      </c>
      <c r="G75" s="89" t="s">
        <v>123</v>
      </c>
      <c r="H75" s="89" t="s">
        <v>129</v>
      </c>
      <c r="I75" s="91">
        <v>1033109.4648750001</v>
      </c>
      <c r="J75" s="103">
        <v>125.8</v>
      </c>
      <c r="K75" s="91"/>
      <c r="L75" s="91">
        <v>1299.6517068230003</v>
      </c>
      <c r="M75" s="92">
        <v>3.9881358899584356E-4</v>
      </c>
      <c r="N75" s="92">
        <f t="shared" si="0"/>
        <v>1.0818706770919563E-2</v>
      </c>
      <c r="O75" s="92">
        <f>L75/'סכום נכסי הקרן'!$C$42</f>
        <v>1.5322749803316537E-3</v>
      </c>
    </row>
    <row r="76" spans="2:15">
      <c r="B76" s="86" t="s">
        <v>1082</v>
      </c>
      <c r="C76" s="88" t="s">
        <v>1083</v>
      </c>
      <c r="D76" s="89" t="s">
        <v>116</v>
      </c>
      <c r="E76" s="89" t="s">
        <v>312</v>
      </c>
      <c r="F76" s="88" t="s">
        <v>372</v>
      </c>
      <c r="G76" s="89" t="s">
        <v>328</v>
      </c>
      <c r="H76" s="89" t="s">
        <v>129</v>
      </c>
      <c r="I76" s="91">
        <v>649.2632420000001</v>
      </c>
      <c r="J76" s="103">
        <v>68330</v>
      </c>
      <c r="K76" s="91"/>
      <c r="L76" s="91">
        <v>443.64157335400006</v>
      </c>
      <c r="M76" s="92">
        <v>1.2144798624920714E-4</v>
      </c>
      <c r="N76" s="92">
        <f t="shared" ref="N76:N139" si="1">IFERROR(L76/$L$11,0)</f>
        <v>3.6930110338861664E-3</v>
      </c>
      <c r="O76" s="92">
        <f>L76/'סכום נכסי הקרן'!$C$42</f>
        <v>5.2304850562388697E-4</v>
      </c>
    </row>
    <row r="77" spans="2:15">
      <c r="B77" s="86" t="s">
        <v>1084</v>
      </c>
      <c r="C77" s="88" t="s">
        <v>1085</v>
      </c>
      <c r="D77" s="89" t="s">
        <v>116</v>
      </c>
      <c r="E77" s="89" t="s">
        <v>312</v>
      </c>
      <c r="F77" s="88" t="s">
        <v>445</v>
      </c>
      <c r="G77" s="89" t="s">
        <v>438</v>
      </c>
      <c r="H77" s="89" t="s">
        <v>129</v>
      </c>
      <c r="I77" s="91">
        <v>8050.8053360000022</v>
      </c>
      <c r="J77" s="103">
        <v>5758</v>
      </c>
      <c r="K77" s="91"/>
      <c r="L77" s="91">
        <v>463.56537123700008</v>
      </c>
      <c r="M77" s="92">
        <v>1.0186907944098782E-4</v>
      </c>
      <c r="N77" s="92">
        <f t="shared" si="1"/>
        <v>3.8588629509248907E-3</v>
      </c>
      <c r="O77" s="92">
        <f>L77/'סכום נכסי הקרן'!$C$42</f>
        <v>5.4653844285017141E-4</v>
      </c>
    </row>
    <row r="78" spans="2:15">
      <c r="B78" s="86" t="s">
        <v>1086</v>
      </c>
      <c r="C78" s="88" t="s">
        <v>1087</v>
      </c>
      <c r="D78" s="89" t="s">
        <v>116</v>
      </c>
      <c r="E78" s="89" t="s">
        <v>312</v>
      </c>
      <c r="F78" s="88" t="s">
        <v>1088</v>
      </c>
      <c r="G78" s="89" t="s">
        <v>328</v>
      </c>
      <c r="H78" s="89" t="s">
        <v>129</v>
      </c>
      <c r="I78" s="91">
        <v>11524.225038000002</v>
      </c>
      <c r="J78" s="103">
        <v>808</v>
      </c>
      <c r="K78" s="91"/>
      <c r="L78" s="91">
        <v>93.115738310000012</v>
      </c>
      <c r="M78" s="92">
        <v>7.6625668266472208E-5</v>
      </c>
      <c r="N78" s="92">
        <f t="shared" si="1"/>
        <v>7.7512449161948294E-4</v>
      </c>
      <c r="O78" s="92">
        <f>L78/'סכום נכסי הקרן'!$C$42</f>
        <v>1.0978242504393843E-4</v>
      </c>
    </row>
    <row r="79" spans="2:15">
      <c r="B79" s="86" t="s">
        <v>1089</v>
      </c>
      <c r="C79" s="88" t="s">
        <v>1090</v>
      </c>
      <c r="D79" s="89" t="s">
        <v>116</v>
      </c>
      <c r="E79" s="89" t="s">
        <v>312</v>
      </c>
      <c r="F79" s="88" t="s">
        <v>447</v>
      </c>
      <c r="G79" s="89" t="s">
        <v>328</v>
      </c>
      <c r="H79" s="89" t="s">
        <v>129</v>
      </c>
      <c r="I79" s="91">
        <v>7664.0666400000009</v>
      </c>
      <c r="J79" s="103">
        <v>7673</v>
      </c>
      <c r="K79" s="91"/>
      <c r="L79" s="91">
        <v>588.06383331100017</v>
      </c>
      <c r="M79" s="92">
        <v>2.1000142374466332E-4</v>
      </c>
      <c r="N79" s="92">
        <f t="shared" si="1"/>
        <v>4.8952270379629369E-3</v>
      </c>
      <c r="O79" s="92">
        <f>L79/'סכום נכסי הקרן'!$C$42</f>
        <v>6.9332075192902987E-4</v>
      </c>
    </row>
    <row r="80" spans="2:15">
      <c r="B80" s="86" t="s">
        <v>1091</v>
      </c>
      <c r="C80" s="88" t="s">
        <v>1092</v>
      </c>
      <c r="D80" s="89" t="s">
        <v>116</v>
      </c>
      <c r="E80" s="89" t="s">
        <v>312</v>
      </c>
      <c r="F80" s="88" t="s">
        <v>1093</v>
      </c>
      <c r="G80" s="89" t="s">
        <v>1064</v>
      </c>
      <c r="H80" s="89" t="s">
        <v>129</v>
      </c>
      <c r="I80" s="91">
        <v>17708.088983000005</v>
      </c>
      <c r="J80" s="103">
        <v>7553</v>
      </c>
      <c r="K80" s="91"/>
      <c r="L80" s="91">
        <v>1337.4919608500002</v>
      </c>
      <c r="M80" s="92">
        <v>2.7877062744296967E-4</v>
      </c>
      <c r="N80" s="92">
        <f t="shared" si="1"/>
        <v>1.1133700865341951E-2</v>
      </c>
      <c r="O80" s="92">
        <f>L80/'סכום נכסי הקרן'!$C$42</f>
        <v>1.5768882210872883E-3</v>
      </c>
    </row>
    <row r="81" spans="2:15">
      <c r="B81" s="86" t="s">
        <v>1094</v>
      </c>
      <c r="C81" s="88" t="s">
        <v>1095</v>
      </c>
      <c r="D81" s="89" t="s">
        <v>116</v>
      </c>
      <c r="E81" s="89" t="s">
        <v>312</v>
      </c>
      <c r="F81" s="88" t="s">
        <v>1096</v>
      </c>
      <c r="G81" s="89" t="s">
        <v>1097</v>
      </c>
      <c r="H81" s="89" t="s">
        <v>129</v>
      </c>
      <c r="I81" s="91">
        <v>19413.662461000004</v>
      </c>
      <c r="J81" s="103">
        <v>5064</v>
      </c>
      <c r="K81" s="91"/>
      <c r="L81" s="91">
        <v>983.10786703500014</v>
      </c>
      <c r="M81" s="92">
        <v>1.7699585728222342E-4</v>
      </c>
      <c r="N81" s="92">
        <f t="shared" si="1"/>
        <v>8.1836969718875295E-3</v>
      </c>
      <c r="O81" s="92">
        <f>L81/'סכום נכסי הקרן'!$C$42</f>
        <v>1.159073296112021E-3</v>
      </c>
    </row>
    <row r="82" spans="2:15">
      <c r="B82" s="86" t="s">
        <v>1098</v>
      </c>
      <c r="C82" s="88" t="s">
        <v>1099</v>
      </c>
      <c r="D82" s="89" t="s">
        <v>116</v>
      </c>
      <c r="E82" s="89" t="s">
        <v>312</v>
      </c>
      <c r="F82" s="88" t="s">
        <v>483</v>
      </c>
      <c r="G82" s="89" t="s">
        <v>484</v>
      </c>
      <c r="H82" s="89" t="s">
        <v>129</v>
      </c>
      <c r="I82" s="91">
        <v>443.20275600000008</v>
      </c>
      <c r="J82" s="103">
        <v>45610</v>
      </c>
      <c r="K82" s="91"/>
      <c r="L82" s="91">
        <v>202.14477683400003</v>
      </c>
      <c r="M82" s="92">
        <v>1.4989047646747685E-4</v>
      </c>
      <c r="N82" s="92">
        <f t="shared" si="1"/>
        <v>1.6827162649491758E-3</v>
      </c>
      <c r="O82" s="92">
        <f>L82/'סכום נכסי הקרן'!$C$42</f>
        <v>2.3832645494278385E-4</v>
      </c>
    </row>
    <row r="83" spans="2:15">
      <c r="B83" s="86" t="s">
        <v>1100</v>
      </c>
      <c r="C83" s="88" t="s">
        <v>1101</v>
      </c>
      <c r="D83" s="89" t="s">
        <v>116</v>
      </c>
      <c r="E83" s="89" t="s">
        <v>312</v>
      </c>
      <c r="F83" s="88" t="s">
        <v>561</v>
      </c>
      <c r="G83" s="89" t="s">
        <v>438</v>
      </c>
      <c r="H83" s="89" t="s">
        <v>129</v>
      </c>
      <c r="I83" s="91">
        <v>7526.3949860000021</v>
      </c>
      <c r="J83" s="103">
        <v>7851</v>
      </c>
      <c r="K83" s="91"/>
      <c r="L83" s="91">
        <v>590.89727031900009</v>
      </c>
      <c r="M83" s="92">
        <v>1.2162296219915615E-4</v>
      </c>
      <c r="N83" s="92">
        <f t="shared" si="1"/>
        <v>4.9188134526788893E-3</v>
      </c>
      <c r="O83" s="92">
        <f>L83/'סכום נכסי הקרן'!$C$42</f>
        <v>6.9666134280650205E-4</v>
      </c>
    </row>
    <row r="84" spans="2:15">
      <c r="B84" s="86" t="s">
        <v>1102</v>
      </c>
      <c r="C84" s="88" t="s">
        <v>1103</v>
      </c>
      <c r="D84" s="89" t="s">
        <v>116</v>
      </c>
      <c r="E84" s="89" t="s">
        <v>312</v>
      </c>
      <c r="F84" s="88" t="s">
        <v>534</v>
      </c>
      <c r="G84" s="89" t="s">
        <v>328</v>
      </c>
      <c r="H84" s="89" t="s">
        <v>129</v>
      </c>
      <c r="I84" s="91">
        <v>256761.13477700003</v>
      </c>
      <c r="J84" s="103">
        <v>159</v>
      </c>
      <c r="K84" s="91"/>
      <c r="L84" s="91">
        <v>408.25020429500006</v>
      </c>
      <c r="M84" s="92">
        <v>3.7212624584928025E-4</v>
      </c>
      <c r="N84" s="92">
        <f t="shared" si="1"/>
        <v>3.3984022228788781E-3</v>
      </c>
      <c r="O84" s="92">
        <f>L84/'סכום נכסי הקרן'!$C$42</f>
        <v>4.8132247314603706E-4</v>
      </c>
    </row>
    <row r="85" spans="2:15">
      <c r="B85" s="86" t="s">
        <v>1104</v>
      </c>
      <c r="C85" s="88" t="s">
        <v>1105</v>
      </c>
      <c r="D85" s="89" t="s">
        <v>116</v>
      </c>
      <c r="E85" s="89" t="s">
        <v>312</v>
      </c>
      <c r="F85" s="88" t="s">
        <v>538</v>
      </c>
      <c r="G85" s="89" t="s">
        <v>336</v>
      </c>
      <c r="H85" s="89" t="s">
        <v>129</v>
      </c>
      <c r="I85" s="91">
        <v>54598.980954000006</v>
      </c>
      <c r="J85" s="103">
        <v>311.60000000000002</v>
      </c>
      <c r="K85" s="91"/>
      <c r="L85" s="91">
        <v>170.130424648</v>
      </c>
      <c r="M85" s="92">
        <v>9.5453458279440393E-5</v>
      </c>
      <c r="N85" s="92">
        <f t="shared" si="1"/>
        <v>1.4162187972484297E-3</v>
      </c>
      <c r="O85" s="92">
        <f>L85/'סכום נכסי הקרן'!$C$42</f>
        <v>2.0058188798795847E-4</v>
      </c>
    </row>
    <row r="86" spans="2:15">
      <c r="B86" s="86" t="s">
        <v>1106</v>
      </c>
      <c r="C86" s="88" t="s">
        <v>1107</v>
      </c>
      <c r="D86" s="89" t="s">
        <v>116</v>
      </c>
      <c r="E86" s="89" t="s">
        <v>312</v>
      </c>
      <c r="F86" s="88" t="s">
        <v>1108</v>
      </c>
      <c r="G86" s="89" t="s">
        <v>123</v>
      </c>
      <c r="H86" s="89" t="s">
        <v>129</v>
      </c>
      <c r="I86" s="91">
        <v>8913.1919500000022</v>
      </c>
      <c r="J86" s="103">
        <v>1892</v>
      </c>
      <c r="K86" s="91"/>
      <c r="L86" s="91">
        <v>168.63759169900004</v>
      </c>
      <c r="M86" s="92">
        <v>9.5004004940656147E-5</v>
      </c>
      <c r="N86" s="92">
        <f t="shared" si="1"/>
        <v>1.4037919894749242E-3</v>
      </c>
      <c r="O86" s="92">
        <f>L86/'סכום נכסי הקרן'!$C$42</f>
        <v>1.9882185446085376E-4</v>
      </c>
    </row>
    <row r="87" spans="2:15">
      <c r="B87" s="86" t="s">
        <v>1109</v>
      </c>
      <c r="C87" s="88" t="s">
        <v>1110</v>
      </c>
      <c r="D87" s="89" t="s">
        <v>116</v>
      </c>
      <c r="E87" s="89" t="s">
        <v>312</v>
      </c>
      <c r="F87" s="88" t="s">
        <v>1111</v>
      </c>
      <c r="G87" s="89" t="s">
        <v>153</v>
      </c>
      <c r="H87" s="89" t="s">
        <v>129</v>
      </c>
      <c r="I87" s="91">
        <v>1850.1222420000004</v>
      </c>
      <c r="J87" s="103">
        <v>7005</v>
      </c>
      <c r="K87" s="91"/>
      <c r="L87" s="91">
        <v>129.60106303500004</v>
      </c>
      <c r="M87" s="92">
        <v>5.6139155766578996E-5</v>
      </c>
      <c r="N87" s="92">
        <f t="shared" si="1"/>
        <v>1.0788397313020129E-3</v>
      </c>
      <c r="O87" s="92">
        <f>L87/'סכום נכסי הקרן'!$C$42</f>
        <v>1.5279821914623262E-4</v>
      </c>
    </row>
    <row r="88" spans="2:15">
      <c r="B88" s="86" t="s">
        <v>1112</v>
      </c>
      <c r="C88" s="88" t="s">
        <v>1113</v>
      </c>
      <c r="D88" s="89" t="s">
        <v>116</v>
      </c>
      <c r="E88" s="89" t="s">
        <v>312</v>
      </c>
      <c r="F88" s="88" t="s">
        <v>1114</v>
      </c>
      <c r="G88" s="89" t="s">
        <v>125</v>
      </c>
      <c r="H88" s="89" t="s">
        <v>129</v>
      </c>
      <c r="I88" s="91">
        <v>188895.653051</v>
      </c>
      <c r="J88" s="103">
        <v>180</v>
      </c>
      <c r="K88" s="91"/>
      <c r="L88" s="91">
        <v>340.01217549200004</v>
      </c>
      <c r="M88" s="92">
        <v>3.6994941944738183E-4</v>
      </c>
      <c r="N88" s="92">
        <f t="shared" si="1"/>
        <v>2.8303675560758263E-3</v>
      </c>
      <c r="O88" s="92">
        <f>L88/'סכום נכסי הקרן'!$C$42</f>
        <v>4.008705923128381E-4</v>
      </c>
    </row>
    <row r="89" spans="2:15">
      <c r="B89" s="86" t="s">
        <v>1115</v>
      </c>
      <c r="C89" s="88" t="s">
        <v>1116</v>
      </c>
      <c r="D89" s="89" t="s">
        <v>116</v>
      </c>
      <c r="E89" s="89" t="s">
        <v>312</v>
      </c>
      <c r="F89" s="88" t="s">
        <v>540</v>
      </c>
      <c r="G89" s="89" t="s">
        <v>541</v>
      </c>
      <c r="H89" s="89" t="s">
        <v>129</v>
      </c>
      <c r="I89" s="91">
        <v>6118.9114830000008</v>
      </c>
      <c r="J89" s="103">
        <v>8242</v>
      </c>
      <c r="K89" s="91"/>
      <c r="L89" s="91">
        <v>504.32068445900006</v>
      </c>
      <c r="M89" s="92">
        <v>1.7216722941414014E-4</v>
      </c>
      <c r="N89" s="92">
        <f t="shared" si="1"/>
        <v>4.1981229086435843E-3</v>
      </c>
      <c r="O89" s="92">
        <f>L89/'סכום נכסי הקרן'!$C$42</f>
        <v>5.9458850613851614E-4</v>
      </c>
    </row>
    <row r="90" spans="2:15">
      <c r="B90" s="86" t="s">
        <v>1117</v>
      </c>
      <c r="C90" s="88" t="s">
        <v>1118</v>
      </c>
      <c r="D90" s="89" t="s">
        <v>116</v>
      </c>
      <c r="E90" s="89" t="s">
        <v>312</v>
      </c>
      <c r="F90" s="88" t="s">
        <v>1119</v>
      </c>
      <c r="G90" s="89" t="s">
        <v>123</v>
      </c>
      <c r="H90" s="89" t="s">
        <v>129</v>
      </c>
      <c r="I90" s="91">
        <v>19134.049528000003</v>
      </c>
      <c r="J90" s="103">
        <v>1540</v>
      </c>
      <c r="K90" s="91"/>
      <c r="L90" s="91">
        <v>294.66436272300007</v>
      </c>
      <c r="M90" s="92">
        <v>2.0319284788513476E-4</v>
      </c>
      <c r="N90" s="92">
        <f t="shared" si="1"/>
        <v>2.4528781976001961E-3</v>
      </c>
      <c r="O90" s="92">
        <f>L90/'סכום נכסי הקרן'!$C$42</f>
        <v>3.474060228794167E-4</v>
      </c>
    </row>
    <row r="91" spans="2:15">
      <c r="B91" s="86" t="s">
        <v>1120</v>
      </c>
      <c r="C91" s="88" t="s">
        <v>1121</v>
      </c>
      <c r="D91" s="89" t="s">
        <v>116</v>
      </c>
      <c r="E91" s="89" t="s">
        <v>312</v>
      </c>
      <c r="F91" s="88" t="s">
        <v>1122</v>
      </c>
      <c r="G91" s="89" t="s">
        <v>493</v>
      </c>
      <c r="H91" s="89" t="s">
        <v>129</v>
      </c>
      <c r="I91" s="91">
        <v>3285.0667140000005</v>
      </c>
      <c r="J91" s="103">
        <v>4749</v>
      </c>
      <c r="K91" s="91"/>
      <c r="L91" s="91">
        <v>156.00781824700002</v>
      </c>
      <c r="M91" s="92">
        <v>4.4458938720505042E-5</v>
      </c>
      <c r="N91" s="92">
        <f t="shared" si="1"/>
        <v>1.2986578101844249E-3</v>
      </c>
      <c r="O91" s="92">
        <f>L91/'סכום נכסי הקרן'!$C$42</f>
        <v>1.8393149132266864E-4</v>
      </c>
    </row>
    <row r="92" spans="2:15">
      <c r="B92" s="86" t="s">
        <v>1123</v>
      </c>
      <c r="C92" s="88" t="s">
        <v>1124</v>
      </c>
      <c r="D92" s="89" t="s">
        <v>116</v>
      </c>
      <c r="E92" s="89" t="s">
        <v>312</v>
      </c>
      <c r="F92" s="88" t="s">
        <v>509</v>
      </c>
      <c r="G92" s="89" t="s">
        <v>152</v>
      </c>
      <c r="H92" s="89" t="s">
        <v>129</v>
      </c>
      <c r="I92" s="91">
        <v>39089.777356000006</v>
      </c>
      <c r="J92" s="103">
        <v>1279</v>
      </c>
      <c r="K92" s="91"/>
      <c r="L92" s="91">
        <v>499.95825238500004</v>
      </c>
      <c r="M92" s="92">
        <v>2.3643110504124675E-4</v>
      </c>
      <c r="N92" s="92">
        <f t="shared" si="1"/>
        <v>4.1618086613965039E-3</v>
      </c>
      <c r="O92" s="92">
        <f>L92/'סכום נכסי הקרן'!$C$42</f>
        <v>5.8944524699816787E-4</v>
      </c>
    </row>
    <row r="93" spans="2:15">
      <c r="B93" s="86" t="s">
        <v>1125</v>
      </c>
      <c r="C93" s="88" t="s">
        <v>1126</v>
      </c>
      <c r="D93" s="89" t="s">
        <v>116</v>
      </c>
      <c r="E93" s="89" t="s">
        <v>312</v>
      </c>
      <c r="F93" s="88" t="s">
        <v>1127</v>
      </c>
      <c r="G93" s="89" t="s">
        <v>124</v>
      </c>
      <c r="H93" s="89" t="s">
        <v>129</v>
      </c>
      <c r="I93" s="91">
        <v>2624.5290860000005</v>
      </c>
      <c r="J93" s="103">
        <v>13450</v>
      </c>
      <c r="K93" s="91"/>
      <c r="L93" s="91">
        <v>352.99916208400003</v>
      </c>
      <c r="M93" s="92">
        <v>2.1447533401639985E-4</v>
      </c>
      <c r="N93" s="92">
        <f t="shared" si="1"/>
        <v>2.9384752891239139E-3</v>
      </c>
      <c r="O93" s="92">
        <f>L93/'סכום נכסי הקרן'!$C$42</f>
        <v>4.1618210579014419E-4</v>
      </c>
    </row>
    <row r="94" spans="2:15">
      <c r="B94" s="86" t="s">
        <v>1128</v>
      </c>
      <c r="C94" s="88" t="s">
        <v>1129</v>
      </c>
      <c r="D94" s="89" t="s">
        <v>116</v>
      </c>
      <c r="E94" s="89" t="s">
        <v>312</v>
      </c>
      <c r="F94" s="88" t="s">
        <v>1130</v>
      </c>
      <c r="G94" s="89" t="s">
        <v>474</v>
      </c>
      <c r="H94" s="89" t="s">
        <v>129</v>
      </c>
      <c r="I94" s="91">
        <v>1075.8306360000001</v>
      </c>
      <c r="J94" s="103">
        <v>40330</v>
      </c>
      <c r="K94" s="91"/>
      <c r="L94" s="91">
        <v>433.88249537000007</v>
      </c>
      <c r="M94" s="92">
        <v>1.5817870538283363E-4</v>
      </c>
      <c r="N94" s="92">
        <f t="shared" si="1"/>
        <v>3.611773420370831E-3</v>
      </c>
      <c r="O94" s="92">
        <f>L94/'סכום נכסי הקרן'!$C$42</f>
        <v>5.115426606752101E-4</v>
      </c>
    </row>
    <row r="95" spans="2:15">
      <c r="B95" s="86" t="s">
        <v>1131</v>
      </c>
      <c r="C95" s="88" t="s">
        <v>1132</v>
      </c>
      <c r="D95" s="89" t="s">
        <v>116</v>
      </c>
      <c r="E95" s="89" t="s">
        <v>312</v>
      </c>
      <c r="F95" s="88" t="s">
        <v>1133</v>
      </c>
      <c r="G95" s="89" t="s">
        <v>564</v>
      </c>
      <c r="H95" s="89" t="s">
        <v>129</v>
      </c>
      <c r="I95" s="91">
        <v>1332.5159650000001</v>
      </c>
      <c r="J95" s="103">
        <v>30370</v>
      </c>
      <c r="K95" s="91"/>
      <c r="L95" s="91">
        <v>404.68509868000007</v>
      </c>
      <c r="M95" s="92">
        <v>9.6740052827784951E-5</v>
      </c>
      <c r="N95" s="92">
        <f t="shared" si="1"/>
        <v>3.3687251701319328E-3</v>
      </c>
      <c r="O95" s="92">
        <f>L95/'סכום נכסי הקרן'!$C$42</f>
        <v>4.7711925307759428E-4</v>
      </c>
    </row>
    <row r="96" spans="2:15">
      <c r="B96" s="86" t="s">
        <v>1134</v>
      </c>
      <c r="C96" s="88" t="s">
        <v>1135</v>
      </c>
      <c r="D96" s="89" t="s">
        <v>116</v>
      </c>
      <c r="E96" s="89" t="s">
        <v>312</v>
      </c>
      <c r="F96" s="88" t="s">
        <v>489</v>
      </c>
      <c r="G96" s="89" t="s">
        <v>336</v>
      </c>
      <c r="H96" s="89" t="s">
        <v>129</v>
      </c>
      <c r="I96" s="91">
        <v>2594.9115480000005</v>
      </c>
      <c r="J96" s="103">
        <v>39800</v>
      </c>
      <c r="K96" s="91"/>
      <c r="L96" s="91">
        <v>1032.77479614</v>
      </c>
      <c r="M96" s="92">
        <v>2.4406112251251389E-4</v>
      </c>
      <c r="N96" s="92">
        <f t="shared" si="1"/>
        <v>8.5971400038768863E-3</v>
      </c>
      <c r="O96" s="92">
        <f>L96/'סכום נכסי הקרן'!$C$42</f>
        <v>1.2176300559100226E-3</v>
      </c>
    </row>
    <row r="97" spans="2:15">
      <c r="B97" s="86" t="s">
        <v>1136</v>
      </c>
      <c r="C97" s="88" t="s">
        <v>1137</v>
      </c>
      <c r="D97" s="89" t="s">
        <v>116</v>
      </c>
      <c r="E97" s="89" t="s">
        <v>312</v>
      </c>
      <c r="F97" s="88">
        <v>520029026</v>
      </c>
      <c r="G97" s="89" t="s">
        <v>314</v>
      </c>
      <c r="H97" s="89" t="s">
        <v>129</v>
      </c>
      <c r="I97" s="91">
        <v>282.45365700000008</v>
      </c>
      <c r="J97" s="103">
        <v>14950</v>
      </c>
      <c r="K97" s="91"/>
      <c r="L97" s="91">
        <v>42.226821722000011</v>
      </c>
      <c r="M97" s="92">
        <v>7.9670697866223801E-6</v>
      </c>
      <c r="N97" s="92">
        <f t="shared" si="1"/>
        <v>3.51509254117751E-4</v>
      </c>
      <c r="O97" s="92">
        <f>L97/'סכום נכסי הקרן'!$C$42</f>
        <v>4.978495552605598E-5</v>
      </c>
    </row>
    <row r="98" spans="2:15">
      <c r="B98" s="86" t="s">
        <v>1138</v>
      </c>
      <c r="C98" s="88" t="s">
        <v>1139</v>
      </c>
      <c r="D98" s="89" t="s">
        <v>116</v>
      </c>
      <c r="E98" s="89" t="s">
        <v>312</v>
      </c>
      <c r="F98" s="88" t="s">
        <v>1140</v>
      </c>
      <c r="G98" s="89" t="s">
        <v>413</v>
      </c>
      <c r="H98" s="89" t="s">
        <v>129</v>
      </c>
      <c r="I98" s="91">
        <v>1563.5012790000003</v>
      </c>
      <c r="J98" s="103">
        <v>15850</v>
      </c>
      <c r="K98" s="91"/>
      <c r="L98" s="91">
        <v>247.81495277400006</v>
      </c>
      <c r="M98" s="92">
        <v>1.6375247673454686E-4</v>
      </c>
      <c r="N98" s="92">
        <f t="shared" si="1"/>
        <v>2.0628890751545922E-3</v>
      </c>
      <c r="O98" s="92">
        <f>L98/'סכום נכסי הקרן'!$C$42</f>
        <v>2.9217108698752691E-4</v>
      </c>
    </row>
    <row r="99" spans="2:15">
      <c r="B99" s="86" t="s">
        <v>1141</v>
      </c>
      <c r="C99" s="88" t="s">
        <v>1142</v>
      </c>
      <c r="D99" s="89" t="s">
        <v>116</v>
      </c>
      <c r="E99" s="89" t="s">
        <v>312</v>
      </c>
      <c r="F99" s="88" t="s">
        <v>611</v>
      </c>
      <c r="G99" s="89" t="s">
        <v>152</v>
      </c>
      <c r="H99" s="89" t="s">
        <v>129</v>
      </c>
      <c r="I99" s="91">
        <v>44091.348506000002</v>
      </c>
      <c r="J99" s="103">
        <v>1460</v>
      </c>
      <c r="K99" s="91"/>
      <c r="L99" s="91">
        <v>643.73368818100005</v>
      </c>
      <c r="M99" s="92">
        <v>2.3673159587463919E-4</v>
      </c>
      <c r="N99" s="92">
        <f t="shared" si="1"/>
        <v>5.3586402991130655E-3</v>
      </c>
      <c r="O99" s="92">
        <f>L99/'סכום נכסי הקרן'!$C$42</f>
        <v>7.5895489477528116E-4</v>
      </c>
    </row>
    <row r="100" spans="2:15">
      <c r="B100" s="86" t="s">
        <v>1143</v>
      </c>
      <c r="C100" s="88" t="s">
        <v>1144</v>
      </c>
      <c r="D100" s="89" t="s">
        <v>116</v>
      </c>
      <c r="E100" s="89" t="s">
        <v>312</v>
      </c>
      <c r="F100" s="88" t="s">
        <v>1145</v>
      </c>
      <c r="G100" s="89" t="s">
        <v>153</v>
      </c>
      <c r="H100" s="89" t="s">
        <v>129</v>
      </c>
      <c r="I100" s="91">
        <v>74.251750000000015</v>
      </c>
      <c r="J100" s="103">
        <v>11580</v>
      </c>
      <c r="K100" s="91"/>
      <c r="L100" s="91">
        <v>8.5983526500000025</v>
      </c>
      <c r="M100" s="92">
        <v>1.6081504645842613E-6</v>
      </c>
      <c r="N100" s="92">
        <f t="shared" si="1"/>
        <v>7.1575373267276468E-5</v>
      </c>
      <c r="O100" s="92">
        <f>L100/'סכום נכסי הקרן'!$C$42</f>
        <v>1.0137362624537135E-5</v>
      </c>
    </row>
    <row r="101" spans="2:15">
      <c r="B101" s="86" t="s">
        <v>1146</v>
      </c>
      <c r="C101" s="88" t="s">
        <v>1147</v>
      </c>
      <c r="D101" s="89" t="s">
        <v>116</v>
      </c>
      <c r="E101" s="89" t="s">
        <v>312</v>
      </c>
      <c r="F101" s="88" t="s">
        <v>1148</v>
      </c>
      <c r="G101" s="89" t="s">
        <v>500</v>
      </c>
      <c r="H101" s="89" t="s">
        <v>129</v>
      </c>
      <c r="I101" s="91">
        <v>1005.7696540000002</v>
      </c>
      <c r="J101" s="103">
        <v>8997</v>
      </c>
      <c r="K101" s="91"/>
      <c r="L101" s="91">
        <v>90.489095811000027</v>
      </c>
      <c r="M101" s="92">
        <v>4.7737960432115152E-5</v>
      </c>
      <c r="N101" s="92">
        <f t="shared" si="1"/>
        <v>7.5325949899143394E-4</v>
      </c>
      <c r="O101" s="92">
        <f>L101/'סכום נכסי הקרן'!$C$42</f>
        <v>1.066856426041785E-4</v>
      </c>
    </row>
    <row r="102" spans="2:15">
      <c r="B102" s="86" t="s">
        <v>1149</v>
      </c>
      <c r="C102" s="88" t="s">
        <v>1150</v>
      </c>
      <c r="D102" s="89" t="s">
        <v>116</v>
      </c>
      <c r="E102" s="89" t="s">
        <v>312</v>
      </c>
      <c r="F102" s="88" t="s">
        <v>525</v>
      </c>
      <c r="G102" s="89" t="s">
        <v>526</v>
      </c>
      <c r="H102" s="89" t="s">
        <v>129</v>
      </c>
      <c r="I102" s="91">
        <v>4938.9749340000008</v>
      </c>
      <c r="J102" s="103">
        <v>35950</v>
      </c>
      <c r="K102" s="91"/>
      <c r="L102" s="91">
        <v>1775.5614888500004</v>
      </c>
      <c r="M102" s="92">
        <v>3.0069216375441067E-4</v>
      </c>
      <c r="N102" s="92">
        <f t="shared" si="1"/>
        <v>1.4780328453199681E-2</v>
      </c>
      <c r="O102" s="92">
        <f>L102/'סכום נכסי הקרן'!$C$42</f>
        <v>2.09336734689935E-3</v>
      </c>
    </row>
    <row r="103" spans="2:15">
      <c r="B103" s="86" t="s">
        <v>1151</v>
      </c>
      <c r="C103" s="88" t="s">
        <v>1152</v>
      </c>
      <c r="D103" s="89" t="s">
        <v>116</v>
      </c>
      <c r="E103" s="89" t="s">
        <v>312</v>
      </c>
      <c r="F103" s="88" t="s">
        <v>1153</v>
      </c>
      <c r="G103" s="89" t="s">
        <v>978</v>
      </c>
      <c r="H103" s="89" t="s">
        <v>129</v>
      </c>
      <c r="I103" s="91">
        <v>3354.5128910000003</v>
      </c>
      <c r="J103" s="103">
        <v>12800</v>
      </c>
      <c r="K103" s="91"/>
      <c r="L103" s="91">
        <v>429.37765001300005</v>
      </c>
      <c r="M103" s="92">
        <v>7.5785109160975879E-5</v>
      </c>
      <c r="N103" s="92">
        <f t="shared" si="1"/>
        <v>3.5742736804713938E-3</v>
      </c>
      <c r="O103" s="92">
        <f>L103/'סכום נכסי הקרן'!$C$42</f>
        <v>5.0623149785015758E-4</v>
      </c>
    </row>
    <row r="104" spans="2:15">
      <c r="B104" s="86" t="s">
        <v>1154</v>
      </c>
      <c r="C104" s="88" t="s">
        <v>1155</v>
      </c>
      <c r="D104" s="89" t="s">
        <v>116</v>
      </c>
      <c r="E104" s="89" t="s">
        <v>312</v>
      </c>
      <c r="F104" s="88" t="s">
        <v>640</v>
      </c>
      <c r="G104" s="89" t="s">
        <v>500</v>
      </c>
      <c r="H104" s="89" t="s">
        <v>129</v>
      </c>
      <c r="I104" s="91">
        <v>9352.7029090000015</v>
      </c>
      <c r="J104" s="103">
        <v>2255</v>
      </c>
      <c r="K104" s="91"/>
      <c r="L104" s="91">
        <v>210.90345059500001</v>
      </c>
      <c r="M104" s="92">
        <v>1.726912699934393E-4</v>
      </c>
      <c r="N104" s="92">
        <f t="shared" si="1"/>
        <v>1.7556262012228263E-3</v>
      </c>
      <c r="O104" s="92">
        <f>L104/'סכום נכסי הקרן'!$C$42</f>
        <v>2.4865283438306831E-4</v>
      </c>
    </row>
    <row r="105" spans="2:15">
      <c r="B105" s="86" t="s">
        <v>1156</v>
      </c>
      <c r="C105" s="88" t="s">
        <v>1157</v>
      </c>
      <c r="D105" s="89" t="s">
        <v>116</v>
      </c>
      <c r="E105" s="89" t="s">
        <v>312</v>
      </c>
      <c r="F105" s="88" t="s">
        <v>402</v>
      </c>
      <c r="G105" s="89" t="s">
        <v>328</v>
      </c>
      <c r="H105" s="89" t="s">
        <v>129</v>
      </c>
      <c r="I105" s="91">
        <v>3245.0331400000009</v>
      </c>
      <c r="J105" s="103">
        <v>21470</v>
      </c>
      <c r="K105" s="91"/>
      <c r="L105" s="91">
        <v>696.70861525700013</v>
      </c>
      <c r="M105" s="92">
        <v>2.6600457260879298E-4</v>
      </c>
      <c r="N105" s="92">
        <f t="shared" si="1"/>
        <v>5.7996201395097554E-3</v>
      </c>
      <c r="O105" s="92">
        <f>L105/'סכום נכסי הקרן'!$C$42</f>
        <v>8.2141174757461633E-4</v>
      </c>
    </row>
    <row r="106" spans="2:15">
      <c r="B106" s="86" t="s">
        <v>1158</v>
      </c>
      <c r="C106" s="88" t="s">
        <v>1159</v>
      </c>
      <c r="D106" s="89" t="s">
        <v>116</v>
      </c>
      <c r="E106" s="89" t="s">
        <v>312</v>
      </c>
      <c r="F106" s="88" t="s">
        <v>404</v>
      </c>
      <c r="G106" s="89" t="s">
        <v>328</v>
      </c>
      <c r="H106" s="89" t="s">
        <v>129</v>
      </c>
      <c r="I106" s="91">
        <v>46581.541325999999</v>
      </c>
      <c r="J106" s="103">
        <v>1625</v>
      </c>
      <c r="K106" s="91"/>
      <c r="L106" s="91">
        <v>756.95004654100012</v>
      </c>
      <c r="M106" s="92">
        <v>2.4016888380033223E-4</v>
      </c>
      <c r="N106" s="92">
        <f t="shared" si="1"/>
        <v>6.3010886307221141E-3</v>
      </c>
      <c r="O106" s="92">
        <f>L106/'סכום נכסי הקרן'!$C$42</f>
        <v>8.9243572842367383E-4</v>
      </c>
    </row>
    <row r="107" spans="2:15">
      <c r="B107" s="86" t="s">
        <v>1160</v>
      </c>
      <c r="C107" s="88" t="s">
        <v>1161</v>
      </c>
      <c r="D107" s="89" t="s">
        <v>116</v>
      </c>
      <c r="E107" s="89" t="s">
        <v>312</v>
      </c>
      <c r="F107" s="88" t="s">
        <v>1162</v>
      </c>
      <c r="G107" s="89" t="s">
        <v>564</v>
      </c>
      <c r="H107" s="89" t="s">
        <v>129</v>
      </c>
      <c r="I107" s="91">
        <v>4771.4441860000006</v>
      </c>
      <c r="J107" s="103">
        <v>7180</v>
      </c>
      <c r="K107" s="91"/>
      <c r="L107" s="91">
        <v>342.58969252800006</v>
      </c>
      <c r="M107" s="92">
        <v>9.8496209332707066E-5</v>
      </c>
      <c r="N107" s="92">
        <f t="shared" si="1"/>
        <v>2.8518236130048785E-3</v>
      </c>
      <c r="O107" s="92">
        <f>L107/'סכום נכסי הקרן'!$C$42</f>
        <v>4.0390945637534597E-4</v>
      </c>
    </row>
    <row r="108" spans="2:15">
      <c r="B108" s="86" t="s">
        <v>1163</v>
      </c>
      <c r="C108" s="88" t="s">
        <v>1164</v>
      </c>
      <c r="D108" s="89" t="s">
        <v>116</v>
      </c>
      <c r="E108" s="89" t="s">
        <v>312</v>
      </c>
      <c r="F108" s="88" t="s">
        <v>1165</v>
      </c>
      <c r="G108" s="89" t="s">
        <v>564</v>
      </c>
      <c r="H108" s="89" t="s">
        <v>129</v>
      </c>
      <c r="I108" s="91">
        <v>1192.2454990000003</v>
      </c>
      <c r="J108" s="103">
        <v>21910</v>
      </c>
      <c r="K108" s="91"/>
      <c r="L108" s="91">
        <v>261.22098891900004</v>
      </c>
      <c r="M108" s="92">
        <v>8.6547734422564942E-5</v>
      </c>
      <c r="N108" s="92">
        <f t="shared" si="1"/>
        <v>2.1744851075774976E-3</v>
      </c>
      <c r="O108" s="92">
        <f>L108/'סכום נכסי הקרן'!$C$42</f>
        <v>3.0797665525059603E-4</v>
      </c>
    </row>
    <row r="109" spans="2:15">
      <c r="B109" s="86" t="s">
        <v>1166</v>
      </c>
      <c r="C109" s="88" t="s">
        <v>1167</v>
      </c>
      <c r="D109" s="89" t="s">
        <v>116</v>
      </c>
      <c r="E109" s="89" t="s">
        <v>312</v>
      </c>
      <c r="F109" s="88" t="s">
        <v>1168</v>
      </c>
      <c r="G109" s="89" t="s">
        <v>123</v>
      </c>
      <c r="H109" s="89" t="s">
        <v>129</v>
      </c>
      <c r="I109" s="91">
        <v>118595.89913200002</v>
      </c>
      <c r="J109" s="103">
        <v>282</v>
      </c>
      <c r="K109" s="91"/>
      <c r="L109" s="91">
        <v>334.44043555000007</v>
      </c>
      <c r="M109" s="92">
        <v>1.0552446297255506E-4</v>
      </c>
      <c r="N109" s="92">
        <f t="shared" si="1"/>
        <v>2.7839866523922774E-3</v>
      </c>
      <c r="O109" s="92">
        <f>L109/'סכום נכסי הקרן'!$C$42</f>
        <v>3.9430157257838103E-4</v>
      </c>
    </row>
    <row r="110" spans="2:15">
      <c r="B110" s="86" t="s">
        <v>1169</v>
      </c>
      <c r="C110" s="88" t="s">
        <v>1170</v>
      </c>
      <c r="D110" s="89" t="s">
        <v>116</v>
      </c>
      <c r="E110" s="89" t="s">
        <v>312</v>
      </c>
      <c r="F110" s="88" t="s">
        <v>1171</v>
      </c>
      <c r="G110" s="89" t="s">
        <v>336</v>
      </c>
      <c r="H110" s="89" t="s">
        <v>129</v>
      </c>
      <c r="I110" s="91">
        <v>113476.41605500001</v>
      </c>
      <c r="J110" s="103">
        <v>315</v>
      </c>
      <c r="K110" s="91"/>
      <c r="L110" s="91">
        <v>357.45071057400008</v>
      </c>
      <c r="M110" s="92">
        <v>1.2377763116927395E-4</v>
      </c>
      <c r="N110" s="92">
        <f t="shared" si="1"/>
        <v>2.9755313692544647E-3</v>
      </c>
      <c r="O110" s="92">
        <f>L110/'סכום נכסי הקרן'!$C$42</f>
        <v>4.214304321987896E-4</v>
      </c>
    </row>
    <row r="111" spans="2:15">
      <c r="B111" s="86" t="s">
        <v>1172</v>
      </c>
      <c r="C111" s="88" t="s">
        <v>1173</v>
      </c>
      <c r="D111" s="89" t="s">
        <v>116</v>
      </c>
      <c r="E111" s="89" t="s">
        <v>312</v>
      </c>
      <c r="F111" s="88" t="s">
        <v>563</v>
      </c>
      <c r="G111" s="89" t="s">
        <v>564</v>
      </c>
      <c r="H111" s="89" t="s">
        <v>129</v>
      </c>
      <c r="I111" s="91">
        <v>85634.298422000022</v>
      </c>
      <c r="J111" s="103">
        <v>1935</v>
      </c>
      <c r="K111" s="91"/>
      <c r="L111" s="91">
        <v>1657.0236744860003</v>
      </c>
      <c r="M111" s="92">
        <v>3.2233868212149436E-4</v>
      </c>
      <c r="N111" s="92">
        <f t="shared" si="1"/>
        <v>1.379358265958648E-2</v>
      </c>
      <c r="O111" s="92">
        <f>L111/'סכום נכסי הקרן'!$C$42</f>
        <v>1.9536125755097475E-3</v>
      </c>
    </row>
    <row r="112" spans="2:15">
      <c r="B112" s="86" t="s">
        <v>1174</v>
      </c>
      <c r="C112" s="88" t="s">
        <v>1175</v>
      </c>
      <c r="D112" s="89" t="s">
        <v>116</v>
      </c>
      <c r="E112" s="89" t="s">
        <v>312</v>
      </c>
      <c r="F112" s="88" t="s">
        <v>1176</v>
      </c>
      <c r="G112" s="89" t="s">
        <v>124</v>
      </c>
      <c r="H112" s="89" t="s">
        <v>129</v>
      </c>
      <c r="I112" s="91">
        <v>1224.4054170000002</v>
      </c>
      <c r="J112" s="103">
        <v>28130</v>
      </c>
      <c r="K112" s="91"/>
      <c r="L112" s="91">
        <v>344.42524390300008</v>
      </c>
      <c r="M112" s="92">
        <v>1.4260485376137275E-4</v>
      </c>
      <c r="N112" s="92">
        <f t="shared" si="1"/>
        <v>2.8671033160090217E-3</v>
      </c>
      <c r="O112" s="92">
        <f>L112/'סכום נכסי הקרן'!$C$42</f>
        <v>4.0607355113416501E-4</v>
      </c>
    </row>
    <row r="113" spans="2:15">
      <c r="B113" s="86" t="s">
        <v>1177</v>
      </c>
      <c r="C113" s="88" t="s">
        <v>1178</v>
      </c>
      <c r="D113" s="89" t="s">
        <v>116</v>
      </c>
      <c r="E113" s="89" t="s">
        <v>312</v>
      </c>
      <c r="F113" s="88" t="s">
        <v>1179</v>
      </c>
      <c r="G113" s="89" t="s">
        <v>1005</v>
      </c>
      <c r="H113" s="89" t="s">
        <v>129</v>
      </c>
      <c r="I113" s="91">
        <v>16095.231080000003</v>
      </c>
      <c r="J113" s="103">
        <v>1105</v>
      </c>
      <c r="K113" s="91"/>
      <c r="L113" s="91">
        <v>177.85230343300003</v>
      </c>
      <c r="M113" s="92">
        <v>1.608159774469596E-4</v>
      </c>
      <c r="N113" s="92">
        <f t="shared" si="1"/>
        <v>1.480498128285293E-3</v>
      </c>
      <c r="O113" s="92">
        <f>L113/'סכום נכסי הקרן'!$C$42</f>
        <v>2.0968589762476551E-4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103"/>
      <c r="K114" s="88"/>
      <c r="L114" s="88"/>
      <c r="M114" s="88"/>
      <c r="N114" s="92"/>
      <c r="O114" s="88"/>
    </row>
    <row r="115" spans="2:15">
      <c r="B115" s="85" t="s">
        <v>29</v>
      </c>
      <c r="C115" s="80"/>
      <c r="D115" s="81"/>
      <c r="E115" s="81"/>
      <c r="F115" s="80"/>
      <c r="G115" s="81"/>
      <c r="H115" s="81"/>
      <c r="I115" s="83"/>
      <c r="J115" s="101"/>
      <c r="K115" s="83">
        <v>1.4727928170000002</v>
      </c>
      <c r="L115" s="83">
        <f>SUM(L116:L185)</f>
        <v>6146.0291902949975</v>
      </c>
      <c r="M115" s="84"/>
      <c r="N115" s="84">
        <f t="shared" si="1"/>
        <v>5.1161466773166284E-2</v>
      </c>
      <c r="O115" s="84">
        <f>L115/'סכום נכסי הקרן'!$C$42</f>
        <v>7.2461004030825267E-3</v>
      </c>
    </row>
    <row r="116" spans="2:15">
      <c r="B116" s="86" t="s">
        <v>1180</v>
      </c>
      <c r="C116" s="88" t="s">
        <v>1181</v>
      </c>
      <c r="D116" s="89" t="s">
        <v>116</v>
      </c>
      <c r="E116" s="89" t="s">
        <v>312</v>
      </c>
      <c r="F116" s="88" t="s">
        <v>1182</v>
      </c>
      <c r="G116" s="89" t="s">
        <v>1183</v>
      </c>
      <c r="H116" s="89" t="s">
        <v>129</v>
      </c>
      <c r="I116" s="91">
        <v>71843.590513000017</v>
      </c>
      <c r="J116" s="103">
        <v>147.80000000000001</v>
      </c>
      <c r="K116" s="91"/>
      <c r="L116" s="91">
        <v>106.184826785</v>
      </c>
      <c r="M116" s="92">
        <v>2.4201731846173064E-4</v>
      </c>
      <c r="N116" s="92">
        <f t="shared" si="1"/>
        <v>8.8391566638726642E-4</v>
      </c>
      <c r="O116" s="92">
        <f>L116/'סכום נכסי הקרן'!$C$42</f>
        <v>1.2519073573275785E-4</v>
      </c>
    </row>
    <row r="117" spans="2:15">
      <c r="B117" s="86" t="s">
        <v>1184</v>
      </c>
      <c r="C117" s="88" t="s">
        <v>1185</v>
      </c>
      <c r="D117" s="89" t="s">
        <v>116</v>
      </c>
      <c r="E117" s="89" t="s">
        <v>312</v>
      </c>
      <c r="F117" s="88" t="s">
        <v>1186</v>
      </c>
      <c r="G117" s="89" t="s">
        <v>493</v>
      </c>
      <c r="H117" s="89" t="s">
        <v>129</v>
      </c>
      <c r="I117" s="91">
        <v>29103.843643000004</v>
      </c>
      <c r="J117" s="103">
        <v>427.1</v>
      </c>
      <c r="K117" s="91"/>
      <c r="L117" s="91">
        <v>124.30251619000001</v>
      </c>
      <c r="M117" s="92">
        <v>1.765414905698198E-4</v>
      </c>
      <c r="N117" s="92">
        <f t="shared" si="1"/>
        <v>1.0347329722933524E-3</v>
      </c>
      <c r="O117" s="92">
        <f>L117/'סכום נכסי הקרן'!$C$42</f>
        <v>1.4655129104996963E-4</v>
      </c>
    </row>
    <row r="118" spans="2:15">
      <c r="B118" s="86" t="s">
        <v>1187</v>
      </c>
      <c r="C118" s="88" t="s">
        <v>1188</v>
      </c>
      <c r="D118" s="89" t="s">
        <v>116</v>
      </c>
      <c r="E118" s="89" t="s">
        <v>312</v>
      </c>
      <c r="F118" s="88" t="s">
        <v>1189</v>
      </c>
      <c r="G118" s="89" t="s">
        <v>1190</v>
      </c>
      <c r="H118" s="89" t="s">
        <v>129</v>
      </c>
      <c r="I118" s="91">
        <v>991.8548770000001</v>
      </c>
      <c r="J118" s="103">
        <v>1975</v>
      </c>
      <c r="K118" s="91"/>
      <c r="L118" s="91">
        <v>19.589133811000004</v>
      </c>
      <c r="M118" s="92">
        <v>2.2194132127216048E-4</v>
      </c>
      <c r="N118" s="92">
        <f t="shared" si="1"/>
        <v>1.6306606876666669E-4</v>
      </c>
      <c r="O118" s="92">
        <f>L118/'סכום נכסי הקרן'!$C$42</f>
        <v>2.3095371988806256E-5</v>
      </c>
    </row>
    <row r="119" spans="2:15">
      <c r="B119" s="86" t="s">
        <v>1191</v>
      </c>
      <c r="C119" s="88" t="s">
        <v>1192</v>
      </c>
      <c r="D119" s="89" t="s">
        <v>116</v>
      </c>
      <c r="E119" s="89" t="s">
        <v>312</v>
      </c>
      <c r="F119" s="88" t="s">
        <v>1193</v>
      </c>
      <c r="G119" s="89" t="s">
        <v>125</v>
      </c>
      <c r="H119" s="89" t="s">
        <v>129</v>
      </c>
      <c r="I119" s="91">
        <v>12964.605036000001</v>
      </c>
      <c r="J119" s="103">
        <v>461.8</v>
      </c>
      <c r="K119" s="91"/>
      <c r="L119" s="91">
        <v>59.870546050000002</v>
      </c>
      <c r="M119" s="92">
        <v>2.3567073354218779E-4</v>
      </c>
      <c r="N119" s="92">
        <f t="shared" si="1"/>
        <v>4.9838112667365572E-4</v>
      </c>
      <c r="O119" s="92">
        <f>L119/'סכום נכסי הקרן'!$C$42</f>
        <v>7.0586711262406656E-5</v>
      </c>
    </row>
    <row r="120" spans="2:15">
      <c r="B120" s="86" t="s">
        <v>1194</v>
      </c>
      <c r="C120" s="88" t="s">
        <v>1195</v>
      </c>
      <c r="D120" s="89" t="s">
        <v>116</v>
      </c>
      <c r="E120" s="89" t="s">
        <v>312</v>
      </c>
      <c r="F120" s="88" t="s">
        <v>1196</v>
      </c>
      <c r="G120" s="89" t="s">
        <v>125</v>
      </c>
      <c r="H120" s="89" t="s">
        <v>129</v>
      </c>
      <c r="I120" s="91">
        <v>5700.9365020000005</v>
      </c>
      <c r="J120" s="103">
        <v>2608</v>
      </c>
      <c r="K120" s="91"/>
      <c r="L120" s="91">
        <v>148.68042398100002</v>
      </c>
      <c r="M120" s="92">
        <v>3.3738644458370368E-4</v>
      </c>
      <c r="N120" s="92">
        <f t="shared" si="1"/>
        <v>1.2376622915061522E-3</v>
      </c>
      <c r="O120" s="92">
        <f>L120/'סכום נכסי הקרן'!$C$42</f>
        <v>1.7529257456837662E-4</v>
      </c>
    </row>
    <row r="121" spans="2:15">
      <c r="B121" s="86" t="s">
        <v>1197</v>
      </c>
      <c r="C121" s="88" t="s">
        <v>1198</v>
      </c>
      <c r="D121" s="89" t="s">
        <v>116</v>
      </c>
      <c r="E121" s="89" t="s">
        <v>312</v>
      </c>
      <c r="F121" s="88" t="s">
        <v>1199</v>
      </c>
      <c r="G121" s="89" t="s">
        <v>474</v>
      </c>
      <c r="H121" s="89" t="s">
        <v>129</v>
      </c>
      <c r="I121" s="91">
        <v>1871.1441000000004</v>
      </c>
      <c r="J121" s="103">
        <v>9912</v>
      </c>
      <c r="K121" s="91"/>
      <c r="L121" s="91">
        <v>185.46780319200002</v>
      </c>
      <c r="M121" s="92">
        <v>4.677860250000001E-4</v>
      </c>
      <c r="N121" s="92">
        <f t="shared" si="1"/>
        <v>1.5438919270808421E-3</v>
      </c>
      <c r="O121" s="92">
        <f>L121/'סכום נכסי הקרן'!$C$42</f>
        <v>2.1866448756711432E-4</v>
      </c>
    </row>
    <row r="122" spans="2:15">
      <c r="B122" s="86" t="s">
        <v>1200</v>
      </c>
      <c r="C122" s="88" t="s">
        <v>1201</v>
      </c>
      <c r="D122" s="89" t="s">
        <v>116</v>
      </c>
      <c r="E122" s="89" t="s">
        <v>312</v>
      </c>
      <c r="F122" s="88" t="s">
        <v>1202</v>
      </c>
      <c r="G122" s="89" t="s">
        <v>124</v>
      </c>
      <c r="H122" s="89" t="s">
        <v>129</v>
      </c>
      <c r="I122" s="91">
        <v>7128.1680000000006</v>
      </c>
      <c r="J122" s="103">
        <v>625.9</v>
      </c>
      <c r="K122" s="91"/>
      <c r="L122" s="91">
        <v>44.615203512000008</v>
      </c>
      <c r="M122" s="92">
        <v>1.2543096521920726E-4</v>
      </c>
      <c r="N122" s="92">
        <f t="shared" si="1"/>
        <v>3.7139089018021419E-4</v>
      </c>
      <c r="O122" s="92">
        <f>L122/'סכום נכסי הקרן'!$C$42</f>
        <v>5.2600831226510187E-5</v>
      </c>
    </row>
    <row r="123" spans="2:15">
      <c r="B123" s="86" t="s">
        <v>1203</v>
      </c>
      <c r="C123" s="88" t="s">
        <v>1204</v>
      </c>
      <c r="D123" s="89" t="s">
        <v>116</v>
      </c>
      <c r="E123" s="89" t="s">
        <v>312</v>
      </c>
      <c r="F123" s="88" t="s">
        <v>1205</v>
      </c>
      <c r="G123" s="89" t="s">
        <v>124</v>
      </c>
      <c r="H123" s="89" t="s">
        <v>129</v>
      </c>
      <c r="I123" s="91">
        <v>364.53878800000007</v>
      </c>
      <c r="J123" s="103">
        <v>6915</v>
      </c>
      <c r="K123" s="91"/>
      <c r="L123" s="91">
        <v>25.207857944000004</v>
      </c>
      <c r="M123" s="92">
        <v>3.2582704831121122E-5</v>
      </c>
      <c r="N123" s="92">
        <f t="shared" si="1"/>
        <v>2.0983808353223102E-4</v>
      </c>
      <c r="O123" s="92">
        <f>L123/'סכום נכסי הקרן'!$C$42</f>
        <v>2.971978556452288E-5</v>
      </c>
    </row>
    <row r="124" spans="2:15">
      <c r="B124" s="86" t="s">
        <v>1206</v>
      </c>
      <c r="C124" s="88" t="s">
        <v>1207</v>
      </c>
      <c r="D124" s="89" t="s">
        <v>116</v>
      </c>
      <c r="E124" s="89" t="s">
        <v>312</v>
      </c>
      <c r="F124" s="88" t="s">
        <v>648</v>
      </c>
      <c r="G124" s="89" t="s">
        <v>541</v>
      </c>
      <c r="H124" s="89" t="s">
        <v>129</v>
      </c>
      <c r="I124" s="91">
        <v>575.50749399999995</v>
      </c>
      <c r="J124" s="103">
        <v>6622</v>
      </c>
      <c r="K124" s="91"/>
      <c r="L124" s="91">
        <v>38.110106241000011</v>
      </c>
      <c r="M124" s="92">
        <v>4.4777567625501014E-5</v>
      </c>
      <c r="N124" s="92">
        <f t="shared" si="1"/>
        <v>3.1724042854361611E-4</v>
      </c>
      <c r="O124" s="92">
        <f>L124/'סכום נכסי הקרן'!$C$42</f>
        <v>4.4931393529742322E-5</v>
      </c>
    </row>
    <row r="125" spans="2:15">
      <c r="B125" s="86" t="s">
        <v>1208</v>
      </c>
      <c r="C125" s="88" t="s">
        <v>1209</v>
      </c>
      <c r="D125" s="89" t="s">
        <v>116</v>
      </c>
      <c r="E125" s="89" t="s">
        <v>312</v>
      </c>
      <c r="F125" s="88" t="s">
        <v>1210</v>
      </c>
      <c r="G125" s="89" t="s">
        <v>1211</v>
      </c>
      <c r="H125" s="89" t="s">
        <v>129</v>
      </c>
      <c r="I125" s="91">
        <v>6495.6826830000009</v>
      </c>
      <c r="J125" s="103">
        <v>343.1</v>
      </c>
      <c r="K125" s="91"/>
      <c r="L125" s="91">
        <v>22.286687295000004</v>
      </c>
      <c r="M125" s="92">
        <v>3.3442672685062962E-4</v>
      </c>
      <c r="N125" s="92">
        <f t="shared" si="1"/>
        <v>1.8552134658383578E-4</v>
      </c>
      <c r="O125" s="92">
        <f>L125/'סכום נכסי הקרן'!$C$42</f>
        <v>2.6275757695176595E-5</v>
      </c>
    </row>
    <row r="126" spans="2:15">
      <c r="B126" s="86" t="s">
        <v>1212</v>
      </c>
      <c r="C126" s="88" t="s">
        <v>1213</v>
      </c>
      <c r="D126" s="89" t="s">
        <v>116</v>
      </c>
      <c r="E126" s="89" t="s">
        <v>312</v>
      </c>
      <c r="F126" s="88" t="s">
        <v>1214</v>
      </c>
      <c r="G126" s="89" t="s">
        <v>336</v>
      </c>
      <c r="H126" s="89" t="s">
        <v>129</v>
      </c>
      <c r="I126" s="91">
        <v>3711.6578680000002</v>
      </c>
      <c r="J126" s="103">
        <v>4378</v>
      </c>
      <c r="K126" s="91"/>
      <c r="L126" s="91">
        <v>162.49638146500004</v>
      </c>
      <c r="M126" s="92">
        <v>2.3141916092845547E-4</v>
      </c>
      <c r="N126" s="92">
        <f t="shared" si="1"/>
        <v>1.352670637199222E-3</v>
      </c>
      <c r="O126" s="92">
        <f>L126/'סכום נכסי הקרן'!$C$42</f>
        <v>1.915814355539162E-4</v>
      </c>
    </row>
    <row r="127" spans="2:15">
      <c r="B127" s="86" t="s">
        <v>1215</v>
      </c>
      <c r="C127" s="88" t="s">
        <v>1216</v>
      </c>
      <c r="D127" s="89" t="s">
        <v>116</v>
      </c>
      <c r="E127" s="89" t="s">
        <v>312</v>
      </c>
      <c r="F127" s="88" t="s">
        <v>1217</v>
      </c>
      <c r="G127" s="89" t="s">
        <v>151</v>
      </c>
      <c r="H127" s="89" t="s">
        <v>129</v>
      </c>
      <c r="I127" s="91">
        <v>379.36704100000003</v>
      </c>
      <c r="J127" s="103">
        <v>8800</v>
      </c>
      <c r="K127" s="91"/>
      <c r="L127" s="91">
        <v>33.384299617000003</v>
      </c>
      <c r="M127" s="92">
        <v>3.5130315345586304E-5</v>
      </c>
      <c r="N127" s="92">
        <f t="shared" si="1"/>
        <v>2.7790133803750992E-4</v>
      </c>
      <c r="O127" s="92">
        <f>L127/'סכום נכסי הקרן'!$C$42</f>
        <v>3.9359719816065593E-5</v>
      </c>
    </row>
    <row r="128" spans="2:15">
      <c r="B128" s="86" t="s">
        <v>1218</v>
      </c>
      <c r="C128" s="88" t="s">
        <v>1219</v>
      </c>
      <c r="D128" s="89" t="s">
        <v>116</v>
      </c>
      <c r="E128" s="89" t="s">
        <v>312</v>
      </c>
      <c r="F128" s="88" t="s">
        <v>1220</v>
      </c>
      <c r="G128" s="89" t="s">
        <v>1190</v>
      </c>
      <c r="H128" s="89" t="s">
        <v>129</v>
      </c>
      <c r="I128" s="91">
        <v>3898.6911360000004</v>
      </c>
      <c r="J128" s="103">
        <v>474.8</v>
      </c>
      <c r="K128" s="91"/>
      <c r="L128" s="91">
        <v>18.510985511000001</v>
      </c>
      <c r="M128" s="92">
        <v>7.5089099263307764E-5</v>
      </c>
      <c r="N128" s="92">
        <f t="shared" si="1"/>
        <v>1.5409122554364772E-4</v>
      </c>
      <c r="O128" s="92">
        <f>L128/'סכום נכסי הקרן'!$C$42</f>
        <v>2.182424707395082E-5</v>
      </c>
    </row>
    <row r="129" spans="2:15">
      <c r="B129" s="86" t="s">
        <v>1221</v>
      </c>
      <c r="C129" s="88" t="s">
        <v>1222</v>
      </c>
      <c r="D129" s="89" t="s">
        <v>116</v>
      </c>
      <c r="E129" s="89" t="s">
        <v>312</v>
      </c>
      <c r="F129" s="88" t="s">
        <v>1223</v>
      </c>
      <c r="G129" s="89" t="s">
        <v>474</v>
      </c>
      <c r="H129" s="89" t="s">
        <v>129</v>
      </c>
      <c r="I129" s="91">
        <v>4086.9915540000006</v>
      </c>
      <c r="J129" s="103">
        <v>2461</v>
      </c>
      <c r="K129" s="91"/>
      <c r="L129" s="91">
        <v>100.58086214700002</v>
      </c>
      <c r="M129" s="92">
        <v>1.4599644742434518E-4</v>
      </c>
      <c r="N129" s="92">
        <f t="shared" si="1"/>
        <v>8.3726651426840491E-4</v>
      </c>
      <c r="O129" s="92">
        <f>L129/'סכום נכסי הקרן'!$C$42</f>
        <v>1.1858372343831693E-4</v>
      </c>
    </row>
    <row r="130" spans="2:15">
      <c r="B130" s="86" t="s">
        <v>1224</v>
      </c>
      <c r="C130" s="88" t="s">
        <v>1225</v>
      </c>
      <c r="D130" s="89" t="s">
        <v>116</v>
      </c>
      <c r="E130" s="89" t="s">
        <v>312</v>
      </c>
      <c r="F130" s="88" t="s">
        <v>1226</v>
      </c>
      <c r="G130" s="89" t="s">
        <v>125</v>
      </c>
      <c r="H130" s="89" t="s">
        <v>129</v>
      </c>
      <c r="I130" s="91">
        <v>2181.8015420000006</v>
      </c>
      <c r="J130" s="103">
        <v>1686</v>
      </c>
      <c r="K130" s="91"/>
      <c r="L130" s="91">
        <v>36.785173993000001</v>
      </c>
      <c r="M130" s="92">
        <v>3.3420459225398929E-4</v>
      </c>
      <c r="N130" s="92">
        <f t="shared" si="1"/>
        <v>3.0621127865122918E-4</v>
      </c>
      <c r="O130" s="92">
        <f>L130/'סכום נכסי הקרן'!$C$42</f>
        <v>4.3369313071118743E-5</v>
      </c>
    </row>
    <row r="131" spans="2:15">
      <c r="B131" s="86" t="s">
        <v>1227</v>
      </c>
      <c r="C131" s="88" t="s">
        <v>1228</v>
      </c>
      <c r="D131" s="89" t="s">
        <v>116</v>
      </c>
      <c r="E131" s="89" t="s">
        <v>312</v>
      </c>
      <c r="F131" s="88" t="s">
        <v>1229</v>
      </c>
      <c r="G131" s="89" t="s">
        <v>474</v>
      </c>
      <c r="H131" s="89" t="s">
        <v>129</v>
      </c>
      <c r="I131" s="91">
        <v>951.1888560000001</v>
      </c>
      <c r="J131" s="103">
        <v>7850</v>
      </c>
      <c r="K131" s="91"/>
      <c r="L131" s="91">
        <v>74.668325217000017</v>
      </c>
      <c r="M131" s="92">
        <v>1.8794432420064439E-4</v>
      </c>
      <c r="N131" s="92">
        <f t="shared" si="1"/>
        <v>6.2156246274094917E-4</v>
      </c>
      <c r="O131" s="92">
        <f>L131/'סכום נכסי הקרן'!$C$42</f>
        <v>8.8033129147313966E-5</v>
      </c>
    </row>
    <row r="132" spans="2:15">
      <c r="B132" s="86" t="s">
        <v>1230</v>
      </c>
      <c r="C132" s="88" t="s">
        <v>1231</v>
      </c>
      <c r="D132" s="89" t="s">
        <v>116</v>
      </c>
      <c r="E132" s="89" t="s">
        <v>312</v>
      </c>
      <c r="F132" s="88" t="s">
        <v>1232</v>
      </c>
      <c r="G132" s="89" t="s">
        <v>1233</v>
      </c>
      <c r="H132" s="89" t="s">
        <v>129</v>
      </c>
      <c r="I132" s="91">
        <v>2929.4929040000006</v>
      </c>
      <c r="J132" s="103">
        <v>206</v>
      </c>
      <c r="K132" s="91"/>
      <c r="L132" s="91">
        <v>6.0347553820000002</v>
      </c>
      <c r="M132" s="92">
        <v>9.9584937812208655E-5</v>
      </c>
      <c r="N132" s="92">
        <f t="shared" si="1"/>
        <v>5.0235188835079412E-5</v>
      </c>
      <c r="O132" s="92">
        <f>L132/'סכום נכסי הקרן'!$C$42</f>
        <v>7.1149098144644134E-6</v>
      </c>
    </row>
    <row r="133" spans="2:15">
      <c r="B133" s="86" t="s">
        <v>1234</v>
      </c>
      <c r="C133" s="88" t="s">
        <v>1235</v>
      </c>
      <c r="D133" s="89" t="s">
        <v>116</v>
      </c>
      <c r="E133" s="89" t="s">
        <v>312</v>
      </c>
      <c r="F133" s="88" t="s">
        <v>1236</v>
      </c>
      <c r="G133" s="89" t="s">
        <v>541</v>
      </c>
      <c r="H133" s="89" t="s">
        <v>129</v>
      </c>
      <c r="I133" s="91">
        <v>5940.1400000000012</v>
      </c>
      <c r="J133" s="103">
        <v>956.7</v>
      </c>
      <c r="K133" s="91"/>
      <c r="L133" s="91">
        <v>56.829319380000008</v>
      </c>
      <c r="M133" s="92">
        <v>1.3027590162725683E-4</v>
      </c>
      <c r="N133" s="92">
        <f t="shared" si="1"/>
        <v>4.7306500590537742E-4</v>
      </c>
      <c r="O133" s="92">
        <f>L133/'סכום נכסי הקרן'!$C$42</f>
        <v>6.7001138672847488E-5</v>
      </c>
    </row>
    <row r="134" spans="2:15">
      <c r="B134" s="86" t="s">
        <v>1237</v>
      </c>
      <c r="C134" s="88" t="s">
        <v>1238</v>
      </c>
      <c r="D134" s="89" t="s">
        <v>116</v>
      </c>
      <c r="E134" s="89" t="s">
        <v>312</v>
      </c>
      <c r="F134" s="88" t="s">
        <v>1239</v>
      </c>
      <c r="G134" s="89" t="s">
        <v>1097</v>
      </c>
      <c r="H134" s="89" t="s">
        <v>129</v>
      </c>
      <c r="I134" s="91">
        <v>6018.8973460000007</v>
      </c>
      <c r="J134" s="103">
        <v>116.9</v>
      </c>
      <c r="K134" s="91"/>
      <c r="L134" s="91">
        <v>7.0360909890000007</v>
      </c>
      <c r="M134" s="92">
        <v>6.1225627415714662E-5</v>
      </c>
      <c r="N134" s="92">
        <f t="shared" si="1"/>
        <v>5.8570619208110211E-5</v>
      </c>
      <c r="O134" s="92">
        <f>L134/'סכום נכסי הקרן'!$C$42</f>
        <v>8.2954734142860608E-6</v>
      </c>
    </row>
    <row r="135" spans="2:15">
      <c r="B135" s="86" t="s">
        <v>1240</v>
      </c>
      <c r="C135" s="88" t="s">
        <v>1241</v>
      </c>
      <c r="D135" s="89" t="s">
        <v>116</v>
      </c>
      <c r="E135" s="89" t="s">
        <v>312</v>
      </c>
      <c r="F135" s="88" t="s">
        <v>1242</v>
      </c>
      <c r="G135" s="89" t="s">
        <v>1233</v>
      </c>
      <c r="H135" s="89" t="s">
        <v>129</v>
      </c>
      <c r="I135" s="91">
        <v>6535.8112990000009</v>
      </c>
      <c r="J135" s="103">
        <v>5770</v>
      </c>
      <c r="K135" s="91"/>
      <c r="L135" s="91">
        <v>377.11631195600006</v>
      </c>
      <c r="M135" s="92">
        <v>2.642789690218582E-4</v>
      </c>
      <c r="N135" s="92">
        <f t="shared" si="1"/>
        <v>3.1392339779677879E-3</v>
      </c>
      <c r="O135" s="92">
        <f>L135/'סכום נכסי הקרן'!$C$42</f>
        <v>4.4461595860761076E-4</v>
      </c>
    </row>
    <row r="136" spans="2:15">
      <c r="B136" s="86" t="s">
        <v>1243</v>
      </c>
      <c r="C136" s="88" t="s">
        <v>1244</v>
      </c>
      <c r="D136" s="89" t="s">
        <v>116</v>
      </c>
      <c r="E136" s="89" t="s">
        <v>312</v>
      </c>
      <c r="F136" s="88" t="s">
        <v>1245</v>
      </c>
      <c r="G136" s="89" t="s">
        <v>615</v>
      </c>
      <c r="H136" s="89" t="s">
        <v>129</v>
      </c>
      <c r="I136" s="91">
        <v>1981.4227990000002</v>
      </c>
      <c r="J136" s="103">
        <v>9957</v>
      </c>
      <c r="K136" s="91"/>
      <c r="L136" s="91">
        <v>197.29026810600001</v>
      </c>
      <c r="M136" s="92">
        <v>2.2389132740130969E-4</v>
      </c>
      <c r="N136" s="92">
        <f t="shared" si="1"/>
        <v>1.6423058179275765E-3</v>
      </c>
      <c r="O136" s="92">
        <f>L136/'סכום נכסי הקרן'!$C$42</f>
        <v>2.3260304287271521E-4</v>
      </c>
    </row>
    <row r="137" spans="2:15">
      <c r="B137" s="86" t="s">
        <v>1246</v>
      </c>
      <c r="C137" s="88" t="s">
        <v>1247</v>
      </c>
      <c r="D137" s="89" t="s">
        <v>116</v>
      </c>
      <c r="E137" s="89" t="s">
        <v>312</v>
      </c>
      <c r="F137" s="88" t="s">
        <v>1248</v>
      </c>
      <c r="G137" s="89" t="s">
        <v>124</v>
      </c>
      <c r="H137" s="89" t="s">
        <v>129</v>
      </c>
      <c r="I137" s="91">
        <v>24592.179600000003</v>
      </c>
      <c r="J137" s="103">
        <v>187.1</v>
      </c>
      <c r="K137" s="91"/>
      <c r="L137" s="91">
        <v>46.011968031999999</v>
      </c>
      <c r="M137" s="92">
        <v>1.6422899118711412E-4</v>
      </c>
      <c r="N137" s="92">
        <f t="shared" si="1"/>
        <v>3.8301799434248501E-4</v>
      </c>
      <c r="O137" s="92">
        <f>L137/'סכום נכסי הקרן'!$C$42</f>
        <v>5.4247601138922126E-5</v>
      </c>
    </row>
    <row r="138" spans="2:15">
      <c r="B138" s="86" t="s">
        <v>1249</v>
      </c>
      <c r="C138" s="88" t="s">
        <v>1250</v>
      </c>
      <c r="D138" s="89" t="s">
        <v>116</v>
      </c>
      <c r="E138" s="89" t="s">
        <v>312</v>
      </c>
      <c r="F138" s="88" t="s">
        <v>1251</v>
      </c>
      <c r="G138" s="89" t="s">
        <v>151</v>
      </c>
      <c r="H138" s="89" t="s">
        <v>129</v>
      </c>
      <c r="I138" s="91">
        <v>2871.2413960000003</v>
      </c>
      <c r="J138" s="103">
        <v>326.2</v>
      </c>
      <c r="K138" s="91"/>
      <c r="L138" s="91">
        <v>9.3659894280000024</v>
      </c>
      <c r="M138" s="92">
        <v>1.6193880434801003E-4</v>
      </c>
      <c r="N138" s="92">
        <f t="shared" si="1"/>
        <v>7.7965421588804587E-5</v>
      </c>
      <c r="O138" s="92">
        <f>L138/'סכום נכסי הקרן'!$C$42</f>
        <v>1.1042397891091049E-5</v>
      </c>
    </row>
    <row r="139" spans="2:15">
      <c r="B139" s="86" t="s">
        <v>1252</v>
      </c>
      <c r="C139" s="88" t="s">
        <v>1253</v>
      </c>
      <c r="D139" s="89" t="s">
        <v>116</v>
      </c>
      <c r="E139" s="89" t="s">
        <v>312</v>
      </c>
      <c r="F139" s="88" t="s">
        <v>1254</v>
      </c>
      <c r="G139" s="89" t="s">
        <v>125</v>
      </c>
      <c r="H139" s="89" t="s">
        <v>129</v>
      </c>
      <c r="I139" s="91">
        <v>23166.546000000002</v>
      </c>
      <c r="J139" s="103">
        <v>369.5</v>
      </c>
      <c r="K139" s="91"/>
      <c r="L139" s="91">
        <v>85.600387470000015</v>
      </c>
      <c r="M139" s="92">
        <v>2.9054944545005041E-4</v>
      </c>
      <c r="N139" s="92">
        <f t="shared" si="1"/>
        <v>7.1256436370852321E-4</v>
      </c>
      <c r="O139" s="92">
        <f>L139/'סכום נכסי הקרן'!$C$42</f>
        <v>1.0092190956883754E-4</v>
      </c>
    </row>
    <row r="140" spans="2:15">
      <c r="B140" s="86" t="s">
        <v>1255</v>
      </c>
      <c r="C140" s="88" t="s">
        <v>1256</v>
      </c>
      <c r="D140" s="89" t="s">
        <v>116</v>
      </c>
      <c r="E140" s="89" t="s">
        <v>312</v>
      </c>
      <c r="F140" s="88" t="s">
        <v>1257</v>
      </c>
      <c r="G140" s="89" t="s">
        <v>151</v>
      </c>
      <c r="H140" s="89" t="s">
        <v>129</v>
      </c>
      <c r="I140" s="91">
        <v>23970.303373000002</v>
      </c>
      <c r="J140" s="103">
        <v>169.8</v>
      </c>
      <c r="K140" s="91"/>
      <c r="L140" s="91">
        <v>40.701575122000008</v>
      </c>
      <c r="M140" s="92">
        <v>2.2158301611249585E-4</v>
      </c>
      <c r="N140" s="92">
        <f t="shared" ref="N140:N185" si="2">IFERROR(L140/$L$11,0)</f>
        <v>3.3881262498849045E-4</v>
      </c>
      <c r="O140" s="92">
        <f>L140/'סכום נכסי הקרן'!$C$42</f>
        <v>4.7986706663113331E-5</v>
      </c>
    </row>
    <row r="141" spans="2:15">
      <c r="B141" s="86" t="s">
        <v>1258</v>
      </c>
      <c r="C141" s="88" t="s">
        <v>1259</v>
      </c>
      <c r="D141" s="89" t="s">
        <v>116</v>
      </c>
      <c r="E141" s="89" t="s">
        <v>312</v>
      </c>
      <c r="F141" s="88" t="s">
        <v>1260</v>
      </c>
      <c r="G141" s="89" t="s">
        <v>413</v>
      </c>
      <c r="H141" s="89" t="s">
        <v>129</v>
      </c>
      <c r="I141" s="91">
        <v>8039.0431460000018</v>
      </c>
      <c r="J141" s="103">
        <v>1067</v>
      </c>
      <c r="K141" s="91"/>
      <c r="L141" s="91">
        <v>85.776590437000024</v>
      </c>
      <c r="M141" s="92">
        <v>2.3484111913593426E-4</v>
      </c>
      <c r="N141" s="92">
        <f t="shared" si="2"/>
        <v>7.1403113224514838E-4</v>
      </c>
      <c r="O141" s="92">
        <f>L141/'סכום נכסי הקרן'!$C$42</f>
        <v>1.0112965091705946E-4</v>
      </c>
    </row>
    <row r="142" spans="2:15">
      <c r="B142" s="86" t="s">
        <v>1261</v>
      </c>
      <c r="C142" s="88" t="s">
        <v>1262</v>
      </c>
      <c r="D142" s="89" t="s">
        <v>116</v>
      </c>
      <c r="E142" s="89" t="s">
        <v>312</v>
      </c>
      <c r="F142" s="88" t="s">
        <v>1263</v>
      </c>
      <c r="G142" s="89" t="s">
        <v>153</v>
      </c>
      <c r="H142" s="89" t="s">
        <v>129</v>
      </c>
      <c r="I142" s="91">
        <v>1994.3723040000002</v>
      </c>
      <c r="J142" s="103">
        <v>2004</v>
      </c>
      <c r="K142" s="91"/>
      <c r="L142" s="91">
        <v>39.967220978</v>
      </c>
      <c r="M142" s="92">
        <v>1.6869479672857474E-4</v>
      </c>
      <c r="N142" s="92">
        <f t="shared" si="2"/>
        <v>3.326996317086473E-4</v>
      </c>
      <c r="O142" s="92">
        <f>L142/'סכום נכסי הקרן'!$C$42</f>
        <v>4.7120911253738072E-5</v>
      </c>
    </row>
    <row r="143" spans="2:15">
      <c r="B143" s="86" t="s">
        <v>1264</v>
      </c>
      <c r="C143" s="88" t="s">
        <v>1265</v>
      </c>
      <c r="D143" s="89" t="s">
        <v>116</v>
      </c>
      <c r="E143" s="89" t="s">
        <v>312</v>
      </c>
      <c r="F143" s="88" t="s">
        <v>570</v>
      </c>
      <c r="G143" s="89" t="s">
        <v>126</v>
      </c>
      <c r="H143" s="89" t="s">
        <v>129</v>
      </c>
      <c r="I143" s="91">
        <v>9469.2336050000013</v>
      </c>
      <c r="J143" s="103">
        <v>982</v>
      </c>
      <c r="K143" s="91"/>
      <c r="L143" s="91">
        <v>92.987874004000005</v>
      </c>
      <c r="M143" s="92">
        <v>1.3905781782738632E-4</v>
      </c>
      <c r="N143" s="92">
        <f t="shared" si="2"/>
        <v>7.740601091962391E-4</v>
      </c>
      <c r="O143" s="92">
        <f>L143/'סכום נכסי הקרן'!$C$42</f>
        <v>1.0963167444211741E-4</v>
      </c>
    </row>
    <row r="144" spans="2:15">
      <c r="B144" s="86" t="s">
        <v>1266</v>
      </c>
      <c r="C144" s="88" t="s">
        <v>1267</v>
      </c>
      <c r="D144" s="89" t="s">
        <v>116</v>
      </c>
      <c r="E144" s="89" t="s">
        <v>312</v>
      </c>
      <c r="F144" s="88" t="s">
        <v>1268</v>
      </c>
      <c r="G144" s="89" t="s">
        <v>413</v>
      </c>
      <c r="H144" s="89" t="s">
        <v>129</v>
      </c>
      <c r="I144" s="91">
        <v>5018.9698190000008</v>
      </c>
      <c r="J144" s="103">
        <v>619.70000000000005</v>
      </c>
      <c r="K144" s="91"/>
      <c r="L144" s="91">
        <v>31.102555962000007</v>
      </c>
      <c r="M144" s="92">
        <v>3.3063549783076388E-4</v>
      </c>
      <c r="N144" s="92">
        <f t="shared" si="2"/>
        <v>2.5890739112061247E-4</v>
      </c>
      <c r="O144" s="92">
        <f>L144/'סכום נכסי הקרן'!$C$42</f>
        <v>3.6669569296713291E-5</v>
      </c>
    </row>
    <row r="145" spans="2:15">
      <c r="B145" s="86" t="s">
        <v>1269</v>
      </c>
      <c r="C145" s="88" t="s">
        <v>1270</v>
      </c>
      <c r="D145" s="89" t="s">
        <v>116</v>
      </c>
      <c r="E145" s="89" t="s">
        <v>312</v>
      </c>
      <c r="F145" s="88" t="s">
        <v>1271</v>
      </c>
      <c r="G145" s="89" t="s">
        <v>151</v>
      </c>
      <c r="H145" s="89" t="s">
        <v>129</v>
      </c>
      <c r="I145" s="91">
        <v>6036.9642820000008</v>
      </c>
      <c r="J145" s="103">
        <v>456.4</v>
      </c>
      <c r="K145" s="91"/>
      <c r="L145" s="91">
        <v>27.552704983000005</v>
      </c>
      <c r="M145" s="92">
        <v>2.5111754758408271E-4</v>
      </c>
      <c r="N145" s="92">
        <f t="shared" si="2"/>
        <v>2.2935732272871747E-4</v>
      </c>
      <c r="O145" s="92">
        <f>L145/'סכום נכסי הקרן'!$C$42</f>
        <v>3.2484334275305891E-5</v>
      </c>
    </row>
    <row r="146" spans="2:15">
      <c r="B146" s="86" t="s">
        <v>1272</v>
      </c>
      <c r="C146" s="88" t="s">
        <v>1273</v>
      </c>
      <c r="D146" s="89" t="s">
        <v>116</v>
      </c>
      <c r="E146" s="89" t="s">
        <v>312</v>
      </c>
      <c r="F146" s="88" t="s">
        <v>1274</v>
      </c>
      <c r="G146" s="89" t="s">
        <v>1097</v>
      </c>
      <c r="H146" s="89" t="s">
        <v>129</v>
      </c>
      <c r="I146" s="91">
        <v>24991.042181000008</v>
      </c>
      <c r="J146" s="103">
        <v>36.200000000000003</v>
      </c>
      <c r="K146" s="91"/>
      <c r="L146" s="91">
        <v>9.0467572750000009</v>
      </c>
      <c r="M146" s="92">
        <v>2.7476106850354365E-4</v>
      </c>
      <c r="N146" s="92">
        <f t="shared" si="2"/>
        <v>7.5308033430865828E-5</v>
      </c>
      <c r="O146" s="92">
        <f>L146/'סכום נכסי הקרן'!$C$42</f>
        <v>1.0666026715343478E-5</v>
      </c>
    </row>
    <row r="147" spans="2:15">
      <c r="B147" s="86" t="s">
        <v>1275</v>
      </c>
      <c r="C147" s="88" t="s">
        <v>1276</v>
      </c>
      <c r="D147" s="89" t="s">
        <v>116</v>
      </c>
      <c r="E147" s="89" t="s">
        <v>312</v>
      </c>
      <c r="F147" s="88" t="s">
        <v>1277</v>
      </c>
      <c r="G147" s="89" t="s">
        <v>564</v>
      </c>
      <c r="H147" s="89" t="s">
        <v>129</v>
      </c>
      <c r="I147" s="91">
        <v>15014.277074000001</v>
      </c>
      <c r="J147" s="103">
        <v>90.8</v>
      </c>
      <c r="K147" s="91"/>
      <c r="L147" s="91">
        <v>13.632963571000001</v>
      </c>
      <c r="M147" s="92">
        <v>8.5869455191924397E-5</v>
      </c>
      <c r="N147" s="92">
        <f t="shared" si="2"/>
        <v>1.134850472006992E-4</v>
      </c>
      <c r="O147" s="92">
        <f>L147/'סכום נכסי הקרן'!$C$42</f>
        <v>1.6073113187132617E-5</v>
      </c>
    </row>
    <row r="148" spans="2:15">
      <c r="B148" s="86" t="s">
        <v>1278</v>
      </c>
      <c r="C148" s="88" t="s">
        <v>1279</v>
      </c>
      <c r="D148" s="89" t="s">
        <v>116</v>
      </c>
      <c r="E148" s="89" t="s">
        <v>312</v>
      </c>
      <c r="F148" s="88" t="s">
        <v>1280</v>
      </c>
      <c r="G148" s="89" t="s">
        <v>1005</v>
      </c>
      <c r="H148" s="89" t="s">
        <v>129</v>
      </c>
      <c r="I148" s="91">
        <v>3481.6497070000005</v>
      </c>
      <c r="J148" s="103">
        <v>1900</v>
      </c>
      <c r="K148" s="91"/>
      <c r="L148" s="91">
        <v>66.151344436000016</v>
      </c>
      <c r="M148" s="92">
        <v>2.445956765998989E-4</v>
      </c>
      <c r="N148" s="92">
        <f t="shared" si="2"/>
        <v>5.506644543288035E-4</v>
      </c>
      <c r="O148" s="92">
        <f>L148/'סכום נכסי הקרן'!$C$42</f>
        <v>7.7991703055862543E-5</v>
      </c>
    </row>
    <row r="149" spans="2:15">
      <c r="B149" s="86" t="s">
        <v>1281</v>
      </c>
      <c r="C149" s="88" t="s">
        <v>1282</v>
      </c>
      <c r="D149" s="89" t="s">
        <v>116</v>
      </c>
      <c r="E149" s="89" t="s">
        <v>312</v>
      </c>
      <c r="F149" s="88" t="s">
        <v>1283</v>
      </c>
      <c r="G149" s="89" t="s">
        <v>1284</v>
      </c>
      <c r="H149" s="89" t="s">
        <v>129</v>
      </c>
      <c r="I149" s="91">
        <v>21325.996591000003</v>
      </c>
      <c r="J149" s="103">
        <v>764.7</v>
      </c>
      <c r="K149" s="91"/>
      <c r="L149" s="91">
        <v>163.07989594100002</v>
      </c>
      <c r="M149" s="92">
        <v>2.2663282077566336E-4</v>
      </c>
      <c r="N149" s="92">
        <f t="shared" si="2"/>
        <v>1.3575279939658763E-3</v>
      </c>
      <c r="O149" s="92">
        <f>L149/'סכום נכסי הקרן'!$C$42</f>
        <v>1.9226939266391897E-4</v>
      </c>
    </row>
    <row r="150" spans="2:15">
      <c r="B150" s="86" t="s">
        <v>1285</v>
      </c>
      <c r="C150" s="88" t="s">
        <v>1286</v>
      </c>
      <c r="D150" s="89" t="s">
        <v>116</v>
      </c>
      <c r="E150" s="89" t="s">
        <v>312</v>
      </c>
      <c r="F150" s="88" t="s">
        <v>1287</v>
      </c>
      <c r="G150" s="89" t="s">
        <v>615</v>
      </c>
      <c r="H150" s="89" t="s">
        <v>129</v>
      </c>
      <c r="I150" s="91">
        <v>3009.7035050000004</v>
      </c>
      <c r="J150" s="103">
        <v>245.7</v>
      </c>
      <c r="K150" s="91"/>
      <c r="L150" s="91">
        <v>7.3948415270000005</v>
      </c>
      <c r="M150" s="92">
        <v>4.0907421774993762E-5</v>
      </c>
      <c r="N150" s="92">
        <f t="shared" si="2"/>
        <v>6.1556970746876903E-5</v>
      </c>
      <c r="O150" s="92">
        <f>L150/'סכום נכסי הקרן'!$C$42</f>
        <v>8.718436328636147E-6</v>
      </c>
    </row>
    <row r="151" spans="2:15">
      <c r="B151" s="86" t="s">
        <v>1288</v>
      </c>
      <c r="C151" s="88" t="s">
        <v>1289</v>
      </c>
      <c r="D151" s="89" t="s">
        <v>116</v>
      </c>
      <c r="E151" s="89" t="s">
        <v>312</v>
      </c>
      <c r="F151" s="88" t="s">
        <v>1290</v>
      </c>
      <c r="G151" s="89" t="s">
        <v>541</v>
      </c>
      <c r="H151" s="89" t="s">
        <v>129</v>
      </c>
      <c r="I151" s="91">
        <v>6799.1614660000014</v>
      </c>
      <c r="J151" s="103">
        <v>531.6</v>
      </c>
      <c r="K151" s="91"/>
      <c r="L151" s="91">
        <v>36.144342364000003</v>
      </c>
      <c r="M151" s="92">
        <v>9.348683986387134E-5</v>
      </c>
      <c r="N151" s="92">
        <f t="shared" si="2"/>
        <v>3.0087679599923516E-4</v>
      </c>
      <c r="O151" s="92">
        <f>L151/'סכום נכסי הקרן'!$C$42</f>
        <v>4.2613779672003527E-5</v>
      </c>
    </row>
    <row r="152" spans="2:15">
      <c r="B152" s="86" t="s">
        <v>1291</v>
      </c>
      <c r="C152" s="88" t="s">
        <v>1292</v>
      </c>
      <c r="D152" s="89" t="s">
        <v>116</v>
      </c>
      <c r="E152" s="89" t="s">
        <v>312</v>
      </c>
      <c r="F152" s="88" t="s">
        <v>1293</v>
      </c>
      <c r="G152" s="89" t="s">
        <v>564</v>
      </c>
      <c r="H152" s="89" t="s">
        <v>129</v>
      </c>
      <c r="I152" s="91">
        <v>9984.2764139999999</v>
      </c>
      <c r="J152" s="103">
        <v>206</v>
      </c>
      <c r="K152" s="91"/>
      <c r="L152" s="91">
        <v>20.567609413000003</v>
      </c>
      <c r="M152" s="92">
        <v>7.9953605882269945E-5</v>
      </c>
      <c r="N152" s="92">
        <f t="shared" si="2"/>
        <v>1.712112053174539E-4</v>
      </c>
      <c r="O152" s="92">
        <f>L152/'סכום נכסי הקרן'!$C$42</f>
        <v>2.4248983895702896E-5</v>
      </c>
    </row>
    <row r="153" spans="2:15">
      <c r="B153" s="86" t="s">
        <v>1294</v>
      </c>
      <c r="C153" s="88" t="s">
        <v>1295</v>
      </c>
      <c r="D153" s="89" t="s">
        <v>116</v>
      </c>
      <c r="E153" s="89" t="s">
        <v>312</v>
      </c>
      <c r="F153" s="88" t="s">
        <v>1296</v>
      </c>
      <c r="G153" s="89" t="s">
        <v>526</v>
      </c>
      <c r="H153" s="89" t="s">
        <v>129</v>
      </c>
      <c r="I153" s="91">
        <v>2395.2188920000003</v>
      </c>
      <c r="J153" s="103">
        <v>7412</v>
      </c>
      <c r="K153" s="91"/>
      <c r="L153" s="91">
        <v>177.53362424800002</v>
      </c>
      <c r="M153" s="92">
        <v>4.0382560576735029E-5</v>
      </c>
      <c r="N153" s="92">
        <f t="shared" si="2"/>
        <v>1.477845343205713E-3</v>
      </c>
      <c r="O153" s="92">
        <f>L153/'סכום נכסי הקרן'!$C$42</f>
        <v>2.0931017839217079E-4</v>
      </c>
    </row>
    <row r="154" spans="2:15">
      <c r="B154" s="86" t="s">
        <v>1297</v>
      </c>
      <c r="C154" s="88" t="s">
        <v>1298</v>
      </c>
      <c r="D154" s="89" t="s">
        <v>116</v>
      </c>
      <c r="E154" s="89" t="s">
        <v>312</v>
      </c>
      <c r="F154" s="88" t="s">
        <v>1299</v>
      </c>
      <c r="G154" s="89" t="s">
        <v>125</v>
      </c>
      <c r="H154" s="89" t="s">
        <v>129</v>
      </c>
      <c r="I154" s="91">
        <v>3484.5366150000004</v>
      </c>
      <c r="J154" s="103">
        <v>1352</v>
      </c>
      <c r="K154" s="91"/>
      <c r="L154" s="91">
        <v>47.110935037000012</v>
      </c>
      <c r="M154" s="92">
        <v>3.0235441022376686E-4</v>
      </c>
      <c r="N154" s="92">
        <f t="shared" si="2"/>
        <v>3.9216613896892073E-4</v>
      </c>
      <c r="O154" s="92">
        <f>L154/'סכום נכסי הקרן'!$C$42</f>
        <v>5.5543271076591716E-5</v>
      </c>
    </row>
    <row r="155" spans="2:15">
      <c r="B155" s="86" t="s">
        <v>1300</v>
      </c>
      <c r="C155" s="88" t="s">
        <v>1301</v>
      </c>
      <c r="D155" s="89" t="s">
        <v>116</v>
      </c>
      <c r="E155" s="89" t="s">
        <v>312</v>
      </c>
      <c r="F155" s="88" t="s">
        <v>1302</v>
      </c>
      <c r="G155" s="89" t="s">
        <v>500</v>
      </c>
      <c r="H155" s="89" t="s">
        <v>129</v>
      </c>
      <c r="I155" s="91">
        <v>1461.6605490000002</v>
      </c>
      <c r="J155" s="103">
        <v>28700</v>
      </c>
      <c r="K155" s="91"/>
      <c r="L155" s="91">
        <v>419.49657759200005</v>
      </c>
      <c r="M155" s="92">
        <v>4.0043388101228651E-4</v>
      </c>
      <c r="N155" s="92">
        <f t="shared" si="2"/>
        <v>3.4920205471559019E-3</v>
      </c>
      <c r="O155" s="92">
        <f>L155/'סכום נכסי הקרן'!$C$42</f>
        <v>4.9458182281025441E-4</v>
      </c>
    </row>
    <row r="156" spans="2:15">
      <c r="B156" s="86" t="s">
        <v>1303</v>
      </c>
      <c r="C156" s="88" t="s">
        <v>1304</v>
      </c>
      <c r="D156" s="89" t="s">
        <v>116</v>
      </c>
      <c r="E156" s="89" t="s">
        <v>312</v>
      </c>
      <c r="F156" s="88" t="s">
        <v>1305</v>
      </c>
      <c r="G156" s="89" t="s">
        <v>1097</v>
      </c>
      <c r="H156" s="89" t="s">
        <v>129</v>
      </c>
      <c r="I156" s="91">
        <v>4250.1701700000012</v>
      </c>
      <c r="J156" s="103">
        <v>619.29999999999995</v>
      </c>
      <c r="K156" s="91"/>
      <c r="L156" s="91">
        <v>26.321303863000004</v>
      </c>
      <c r="M156" s="92">
        <v>1.9431531898234244E-4</v>
      </c>
      <c r="N156" s="92">
        <f t="shared" si="2"/>
        <v>2.1910675516148209E-4</v>
      </c>
      <c r="O156" s="92">
        <f>L156/'סכום נכסי הקרן'!$C$42</f>
        <v>3.1032525981574048E-5</v>
      </c>
    </row>
    <row r="157" spans="2:15">
      <c r="B157" s="86" t="s">
        <v>1306</v>
      </c>
      <c r="C157" s="88" t="s">
        <v>1307</v>
      </c>
      <c r="D157" s="89" t="s">
        <v>116</v>
      </c>
      <c r="E157" s="89" t="s">
        <v>312</v>
      </c>
      <c r="F157" s="88" t="s">
        <v>1308</v>
      </c>
      <c r="G157" s="89" t="s">
        <v>1005</v>
      </c>
      <c r="H157" s="89" t="s">
        <v>129</v>
      </c>
      <c r="I157" s="91">
        <v>146.82888500000001</v>
      </c>
      <c r="J157" s="103">
        <v>12670</v>
      </c>
      <c r="K157" s="91"/>
      <c r="L157" s="91">
        <v>18.603219787000004</v>
      </c>
      <c r="M157" s="92">
        <v>4.4161400723767638E-5</v>
      </c>
      <c r="N157" s="92">
        <f t="shared" si="2"/>
        <v>1.5485901246766243E-4</v>
      </c>
      <c r="O157" s="92">
        <f>L157/'סכום נכסי הקרן'!$C$42</f>
        <v>2.1932990264685579E-5</v>
      </c>
    </row>
    <row r="158" spans="2:15">
      <c r="B158" s="86" t="s">
        <v>1309</v>
      </c>
      <c r="C158" s="88" t="s">
        <v>1310</v>
      </c>
      <c r="D158" s="89" t="s">
        <v>116</v>
      </c>
      <c r="E158" s="89" t="s">
        <v>312</v>
      </c>
      <c r="F158" s="88" t="s">
        <v>1311</v>
      </c>
      <c r="G158" s="89" t="s">
        <v>124</v>
      </c>
      <c r="H158" s="89" t="s">
        <v>129</v>
      </c>
      <c r="I158" s="91">
        <v>9442.6336580000007</v>
      </c>
      <c r="J158" s="103">
        <v>839.3</v>
      </c>
      <c r="K158" s="91"/>
      <c r="L158" s="91">
        <v>79.252024298000023</v>
      </c>
      <c r="M158" s="92">
        <v>2.3832933257853141E-4</v>
      </c>
      <c r="N158" s="92">
        <f t="shared" si="2"/>
        <v>6.5971860566996102E-4</v>
      </c>
      <c r="O158" s="92">
        <f>L158/'סכום נכסי הקרן'!$C$42</f>
        <v>9.343725964036309E-5</v>
      </c>
    </row>
    <row r="159" spans="2:15">
      <c r="B159" s="86" t="s">
        <v>1314</v>
      </c>
      <c r="C159" s="88" t="s">
        <v>1315</v>
      </c>
      <c r="D159" s="89" t="s">
        <v>116</v>
      </c>
      <c r="E159" s="89" t="s">
        <v>312</v>
      </c>
      <c r="F159" s="88" t="s">
        <v>1316</v>
      </c>
      <c r="G159" s="89" t="s">
        <v>474</v>
      </c>
      <c r="H159" s="89" t="s">
        <v>129</v>
      </c>
      <c r="I159" s="91">
        <v>4694.5906540000005</v>
      </c>
      <c r="J159" s="103">
        <v>8907</v>
      </c>
      <c r="K159" s="91"/>
      <c r="L159" s="91">
        <v>418.14718957899998</v>
      </c>
      <c r="M159" s="92">
        <v>1.8778362616000003E-4</v>
      </c>
      <c r="N159" s="92">
        <f t="shared" si="2"/>
        <v>3.480787819836574E-3</v>
      </c>
      <c r="O159" s="92">
        <f>L159/'סכום נכסי הקרן'!$C$42</f>
        <v>4.9299090927532453E-4</v>
      </c>
    </row>
    <row r="160" spans="2:15">
      <c r="B160" s="86" t="s">
        <v>1317</v>
      </c>
      <c r="C160" s="88" t="s">
        <v>1318</v>
      </c>
      <c r="D160" s="89" t="s">
        <v>116</v>
      </c>
      <c r="E160" s="89" t="s">
        <v>312</v>
      </c>
      <c r="F160" s="88" t="s">
        <v>1319</v>
      </c>
      <c r="G160" s="89" t="s">
        <v>564</v>
      </c>
      <c r="H160" s="89" t="s">
        <v>129</v>
      </c>
      <c r="I160" s="91">
        <v>13280.896700000001</v>
      </c>
      <c r="J160" s="103">
        <v>761.9</v>
      </c>
      <c r="K160" s="91"/>
      <c r="L160" s="91">
        <v>101.18715195100002</v>
      </c>
      <c r="M160" s="92">
        <v>9.5520643918724162E-5</v>
      </c>
      <c r="N160" s="92">
        <f t="shared" si="2"/>
        <v>8.4231345997950503E-4</v>
      </c>
      <c r="O160" s="92">
        <f>L160/'סכום נכסי הקרן'!$C$42</f>
        <v>1.1929853240799876E-4</v>
      </c>
    </row>
    <row r="161" spans="2:15">
      <c r="B161" s="86" t="s">
        <v>1320</v>
      </c>
      <c r="C161" s="88" t="s">
        <v>1321</v>
      </c>
      <c r="D161" s="89" t="s">
        <v>116</v>
      </c>
      <c r="E161" s="89" t="s">
        <v>312</v>
      </c>
      <c r="F161" s="88" t="s">
        <v>1322</v>
      </c>
      <c r="G161" s="89" t="s">
        <v>151</v>
      </c>
      <c r="H161" s="89" t="s">
        <v>129</v>
      </c>
      <c r="I161" s="91">
        <v>1960.2462000000003</v>
      </c>
      <c r="J161" s="103">
        <v>642.70000000000005</v>
      </c>
      <c r="K161" s="91"/>
      <c r="L161" s="91">
        <v>12.598502327000002</v>
      </c>
      <c r="M161" s="92">
        <v>2.585924627653835E-4</v>
      </c>
      <c r="N161" s="92">
        <f t="shared" si="2"/>
        <v>1.0487386867805149E-4</v>
      </c>
      <c r="O161" s="92">
        <f>L161/'סכום נכסי הקרן'!$C$42</f>
        <v>1.4853494827857973E-5</v>
      </c>
    </row>
    <row r="162" spans="2:15">
      <c r="B162" s="86" t="s">
        <v>1323</v>
      </c>
      <c r="C162" s="88" t="s">
        <v>1324</v>
      </c>
      <c r="D162" s="89" t="s">
        <v>116</v>
      </c>
      <c r="E162" s="89" t="s">
        <v>312</v>
      </c>
      <c r="F162" s="88" t="s">
        <v>1325</v>
      </c>
      <c r="G162" s="89" t="s">
        <v>541</v>
      </c>
      <c r="H162" s="89" t="s">
        <v>129</v>
      </c>
      <c r="I162" s="91">
        <v>6420.7656380000008</v>
      </c>
      <c r="J162" s="103">
        <v>510.4</v>
      </c>
      <c r="K162" s="91"/>
      <c r="L162" s="91">
        <v>32.771587808000007</v>
      </c>
      <c r="M162" s="92">
        <v>1.0990005299392212E-4</v>
      </c>
      <c r="N162" s="92">
        <f t="shared" si="2"/>
        <v>2.7280093355079197E-4</v>
      </c>
      <c r="O162" s="92">
        <f>L162/'סכום נכסי הקרן'!$C$42</f>
        <v>3.8637339373555005E-5</v>
      </c>
    </row>
    <row r="163" spans="2:15">
      <c r="B163" s="86" t="s">
        <v>1326</v>
      </c>
      <c r="C163" s="88" t="s">
        <v>1327</v>
      </c>
      <c r="D163" s="89" t="s">
        <v>116</v>
      </c>
      <c r="E163" s="89" t="s">
        <v>312</v>
      </c>
      <c r="F163" s="88" t="s">
        <v>1328</v>
      </c>
      <c r="G163" s="89" t="s">
        <v>153</v>
      </c>
      <c r="H163" s="89" t="s">
        <v>129</v>
      </c>
      <c r="I163" s="91">
        <v>39184.154300000009</v>
      </c>
      <c r="J163" s="103">
        <v>26.7</v>
      </c>
      <c r="K163" s="91"/>
      <c r="L163" s="91">
        <v>10.462169201000002</v>
      </c>
      <c r="M163" s="92">
        <v>2.854148411607546E-4</v>
      </c>
      <c r="N163" s="92">
        <f t="shared" si="2"/>
        <v>8.7090364425443579E-5</v>
      </c>
      <c r="O163" s="92">
        <f>L163/'סכום נכסי הקרן'!$C$42</f>
        <v>1.2334781713076273E-5</v>
      </c>
    </row>
    <row r="164" spans="2:15">
      <c r="B164" s="86" t="s">
        <v>1329</v>
      </c>
      <c r="C164" s="88" t="s">
        <v>1330</v>
      </c>
      <c r="D164" s="89" t="s">
        <v>116</v>
      </c>
      <c r="E164" s="89" t="s">
        <v>312</v>
      </c>
      <c r="F164" s="88" t="s">
        <v>1331</v>
      </c>
      <c r="G164" s="89" t="s">
        <v>1183</v>
      </c>
      <c r="H164" s="89" t="s">
        <v>129</v>
      </c>
      <c r="I164" s="91">
        <v>406.01349900000008</v>
      </c>
      <c r="J164" s="103">
        <v>927</v>
      </c>
      <c r="K164" s="91"/>
      <c r="L164" s="91">
        <v>3.7637451440000005</v>
      </c>
      <c r="M164" s="92">
        <v>2.1773072441966237E-5</v>
      </c>
      <c r="N164" s="92">
        <f t="shared" si="2"/>
        <v>3.1330590234014089E-5</v>
      </c>
      <c r="O164" s="92">
        <f>L164/'סכום נכסי הקרן'!$C$42</f>
        <v>4.4374138749785664E-6</v>
      </c>
    </row>
    <row r="165" spans="2:15">
      <c r="B165" s="86" t="s">
        <v>1332</v>
      </c>
      <c r="C165" s="88" t="s">
        <v>1333</v>
      </c>
      <c r="D165" s="89" t="s">
        <v>116</v>
      </c>
      <c r="E165" s="89" t="s">
        <v>312</v>
      </c>
      <c r="F165" s="88" t="s">
        <v>1334</v>
      </c>
      <c r="G165" s="89" t="s">
        <v>413</v>
      </c>
      <c r="H165" s="89" t="s">
        <v>129</v>
      </c>
      <c r="I165" s="91">
        <v>38285.37844800001</v>
      </c>
      <c r="J165" s="103">
        <v>933</v>
      </c>
      <c r="K165" s="91"/>
      <c r="L165" s="91">
        <v>357.20258091700009</v>
      </c>
      <c r="M165" s="92">
        <v>3.5872304822133651E-4</v>
      </c>
      <c r="N165" s="92">
        <f t="shared" si="2"/>
        <v>2.973465860483031E-3</v>
      </c>
      <c r="O165" s="92">
        <f>L165/'סכום נכסי הקרן'!$C$42</f>
        <v>4.2113789007900218E-4</v>
      </c>
    </row>
    <row r="166" spans="2:15">
      <c r="B166" s="86" t="s">
        <v>1335</v>
      </c>
      <c r="C166" s="88" t="s">
        <v>1336</v>
      </c>
      <c r="D166" s="89" t="s">
        <v>116</v>
      </c>
      <c r="E166" s="89" t="s">
        <v>312</v>
      </c>
      <c r="F166" s="88" t="s">
        <v>1337</v>
      </c>
      <c r="G166" s="89" t="s">
        <v>151</v>
      </c>
      <c r="H166" s="89" t="s">
        <v>129</v>
      </c>
      <c r="I166" s="91">
        <v>15979.276577000004</v>
      </c>
      <c r="J166" s="103">
        <v>384.2</v>
      </c>
      <c r="K166" s="91"/>
      <c r="L166" s="91">
        <v>61.392380603000014</v>
      </c>
      <c r="M166" s="92">
        <v>2.0891060511839778E-4</v>
      </c>
      <c r="N166" s="92">
        <f t="shared" si="2"/>
        <v>5.1104935285789055E-4</v>
      </c>
      <c r="O166" s="92">
        <f>L166/'סכום נכסי הקרן'!$C$42</f>
        <v>7.2380937359694199E-5</v>
      </c>
    </row>
    <row r="167" spans="2:15">
      <c r="B167" s="86" t="s">
        <v>1338</v>
      </c>
      <c r="C167" s="88" t="s">
        <v>1339</v>
      </c>
      <c r="D167" s="89" t="s">
        <v>116</v>
      </c>
      <c r="E167" s="89" t="s">
        <v>312</v>
      </c>
      <c r="F167" s="88" t="s">
        <v>1340</v>
      </c>
      <c r="G167" s="89" t="s">
        <v>500</v>
      </c>
      <c r="H167" s="89" t="s">
        <v>129</v>
      </c>
      <c r="I167" s="91">
        <v>45.421370000000003</v>
      </c>
      <c r="J167" s="103">
        <v>158.5</v>
      </c>
      <c r="K167" s="91"/>
      <c r="L167" s="91">
        <v>7.1992893000000016E-2</v>
      </c>
      <c r="M167" s="92">
        <v>6.6254376165014225E-6</v>
      </c>
      <c r="N167" s="92">
        <f t="shared" si="2"/>
        <v>5.9929132926015708E-7</v>
      </c>
      <c r="O167" s="92">
        <f>L167/'סכום נכסי הקרן'!$C$42</f>
        <v>8.4878824169941556E-8</v>
      </c>
    </row>
    <row r="168" spans="2:15">
      <c r="B168" s="86" t="s">
        <v>1341</v>
      </c>
      <c r="C168" s="88" t="s">
        <v>1342</v>
      </c>
      <c r="D168" s="89" t="s">
        <v>116</v>
      </c>
      <c r="E168" s="89" t="s">
        <v>312</v>
      </c>
      <c r="F168" s="88" t="s">
        <v>1343</v>
      </c>
      <c r="G168" s="89" t="s">
        <v>1344</v>
      </c>
      <c r="H168" s="89" t="s">
        <v>129</v>
      </c>
      <c r="I168" s="91">
        <v>4826.3637500000013</v>
      </c>
      <c r="J168" s="103">
        <v>635.5</v>
      </c>
      <c r="K168" s="91"/>
      <c r="L168" s="91">
        <v>30.671541631000004</v>
      </c>
      <c r="M168" s="92">
        <v>9.6589080420779675E-5</v>
      </c>
      <c r="N168" s="92">
        <f t="shared" si="2"/>
        <v>2.553194931963664E-4</v>
      </c>
      <c r="O168" s="92">
        <f>L168/'סכום נכסי הקרן'!$C$42</f>
        <v>3.6161408170091057E-5</v>
      </c>
    </row>
    <row r="169" spans="2:15">
      <c r="B169" s="86" t="s">
        <v>1345</v>
      </c>
      <c r="C169" s="88" t="s">
        <v>1346</v>
      </c>
      <c r="D169" s="89" t="s">
        <v>116</v>
      </c>
      <c r="E169" s="89" t="s">
        <v>312</v>
      </c>
      <c r="F169" s="88" t="s">
        <v>1347</v>
      </c>
      <c r="G169" s="89" t="s">
        <v>413</v>
      </c>
      <c r="H169" s="89" t="s">
        <v>129</v>
      </c>
      <c r="I169" s="91">
        <v>2192.8234710000006</v>
      </c>
      <c r="J169" s="103">
        <v>553.5</v>
      </c>
      <c r="K169" s="91"/>
      <c r="L169" s="91">
        <v>12.137277930000003</v>
      </c>
      <c r="M169" s="92">
        <v>1.461018073109154E-4</v>
      </c>
      <c r="N169" s="92">
        <f t="shared" si="2"/>
        <v>1.0103449272790952E-4</v>
      </c>
      <c r="O169" s="92">
        <f>L169/'סכום נכסי הקרן'!$C$42</f>
        <v>1.4309716367727884E-5</v>
      </c>
    </row>
    <row r="170" spans="2:15">
      <c r="B170" s="86" t="s">
        <v>1348</v>
      </c>
      <c r="C170" s="88" t="s">
        <v>1349</v>
      </c>
      <c r="D170" s="89" t="s">
        <v>116</v>
      </c>
      <c r="E170" s="89" t="s">
        <v>312</v>
      </c>
      <c r="F170" s="88" t="s">
        <v>1350</v>
      </c>
      <c r="G170" s="89" t="s">
        <v>413</v>
      </c>
      <c r="H170" s="89" t="s">
        <v>129</v>
      </c>
      <c r="I170" s="91">
        <v>4810.9698770000014</v>
      </c>
      <c r="J170" s="103">
        <v>2450</v>
      </c>
      <c r="K170" s="91"/>
      <c r="L170" s="91">
        <v>117.86876199100003</v>
      </c>
      <c r="M170" s="92">
        <v>1.8701180961122336E-4</v>
      </c>
      <c r="N170" s="92">
        <f t="shared" si="2"/>
        <v>9.8117639267303065E-4</v>
      </c>
      <c r="O170" s="92">
        <f>L170/'סכום נכסי הקרן'!$C$42</f>
        <v>1.3896596604560368E-4</v>
      </c>
    </row>
    <row r="171" spans="2:15">
      <c r="B171" s="86" t="s">
        <v>1351</v>
      </c>
      <c r="C171" s="88" t="s">
        <v>1352</v>
      </c>
      <c r="D171" s="89" t="s">
        <v>116</v>
      </c>
      <c r="E171" s="89" t="s">
        <v>312</v>
      </c>
      <c r="F171" s="88" t="s">
        <v>1353</v>
      </c>
      <c r="G171" s="89" t="s">
        <v>484</v>
      </c>
      <c r="H171" s="89" t="s">
        <v>129</v>
      </c>
      <c r="I171" s="91">
        <v>66746.071253000016</v>
      </c>
      <c r="J171" s="103">
        <v>182.7</v>
      </c>
      <c r="K171" s="91"/>
      <c r="L171" s="91">
        <v>121.94507219300002</v>
      </c>
      <c r="M171" s="92">
        <v>2.9178851978341636E-4</v>
      </c>
      <c r="N171" s="92">
        <f t="shared" si="2"/>
        <v>1.0151088720836484E-3</v>
      </c>
      <c r="O171" s="92">
        <f>L171/'סכום נכסי הקרן'!$C$42</f>
        <v>1.4377189066510322E-4</v>
      </c>
    </row>
    <row r="172" spans="2:15">
      <c r="B172" s="86" t="s">
        <v>1354</v>
      </c>
      <c r="C172" s="88" t="s">
        <v>1355</v>
      </c>
      <c r="D172" s="89" t="s">
        <v>116</v>
      </c>
      <c r="E172" s="89" t="s">
        <v>312</v>
      </c>
      <c r="F172" s="88" t="s">
        <v>1356</v>
      </c>
      <c r="G172" s="89" t="s">
        <v>615</v>
      </c>
      <c r="H172" s="89" t="s">
        <v>129</v>
      </c>
      <c r="I172" s="91">
        <v>26730.630000000005</v>
      </c>
      <c r="J172" s="103">
        <v>452.9</v>
      </c>
      <c r="K172" s="91"/>
      <c r="L172" s="91">
        <v>121.06302327000002</v>
      </c>
      <c r="M172" s="92">
        <v>9.2972870508851882E-5</v>
      </c>
      <c r="N172" s="92">
        <f t="shared" si="2"/>
        <v>1.0077664213290001E-3</v>
      </c>
      <c r="O172" s="92">
        <f>L172/'סכום נכסי הקרן'!$C$42</f>
        <v>1.4273196474568498E-4</v>
      </c>
    </row>
    <row r="173" spans="2:15">
      <c r="B173" s="86" t="s">
        <v>1357</v>
      </c>
      <c r="C173" s="88" t="s">
        <v>1358</v>
      </c>
      <c r="D173" s="89" t="s">
        <v>116</v>
      </c>
      <c r="E173" s="89" t="s">
        <v>312</v>
      </c>
      <c r="F173" s="88" t="s">
        <v>1359</v>
      </c>
      <c r="G173" s="89" t="s">
        <v>474</v>
      </c>
      <c r="H173" s="89" t="s">
        <v>129</v>
      </c>
      <c r="I173" s="91">
        <v>22459.669340000004</v>
      </c>
      <c r="J173" s="103">
        <v>636.5</v>
      </c>
      <c r="K173" s="91">
        <v>1.4727928170000002</v>
      </c>
      <c r="L173" s="91">
        <v>144.42858816600003</v>
      </c>
      <c r="M173" s="92">
        <v>1.4727875793365335E-4</v>
      </c>
      <c r="N173" s="92">
        <f t="shared" si="2"/>
        <v>1.2022686820651856E-3</v>
      </c>
      <c r="O173" s="92">
        <f>L173/'סכום נכסי הקרן'!$C$42</f>
        <v>1.7027970719352554E-4</v>
      </c>
    </row>
    <row r="174" spans="2:15">
      <c r="B174" s="86" t="s">
        <v>1360</v>
      </c>
      <c r="C174" s="88" t="s">
        <v>1361</v>
      </c>
      <c r="D174" s="89" t="s">
        <v>116</v>
      </c>
      <c r="E174" s="89" t="s">
        <v>312</v>
      </c>
      <c r="F174" s="88" t="s">
        <v>1362</v>
      </c>
      <c r="G174" s="89" t="s">
        <v>615</v>
      </c>
      <c r="H174" s="89" t="s">
        <v>129</v>
      </c>
      <c r="I174" s="91">
        <v>416.98891800000007</v>
      </c>
      <c r="J174" s="103">
        <v>18910</v>
      </c>
      <c r="K174" s="91"/>
      <c r="L174" s="91">
        <v>78.852604354000007</v>
      </c>
      <c r="M174" s="92">
        <v>1.8445376921610377E-4</v>
      </c>
      <c r="N174" s="92">
        <f t="shared" si="2"/>
        <v>6.5639370929202563E-4</v>
      </c>
      <c r="O174" s="92">
        <f>L174/'סכום נכסי הקרן'!$C$42</f>
        <v>9.2966347946388719E-5</v>
      </c>
    </row>
    <row r="175" spans="2:15">
      <c r="B175" s="86" t="s">
        <v>1363</v>
      </c>
      <c r="C175" s="88" t="s">
        <v>1364</v>
      </c>
      <c r="D175" s="89" t="s">
        <v>116</v>
      </c>
      <c r="E175" s="89" t="s">
        <v>312</v>
      </c>
      <c r="F175" s="88" t="s">
        <v>1365</v>
      </c>
      <c r="G175" s="89" t="s">
        <v>1366</v>
      </c>
      <c r="H175" s="89" t="s">
        <v>129</v>
      </c>
      <c r="I175" s="91">
        <v>1971.1612070000003</v>
      </c>
      <c r="J175" s="103">
        <v>1951</v>
      </c>
      <c r="K175" s="91"/>
      <c r="L175" s="91">
        <v>38.457355153000002</v>
      </c>
      <c r="M175" s="92">
        <v>4.3979541591716807E-5</v>
      </c>
      <c r="N175" s="92">
        <f t="shared" si="2"/>
        <v>3.2013103695487441E-4</v>
      </c>
      <c r="O175" s="92">
        <f>L175/'סכום נכסי הקרן'!$C$42</f>
        <v>4.5340796154315986E-5</v>
      </c>
    </row>
    <row r="176" spans="2:15">
      <c r="B176" s="86" t="s">
        <v>1367</v>
      </c>
      <c r="C176" s="88" t="s">
        <v>1368</v>
      </c>
      <c r="D176" s="89" t="s">
        <v>116</v>
      </c>
      <c r="E176" s="89" t="s">
        <v>312</v>
      </c>
      <c r="F176" s="88" t="s">
        <v>543</v>
      </c>
      <c r="G176" s="89" t="s">
        <v>474</v>
      </c>
      <c r="H176" s="89" t="s">
        <v>129</v>
      </c>
      <c r="I176" s="91">
        <v>3183.5887780000003</v>
      </c>
      <c r="J176" s="103">
        <v>6.5</v>
      </c>
      <c r="K176" s="91"/>
      <c r="L176" s="91">
        <v>0.20693327100000003</v>
      </c>
      <c r="M176" s="92">
        <v>1.2952015810009743E-4</v>
      </c>
      <c r="N176" s="92">
        <f t="shared" si="2"/>
        <v>1.7225771861361693E-6</v>
      </c>
      <c r="O176" s="92">
        <f>L176/'סכום נכסי הקרן'!$C$42</f>
        <v>2.4397203657477502E-7</v>
      </c>
    </row>
    <row r="177" spans="2:15">
      <c r="B177" s="86" t="s">
        <v>1369</v>
      </c>
      <c r="C177" s="88" t="s">
        <v>1370</v>
      </c>
      <c r="D177" s="89" t="s">
        <v>116</v>
      </c>
      <c r="E177" s="89" t="s">
        <v>312</v>
      </c>
      <c r="F177" s="88" t="s">
        <v>1371</v>
      </c>
      <c r="G177" s="89" t="s">
        <v>1005</v>
      </c>
      <c r="H177" s="89" t="s">
        <v>129</v>
      </c>
      <c r="I177" s="91">
        <v>2534.7706010000006</v>
      </c>
      <c r="J177" s="103">
        <v>8116</v>
      </c>
      <c r="K177" s="91"/>
      <c r="L177" s="91">
        <v>205.72198195000001</v>
      </c>
      <c r="M177" s="92">
        <v>2.0153160396942682E-4</v>
      </c>
      <c r="N177" s="92">
        <f t="shared" si="2"/>
        <v>1.7124940377218835E-3</v>
      </c>
      <c r="O177" s="92">
        <f>L177/'סכום נכסי הקרן'!$C$42</f>
        <v>2.4254394018901194E-4</v>
      </c>
    </row>
    <row r="178" spans="2:15">
      <c r="B178" s="86" t="s">
        <v>1372</v>
      </c>
      <c r="C178" s="88" t="s">
        <v>1373</v>
      </c>
      <c r="D178" s="89" t="s">
        <v>116</v>
      </c>
      <c r="E178" s="89" t="s">
        <v>312</v>
      </c>
      <c r="F178" s="88" t="s">
        <v>1374</v>
      </c>
      <c r="G178" s="89" t="s">
        <v>413</v>
      </c>
      <c r="H178" s="89" t="s">
        <v>129</v>
      </c>
      <c r="I178" s="91">
        <v>24591.413322000004</v>
      </c>
      <c r="J178" s="103">
        <v>415.6</v>
      </c>
      <c r="K178" s="91"/>
      <c r="L178" s="91">
        <v>102.20191376</v>
      </c>
      <c r="M178" s="92">
        <v>2.8796562028620993E-4</v>
      </c>
      <c r="N178" s="92">
        <f t="shared" si="2"/>
        <v>8.5076065425183467E-4</v>
      </c>
      <c r="O178" s="92">
        <f>L178/'סכום נכסי הקרן'!$C$42</f>
        <v>1.2049492535140333E-4</v>
      </c>
    </row>
    <row r="179" spans="2:15">
      <c r="B179" s="86" t="s">
        <v>1375</v>
      </c>
      <c r="C179" s="88" t="s">
        <v>1376</v>
      </c>
      <c r="D179" s="89" t="s">
        <v>116</v>
      </c>
      <c r="E179" s="89" t="s">
        <v>312</v>
      </c>
      <c r="F179" s="88" t="s">
        <v>652</v>
      </c>
      <c r="G179" s="89" t="s">
        <v>328</v>
      </c>
      <c r="H179" s="89" t="s">
        <v>129</v>
      </c>
      <c r="I179" s="91">
        <v>32967.777000000009</v>
      </c>
      <c r="J179" s="103">
        <v>566.6</v>
      </c>
      <c r="K179" s="91"/>
      <c r="L179" s="91">
        <v>186.79542448200004</v>
      </c>
      <c r="M179" s="92">
        <v>4.6368037961063986E-4</v>
      </c>
      <c r="N179" s="92">
        <f t="shared" si="2"/>
        <v>1.5549434613987951E-3</v>
      </c>
      <c r="O179" s="92">
        <f>L179/'סכום נכסי הקרן'!$C$42</f>
        <v>2.2022973837649884E-4</v>
      </c>
    </row>
    <row r="180" spans="2:15">
      <c r="B180" s="86" t="s">
        <v>1377</v>
      </c>
      <c r="C180" s="88" t="s">
        <v>1378</v>
      </c>
      <c r="D180" s="89" t="s">
        <v>116</v>
      </c>
      <c r="E180" s="89" t="s">
        <v>312</v>
      </c>
      <c r="F180" s="88" t="s">
        <v>1379</v>
      </c>
      <c r="G180" s="89" t="s">
        <v>153</v>
      </c>
      <c r="H180" s="89" t="s">
        <v>129</v>
      </c>
      <c r="I180" s="91">
        <v>5586.7016700000013</v>
      </c>
      <c r="J180" s="103">
        <v>71.8</v>
      </c>
      <c r="K180" s="91"/>
      <c r="L180" s="91">
        <v>4.011251799000001</v>
      </c>
      <c r="M180" s="92">
        <v>1.4228980773116812E-4</v>
      </c>
      <c r="N180" s="92">
        <f t="shared" si="2"/>
        <v>3.3390912942197036E-5</v>
      </c>
      <c r="O180" s="92">
        <f>L180/'סכום נכסי הקרן'!$C$42</f>
        <v>4.7292214823021868E-6</v>
      </c>
    </row>
    <row r="181" spans="2:15">
      <c r="B181" s="86" t="s">
        <v>1380</v>
      </c>
      <c r="C181" s="88" t="s">
        <v>1381</v>
      </c>
      <c r="D181" s="89" t="s">
        <v>116</v>
      </c>
      <c r="E181" s="89" t="s">
        <v>312</v>
      </c>
      <c r="F181" s="88" t="s">
        <v>1382</v>
      </c>
      <c r="G181" s="89" t="s">
        <v>500</v>
      </c>
      <c r="H181" s="89" t="s">
        <v>129</v>
      </c>
      <c r="I181" s="91">
        <v>6813.9316240000007</v>
      </c>
      <c r="J181" s="103">
        <v>3471</v>
      </c>
      <c r="K181" s="91"/>
      <c r="L181" s="91">
        <v>236.51156666700007</v>
      </c>
      <c r="M181" s="92">
        <v>1.9091991101148782E-4</v>
      </c>
      <c r="N181" s="92">
        <f t="shared" si="2"/>
        <v>1.968796158438427E-3</v>
      </c>
      <c r="O181" s="92">
        <f>L181/'סכום נכסי הקרן'!$C$42</f>
        <v>2.7884451985122618E-4</v>
      </c>
    </row>
    <row r="182" spans="2:15">
      <c r="B182" s="86" t="s">
        <v>1383</v>
      </c>
      <c r="C182" s="88" t="s">
        <v>1384</v>
      </c>
      <c r="D182" s="89" t="s">
        <v>116</v>
      </c>
      <c r="E182" s="89" t="s">
        <v>312</v>
      </c>
      <c r="F182" s="88" t="s">
        <v>1385</v>
      </c>
      <c r="G182" s="89" t="s">
        <v>413</v>
      </c>
      <c r="H182" s="89" t="s">
        <v>129</v>
      </c>
      <c r="I182" s="91">
        <v>1485.0350000000003</v>
      </c>
      <c r="J182" s="103">
        <v>6021</v>
      </c>
      <c r="K182" s="91"/>
      <c r="L182" s="91">
        <v>89.413957350000018</v>
      </c>
      <c r="M182" s="92">
        <v>1.7670994074109336E-4</v>
      </c>
      <c r="N182" s="92">
        <f t="shared" si="2"/>
        <v>7.4430971060841376E-4</v>
      </c>
      <c r="O182" s="92">
        <f>L182/'סכום נכסי הקרן'!$C$42</f>
        <v>1.0541806625619702E-4</v>
      </c>
    </row>
    <row r="183" spans="2:15">
      <c r="B183" s="86" t="s">
        <v>1386</v>
      </c>
      <c r="C183" s="88" t="s">
        <v>1387</v>
      </c>
      <c r="D183" s="89" t="s">
        <v>116</v>
      </c>
      <c r="E183" s="89" t="s">
        <v>312</v>
      </c>
      <c r="F183" s="88" t="s">
        <v>1388</v>
      </c>
      <c r="G183" s="89" t="s">
        <v>413</v>
      </c>
      <c r="H183" s="89" t="s">
        <v>129</v>
      </c>
      <c r="I183" s="91">
        <v>5823.0954810000012</v>
      </c>
      <c r="J183" s="103">
        <v>1028</v>
      </c>
      <c r="K183" s="91"/>
      <c r="L183" s="91">
        <v>59.861421549000006</v>
      </c>
      <c r="M183" s="92">
        <v>3.4923122896430626E-4</v>
      </c>
      <c r="N183" s="92">
        <f t="shared" si="2"/>
        <v>4.9830517147717371E-4</v>
      </c>
      <c r="O183" s="92">
        <f>L183/'סכום נכסי הקרן'!$C$42</f>
        <v>7.0575953576699869E-5</v>
      </c>
    </row>
    <row r="184" spans="2:15">
      <c r="B184" s="86" t="s">
        <v>1389</v>
      </c>
      <c r="C184" s="88" t="s">
        <v>1390</v>
      </c>
      <c r="D184" s="89" t="s">
        <v>116</v>
      </c>
      <c r="E184" s="89" t="s">
        <v>312</v>
      </c>
      <c r="F184" s="88" t="s">
        <v>1391</v>
      </c>
      <c r="G184" s="89" t="s">
        <v>123</v>
      </c>
      <c r="H184" s="89" t="s">
        <v>129</v>
      </c>
      <c r="I184" s="91">
        <v>4723.8963350000013</v>
      </c>
      <c r="J184" s="103">
        <v>862.9</v>
      </c>
      <c r="K184" s="91"/>
      <c r="L184" s="91">
        <v>40.762501475000008</v>
      </c>
      <c r="M184" s="92">
        <v>2.361830075996201E-4</v>
      </c>
      <c r="N184" s="92">
        <f t="shared" si="2"/>
        <v>3.3931979498201114E-4</v>
      </c>
      <c r="O184" s="92">
        <f>L184/'סכום נכסי הקרן'!$C$42</f>
        <v>4.8058538159086175E-5</v>
      </c>
    </row>
    <row r="185" spans="2:15">
      <c r="B185" s="86" t="s">
        <v>1392</v>
      </c>
      <c r="C185" s="88" t="s">
        <v>1393</v>
      </c>
      <c r="D185" s="89" t="s">
        <v>116</v>
      </c>
      <c r="E185" s="89" t="s">
        <v>312</v>
      </c>
      <c r="F185" s="88" t="s">
        <v>659</v>
      </c>
      <c r="G185" s="89" t="s">
        <v>123</v>
      </c>
      <c r="H185" s="89" t="s">
        <v>129</v>
      </c>
      <c r="I185" s="91">
        <v>14376.745608000001</v>
      </c>
      <c r="J185" s="103">
        <v>1176</v>
      </c>
      <c r="K185" s="91"/>
      <c r="L185" s="91">
        <v>169.07052834900003</v>
      </c>
      <c r="M185" s="92">
        <v>1.6245722394077645E-4</v>
      </c>
      <c r="N185" s="92">
        <f t="shared" si="2"/>
        <v>1.4073958893829879E-3</v>
      </c>
      <c r="O185" s="92">
        <f>L185/'סכום נכסי הקרן'!$C$42</f>
        <v>1.9933228198030448E-4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103"/>
      <c r="K186" s="88"/>
      <c r="L186" s="88"/>
      <c r="M186" s="88"/>
      <c r="N186" s="92"/>
      <c r="O186" s="88"/>
    </row>
    <row r="187" spans="2:15">
      <c r="B187" s="79" t="s">
        <v>193</v>
      </c>
      <c r="C187" s="80"/>
      <c r="D187" s="81"/>
      <c r="E187" s="81"/>
      <c r="F187" s="80"/>
      <c r="G187" s="81"/>
      <c r="H187" s="81"/>
      <c r="I187" s="83"/>
      <c r="J187" s="101"/>
      <c r="K187" s="83">
        <v>3.0187669260000001</v>
      </c>
      <c r="L187" s="83">
        <f>L188+L217</f>
        <v>29411.187314326002</v>
      </c>
      <c r="M187" s="84"/>
      <c r="N187" s="84">
        <f t="shared" ref="N187:N215" si="3">IFERROR(L187/$L$11,0)</f>
        <v>0.24482791017610442</v>
      </c>
      <c r="O187" s="84">
        <f>L187/'סכום נכסי הקרן'!$C$42</f>
        <v>3.4675464377878128E-2</v>
      </c>
    </row>
    <row r="188" spans="2:15">
      <c r="B188" s="85" t="s">
        <v>64</v>
      </c>
      <c r="C188" s="80"/>
      <c r="D188" s="81"/>
      <c r="E188" s="81"/>
      <c r="F188" s="80"/>
      <c r="G188" s="81"/>
      <c r="H188" s="81"/>
      <c r="I188" s="83"/>
      <c r="J188" s="101"/>
      <c r="K188" s="83">
        <v>3.8462407000000004E-2</v>
      </c>
      <c r="L188" s="83">
        <f>SUM(L189:L215)</f>
        <v>10802.989509197005</v>
      </c>
      <c r="M188" s="84"/>
      <c r="N188" s="84">
        <f t="shared" si="3"/>
        <v>8.9927459130586737E-2</v>
      </c>
      <c r="O188" s="84">
        <f>L188/'סכום נכסי הקרן'!$C$42</f>
        <v>1.2736605084905471E-2</v>
      </c>
    </row>
    <row r="189" spans="2:15">
      <c r="B189" s="86" t="s">
        <v>1394</v>
      </c>
      <c r="C189" s="88" t="s">
        <v>1395</v>
      </c>
      <c r="D189" s="89" t="s">
        <v>1396</v>
      </c>
      <c r="E189" s="89" t="s">
        <v>663</v>
      </c>
      <c r="F189" s="88" t="s">
        <v>1397</v>
      </c>
      <c r="G189" s="89" t="s">
        <v>742</v>
      </c>
      <c r="H189" s="89" t="s">
        <v>128</v>
      </c>
      <c r="I189" s="91">
        <v>4158.0980000000009</v>
      </c>
      <c r="J189" s="103">
        <v>289</v>
      </c>
      <c r="K189" s="91"/>
      <c r="L189" s="91">
        <v>44.462541914000006</v>
      </c>
      <c r="M189" s="92">
        <v>6.3360880241387392E-5</v>
      </c>
      <c r="N189" s="92">
        <f t="shared" si="3"/>
        <v>3.701200873526017E-4</v>
      </c>
      <c r="O189" s="92">
        <f>L189/'סכום נכסי הקרן'!$C$42</f>
        <v>5.2420844891829286E-5</v>
      </c>
    </row>
    <row r="190" spans="2:15">
      <c r="B190" s="86" t="s">
        <v>1398</v>
      </c>
      <c r="C190" s="88" t="s">
        <v>1399</v>
      </c>
      <c r="D190" s="89" t="s">
        <v>1396</v>
      </c>
      <c r="E190" s="89" t="s">
        <v>663</v>
      </c>
      <c r="F190" s="88" t="s">
        <v>1153</v>
      </c>
      <c r="G190" s="89" t="s">
        <v>978</v>
      </c>
      <c r="H190" s="89" t="s">
        <v>128</v>
      </c>
      <c r="I190" s="91">
        <v>4550.0670480000008</v>
      </c>
      <c r="J190" s="103">
        <v>3563</v>
      </c>
      <c r="K190" s="91"/>
      <c r="L190" s="91">
        <v>599.83988901000021</v>
      </c>
      <c r="M190" s="92">
        <v>1.0208155006597739E-4</v>
      </c>
      <c r="N190" s="92">
        <f t="shared" si="3"/>
        <v>4.9932546040074828E-3</v>
      </c>
      <c r="O190" s="92">
        <f>L190/'סכום נכסי הקרן'!$C$42</f>
        <v>7.0720459128371254E-4</v>
      </c>
    </row>
    <row r="191" spans="2:15">
      <c r="B191" s="86" t="s">
        <v>1400</v>
      </c>
      <c r="C191" s="88" t="s">
        <v>1401</v>
      </c>
      <c r="D191" s="89" t="s">
        <v>1396</v>
      </c>
      <c r="E191" s="89" t="s">
        <v>663</v>
      </c>
      <c r="F191" s="88" t="s">
        <v>1402</v>
      </c>
      <c r="G191" s="89" t="s">
        <v>788</v>
      </c>
      <c r="H191" s="89" t="s">
        <v>128</v>
      </c>
      <c r="I191" s="91">
        <v>490.14768200000003</v>
      </c>
      <c r="J191" s="103">
        <v>12562</v>
      </c>
      <c r="K191" s="91"/>
      <c r="L191" s="91">
        <v>227.81770170400003</v>
      </c>
      <c r="M191" s="92">
        <v>4.1895202623176046E-6</v>
      </c>
      <c r="N191" s="92">
        <f t="shared" si="3"/>
        <v>1.8964257108432094E-3</v>
      </c>
      <c r="O191" s="92">
        <f>L191/'סכום נכסי הקרן'!$C$42</f>
        <v>2.6859454926660619E-4</v>
      </c>
    </row>
    <row r="192" spans="2:15">
      <c r="B192" s="86" t="s">
        <v>1403</v>
      </c>
      <c r="C192" s="88" t="s">
        <v>1404</v>
      </c>
      <c r="D192" s="89" t="s">
        <v>1396</v>
      </c>
      <c r="E192" s="89" t="s">
        <v>663</v>
      </c>
      <c r="F192" s="88" t="s">
        <v>1405</v>
      </c>
      <c r="G192" s="89" t="s">
        <v>788</v>
      </c>
      <c r="H192" s="89" t="s">
        <v>128</v>
      </c>
      <c r="I192" s="91">
        <v>308.88728000000003</v>
      </c>
      <c r="J192" s="103">
        <v>15633</v>
      </c>
      <c r="K192" s="91"/>
      <c r="L192" s="91">
        <v>178.66688938500002</v>
      </c>
      <c r="M192" s="92">
        <v>7.3958288489236446E-6</v>
      </c>
      <c r="N192" s="92">
        <f t="shared" si="3"/>
        <v>1.4872789961963898E-3</v>
      </c>
      <c r="O192" s="92">
        <f>L192/'סכום נכסי הקרן'!$C$42</f>
        <v>2.1064628544792345E-4</v>
      </c>
    </row>
    <row r="193" spans="2:15">
      <c r="B193" s="86" t="s">
        <v>1406</v>
      </c>
      <c r="C193" s="88" t="s">
        <v>1407</v>
      </c>
      <c r="D193" s="89" t="s">
        <v>1396</v>
      </c>
      <c r="E193" s="89" t="s">
        <v>663</v>
      </c>
      <c r="F193" s="88" t="s">
        <v>654</v>
      </c>
      <c r="G193" s="89" t="s">
        <v>548</v>
      </c>
      <c r="H193" s="89" t="s">
        <v>128</v>
      </c>
      <c r="I193" s="91">
        <v>20.790489999999998</v>
      </c>
      <c r="J193" s="103">
        <v>20896</v>
      </c>
      <c r="K193" s="91">
        <v>3.8462407000000004E-2</v>
      </c>
      <c r="L193" s="91">
        <v>16.112671331000001</v>
      </c>
      <c r="M193" s="92">
        <v>4.6880704924869969E-7</v>
      </c>
      <c r="N193" s="92">
        <f t="shared" si="3"/>
        <v>1.3412690916431172E-4</v>
      </c>
      <c r="O193" s="92">
        <f>L193/'סכום נכסי הקרן'!$C$42</f>
        <v>1.8996661195598946E-5</v>
      </c>
    </row>
    <row r="194" spans="2:15">
      <c r="B194" s="86" t="s">
        <v>1410</v>
      </c>
      <c r="C194" s="88" t="s">
        <v>1411</v>
      </c>
      <c r="D194" s="89" t="s">
        <v>1412</v>
      </c>
      <c r="E194" s="89" t="s">
        <v>663</v>
      </c>
      <c r="F194" s="88" t="s">
        <v>1413</v>
      </c>
      <c r="G194" s="89" t="s">
        <v>765</v>
      </c>
      <c r="H194" s="89" t="s">
        <v>128</v>
      </c>
      <c r="I194" s="91">
        <v>593.28039300000012</v>
      </c>
      <c r="J194" s="103">
        <v>2601</v>
      </c>
      <c r="K194" s="91"/>
      <c r="L194" s="91">
        <v>57.095525150000007</v>
      </c>
      <c r="M194" s="92">
        <v>1.5712928030213045E-5</v>
      </c>
      <c r="N194" s="92">
        <f t="shared" si="3"/>
        <v>4.7528098588773518E-4</v>
      </c>
      <c r="O194" s="92">
        <f>L194/'סכום נכסי הקרן'!$C$42</f>
        <v>6.7314992329830747E-5</v>
      </c>
    </row>
    <row r="195" spans="2:15">
      <c r="B195" s="86" t="s">
        <v>1414</v>
      </c>
      <c r="C195" s="88" t="s">
        <v>1415</v>
      </c>
      <c r="D195" s="89" t="s">
        <v>1412</v>
      </c>
      <c r="E195" s="89" t="s">
        <v>663</v>
      </c>
      <c r="F195" s="88" t="s">
        <v>1416</v>
      </c>
      <c r="G195" s="89" t="s">
        <v>1417</v>
      </c>
      <c r="H195" s="89" t="s">
        <v>128</v>
      </c>
      <c r="I195" s="91">
        <v>1725.6106700000005</v>
      </c>
      <c r="J195" s="103">
        <v>4094</v>
      </c>
      <c r="K195" s="91"/>
      <c r="L195" s="91">
        <v>261.39205307000003</v>
      </c>
      <c r="M195" s="92">
        <v>1.0505774161455402E-5</v>
      </c>
      <c r="N195" s="92">
        <f t="shared" si="3"/>
        <v>2.1759090990045617E-3</v>
      </c>
      <c r="O195" s="92">
        <f>L195/'סכום נכסי הקרן'!$C$42</f>
        <v>3.0817833799162036E-4</v>
      </c>
    </row>
    <row r="196" spans="2:15">
      <c r="B196" s="86" t="s">
        <v>1418</v>
      </c>
      <c r="C196" s="88" t="s">
        <v>1419</v>
      </c>
      <c r="D196" s="89" t="s">
        <v>1396</v>
      </c>
      <c r="E196" s="89" t="s">
        <v>663</v>
      </c>
      <c r="F196" s="88" t="s">
        <v>1420</v>
      </c>
      <c r="G196" s="89" t="s">
        <v>1421</v>
      </c>
      <c r="H196" s="89" t="s">
        <v>128</v>
      </c>
      <c r="I196" s="91">
        <v>2239.925812</v>
      </c>
      <c r="J196" s="103">
        <v>3735</v>
      </c>
      <c r="K196" s="91"/>
      <c r="L196" s="91">
        <v>309.54654753700004</v>
      </c>
      <c r="M196" s="92">
        <v>2.6960720924667805E-5</v>
      </c>
      <c r="N196" s="92">
        <f t="shared" si="3"/>
        <v>2.5767621526383323E-3</v>
      </c>
      <c r="O196" s="92">
        <f>L196/'סכום נכסי הקרן'!$C$42</f>
        <v>3.6495195408809973E-4</v>
      </c>
    </row>
    <row r="197" spans="2:15">
      <c r="B197" s="86" t="s">
        <v>1422</v>
      </c>
      <c r="C197" s="88" t="s">
        <v>1423</v>
      </c>
      <c r="D197" s="89" t="s">
        <v>1412</v>
      </c>
      <c r="E197" s="89" t="s">
        <v>663</v>
      </c>
      <c r="F197" s="88" t="s">
        <v>1424</v>
      </c>
      <c r="G197" s="89" t="s">
        <v>742</v>
      </c>
      <c r="H197" s="89" t="s">
        <v>128</v>
      </c>
      <c r="I197" s="91">
        <v>7172.7190500000006</v>
      </c>
      <c r="J197" s="103">
        <v>284</v>
      </c>
      <c r="K197" s="91"/>
      <c r="L197" s="91">
        <v>75.370931777000024</v>
      </c>
      <c r="M197" s="92">
        <v>5.2814535191243712E-5</v>
      </c>
      <c r="N197" s="92">
        <f t="shared" si="3"/>
        <v>6.2741117921480036E-4</v>
      </c>
      <c r="O197" s="92">
        <f>L197/'סכום נכסי הקרן'!$C$42</f>
        <v>8.8861494506473627E-5</v>
      </c>
    </row>
    <row r="198" spans="2:15">
      <c r="B198" s="86" t="s">
        <v>1425</v>
      </c>
      <c r="C198" s="88" t="s">
        <v>1426</v>
      </c>
      <c r="D198" s="89" t="s">
        <v>1396</v>
      </c>
      <c r="E198" s="89" t="s">
        <v>663</v>
      </c>
      <c r="F198" s="88" t="s">
        <v>1427</v>
      </c>
      <c r="G198" s="89" t="s">
        <v>788</v>
      </c>
      <c r="H198" s="89" t="s">
        <v>128</v>
      </c>
      <c r="I198" s="91">
        <v>742.51750000000015</v>
      </c>
      <c r="J198" s="103">
        <v>2770</v>
      </c>
      <c r="K198" s="91"/>
      <c r="L198" s="91">
        <v>76.100618575000013</v>
      </c>
      <c r="M198" s="92">
        <v>7.2878684250879223E-6</v>
      </c>
      <c r="N198" s="92">
        <f t="shared" si="3"/>
        <v>6.3348532004863249E-4</v>
      </c>
      <c r="O198" s="92">
        <f>L198/'סכום נכסי הקרן'!$C$42</f>
        <v>8.9721787166563964E-5</v>
      </c>
    </row>
    <row r="199" spans="2:15">
      <c r="B199" s="86" t="s">
        <v>1428</v>
      </c>
      <c r="C199" s="88" t="s">
        <v>1429</v>
      </c>
      <c r="D199" s="89" t="s">
        <v>1396</v>
      </c>
      <c r="E199" s="89" t="s">
        <v>663</v>
      </c>
      <c r="F199" s="88" t="s">
        <v>1430</v>
      </c>
      <c r="G199" s="89" t="s">
        <v>735</v>
      </c>
      <c r="H199" s="89" t="s">
        <v>128</v>
      </c>
      <c r="I199" s="91">
        <v>1778.1274480000002</v>
      </c>
      <c r="J199" s="103">
        <v>2937</v>
      </c>
      <c r="K199" s="91"/>
      <c r="L199" s="91">
        <v>193.22733162400004</v>
      </c>
      <c r="M199" s="92">
        <v>3.5716369362259835E-5</v>
      </c>
      <c r="N199" s="92">
        <f t="shared" si="3"/>
        <v>1.6084846655396964E-3</v>
      </c>
      <c r="O199" s="92">
        <f>L199/'סכום נכסי הקרן'!$C$42</f>
        <v>2.2781288572110142E-4</v>
      </c>
    </row>
    <row r="200" spans="2:15">
      <c r="B200" s="86" t="s">
        <v>1433</v>
      </c>
      <c r="C200" s="88" t="s">
        <v>1434</v>
      </c>
      <c r="D200" s="89" t="s">
        <v>1412</v>
      </c>
      <c r="E200" s="89" t="s">
        <v>663</v>
      </c>
      <c r="F200" s="88" t="s">
        <v>1435</v>
      </c>
      <c r="G200" s="89" t="s">
        <v>752</v>
      </c>
      <c r="H200" s="89" t="s">
        <v>128</v>
      </c>
      <c r="I200" s="91">
        <v>77.815834000000009</v>
      </c>
      <c r="J200" s="103">
        <v>3842</v>
      </c>
      <c r="K200" s="91"/>
      <c r="L200" s="91">
        <v>11.061832066000001</v>
      </c>
      <c r="M200" s="92">
        <v>3.5090838413532492E-7</v>
      </c>
      <c r="N200" s="92">
        <f t="shared" si="3"/>
        <v>9.2082145426296023E-5</v>
      </c>
      <c r="O200" s="92">
        <f>L200/'סכום נכסי הקרן'!$C$42</f>
        <v>1.3041777595011152E-5</v>
      </c>
    </row>
    <row r="201" spans="2:15">
      <c r="B201" s="86" t="s">
        <v>1436</v>
      </c>
      <c r="C201" s="88" t="s">
        <v>1437</v>
      </c>
      <c r="D201" s="89" t="s">
        <v>1396</v>
      </c>
      <c r="E201" s="89" t="s">
        <v>663</v>
      </c>
      <c r="F201" s="88" t="s">
        <v>1438</v>
      </c>
      <c r="G201" s="89" t="s">
        <v>788</v>
      </c>
      <c r="H201" s="89" t="s">
        <v>128</v>
      </c>
      <c r="I201" s="91">
        <v>364.67616100000009</v>
      </c>
      <c r="J201" s="103">
        <v>17122</v>
      </c>
      <c r="K201" s="91"/>
      <c r="L201" s="91">
        <v>231.02744964900003</v>
      </c>
      <c r="M201" s="92">
        <v>7.6391379899915113E-6</v>
      </c>
      <c r="N201" s="92">
        <f t="shared" si="3"/>
        <v>1.9231446553444271E-3</v>
      </c>
      <c r="O201" s="92">
        <f>L201/'סכום נכסי הקרן'!$C$42</f>
        <v>2.7237880657452525E-4</v>
      </c>
    </row>
    <row r="202" spans="2:15">
      <c r="B202" s="86" t="s">
        <v>1439</v>
      </c>
      <c r="C202" s="88" t="s">
        <v>1440</v>
      </c>
      <c r="D202" s="89" t="s">
        <v>1396</v>
      </c>
      <c r="E202" s="89" t="s">
        <v>663</v>
      </c>
      <c r="F202" s="88" t="s">
        <v>997</v>
      </c>
      <c r="G202" s="89" t="s">
        <v>153</v>
      </c>
      <c r="H202" s="89" t="s">
        <v>128</v>
      </c>
      <c r="I202" s="91">
        <v>3578.2512340000003</v>
      </c>
      <c r="J202" s="103">
        <v>20650</v>
      </c>
      <c r="K202" s="91"/>
      <c r="L202" s="91">
        <v>2733.9628552610002</v>
      </c>
      <c r="M202" s="92">
        <v>5.6554203310982932E-5</v>
      </c>
      <c r="N202" s="92">
        <f t="shared" si="3"/>
        <v>2.2758360796492218E-2</v>
      </c>
      <c r="O202" s="92">
        <f>L202/'סכום נכסי הקרן'!$C$42</f>
        <v>3.2233119521790816E-3</v>
      </c>
    </row>
    <row r="203" spans="2:15">
      <c r="B203" s="86" t="s">
        <v>1441</v>
      </c>
      <c r="C203" s="88" t="s">
        <v>1442</v>
      </c>
      <c r="D203" s="89" t="s">
        <v>1396</v>
      </c>
      <c r="E203" s="89" t="s">
        <v>663</v>
      </c>
      <c r="F203" s="88" t="s">
        <v>991</v>
      </c>
      <c r="G203" s="89" t="s">
        <v>978</v>
      </c>
      <c r="H203" s="89" t="s">
        <v>128</v>
      </c>
      <c r="I203" s="91">
        <v>3123.5780680000003</v>
      </c>
      <c r="J203" s="103">
        <v>11730</v>
      </c>
      <c r="K203" s="91"/>
      <c r="L203" s="91">
        <v>1355.6641173010003</v>
      </c>
      <c r="M203" s="92">
        <v>1.0874147389456968E-4</v>
      </c>
      <c r="N203" s="92">
        <f t="shared" si="3"/>
        <v>1.128497157195244E-2</v>
      </c>
      <c r="O203" s="92">
        <f>L203/'סכום נכסי הקרן'!$C$42</f>
        <v>1.598312992448999E-3</v>
      </c>
    </row>
    <row r="204" spans="2:15">
      <c r="B204" s="86" t="s">
        <v>1445</v>
      </c>
      <c r="C204" s="88" t="s">
        <v>1446</v>
      </c>
      <c r="D204" s="89" t="s">
        <v>1396</v>
      </c>
      <c r="E204" s="89" t="s">
        <v>663</v>
      </c>
      <c r="F204" s="88" t="s">
        <v>1145</v>
      </c>
      <c r="G204" s="89" t="s">
        <v>153</v>
      </c>
      <c r="H204" s="89" t="s">
        <v>128</v>
      </c>
      <c r="I204" s="91">
        <v>5818.4829630000013</v>
      </c>
      <c r="J204" s="103">
        <v>3067</v>
      </c>
      <c r="K204" s="91"/>
      <c r="L204" s="91">
        <v>660.27562812500014</v>
      </c>
      <c r="M204" s="92">
        <v>1.237545222695623E-4</v>
      </c>
      <c r="N204" s="92">
        <f t="shared" si="3"/>
        <v>5.4963405742996943E-3</v>
      </c>
      <c r="O204" s="92">
        <f>L204/'סכום נכסי הקרן'!$C$42</f>
        <v>7.784576589152986E-4</v>
      </c>
    </row>
    <row r="205" spans="2:15">
      <c r="B205" s="86" t="s">
        <v>1447</v>
      </c>
      <c r="C205" s="88" t="s">
        <v>1448</v>
      </c>
      <c r="D205" s="89" t="s">
        <v>1412</v>
      </c>
      <c r="E205" s="89" t="s">
        <v>663</v>
      </c>
      <c r="F205" s="88" t="s">
        <v>1449</v>
      </c>
      <c r="G205" s="89" t="s">
        <v>788</v>
      </c>
      <c r="H205" s="89" t="s">
        <v>128</v>
      </c>
      <c r="I205" s="91">
        <v>2193.5422280000003</v>
      </c>
      <c r="J205" s="103">
        <v>486</v>
      </c>
      <c r="K205" s="91"/>
      <c r="L205" s="91">
        <v>39.44427635800001</v>
      </c>
      <c r="M205" s="92">
        <v>2.1058587953577149E-5</v>
      </c>
      <c r="N205" s="92">
        <f t="shared" si="3"/>
        <v>3.2834647734312898E-4</v>
      </c>
      <c r="O205" s="92">
        <f>L205/'סכום נכסי הקרן'!$C$42</f>
        <v>4.6504365333690153E-5</v>
      </c>
    </row>
    <row r="206" spans="2:15">
      <c r="B206" s="86" t="s">
        <v>1452</v>
      </c>
      <c r="C206" s="88" t="s">
        <v>1453</v>
      </c>
      <c r="D206" s="89" t="s">
        <v>1412</v>
      </c>
      <c r="E206" s="89" t="s">
        <v>663</v>
      </c>
      <c r="F206" s="88" t="s">
        <v>1454</v>
      </c>
      <c r="G206" s="89" t="s">
        <v>788</v>
      </c>
      <c r="H206" s="89" t="s">
        <v>128</v>
      </c>
      <c r="I206" s="91">
        <v>4713.3525870000012</v>
      </c>
      <c r="J206" s="103">
        <v>656</v>
      </c>
      <c r="K206" s="91"/>
      <c r="L206" s="91">
        <v>114.40249398000002</v>
      </c>
      <c r="M206" s="92">
        <v>6.04629983547675E-5</v>
      </c>
      <c r="N206" s="92">
        <f t="shared" si="3"/>
        <v>9.5232209501500814E-4</v>
      </c>
      <c r="O206" s="92">
        <f>L206/'סכום נכסי הקרן'!$C$42</f>
        <v>1.3487927441853485E-4</v>
      </c>
    </row>
    <row r="207" spans="2:15">
      <c r="B207" s="86" t="s">
        <v>1455</v>
      </c>
      <c r="C207" s="88" t="s">
        <v>1456</v>
      </c>
      <c r="D207" s="89" t="s">
        <v>1396</v>
      </c>
      <c r="E207" s="89" t="s">
        <v>663</v>
      </c>
      <c r="F207" s="88" t="s">
        <v>1457</v>
      </c>
      <c r="G207" s="89" t="s">
        <v>832</v>
      </c>
      <c r="H207" s="89" t="s">
        <v>128</v>
      </c>
      <c r="I207" s="91">
        <v>3655.0750650000009</v>
      </c>
      <c r="J207" s="103">
        <v>299</v>
      </c>
      <c r="K207" s="91"/>
      <c r="L207" s="91">
        <v>40.436095445000007</v>
      </c>
      <c r="M207" s="92">
        <v>1.3154849973007023E-4</v>
      </c>
      <c r="N207" s="92">
        <f t="shared" si="3"/>
        <v>3.3660268923106943E-4</v>
      </c>
      <c r="O207" s="92">
        <f>L207/'סכום נכסי הקרן'!$C$42</f>
        <v>4.7673709061742097E-5</v>
      </c>
    </row>
    <row r="208" spans="2:15">
      <c r="B208" s="86" t="s">
        <v>1458</v>
      </c>
      <c r="C208" s="88" t="s">
        <v>1459</v>
      </c>
      <c r="D208" s="89" t="s">
        <v>1396</v>
      </c>
      <c r="E208" s="89" t="s">
        <v>663</v>
      </c>
      <c r="F208" s="88" t="s">
        <v>693</v>
      </c>
      <c r="G208" s="89" t="s">
        <v>694</v>
      </c>
      <c r="H208" s="89" t="s">
        <v>128</v>
      </c>
      <c r="I208" s="91">
        <v>808.92232500000011</v>
      </c>
      <c r="J208" s="103">
        <v>26905</v>
      </c>
      <c r="K208" s="91"/>
      <c r="L208" s="91">
        <v>805.27004076200012</v>
      </c>
      <c r="M208" s="92">
        <v>1.4356664200360757E-5</v>
      </c>
      <c r="N208" s="92">
        <f t="shared" si="3"/>
        <v>6.703319356004208E-3</v>
      </c>
      <c r="O208" s="92">
        <f>L208/'סכום נכסי הקרן'!$C$42</f>
        <v>9.4940446689869044E-4</v>
      </c>
    </row>
    <row r="209" spans="2:15">
      <c r="B209" s="86" t="s">
        <v>1460</v>
      </c>
      <c r="C209" s="88" t="s">
        <v>1461</v>
      </c>
      <c r="D209" s="89" t="s">
        <v>1396</v>
      </c>
      <c r="E209" s="89" t="s">
        <v>663</v>
      </c>
      <c r="F209" s="88" t="s">
        <v>1462</v>
      </c>
      <c r="G209" s="89" t="s">
        <v>788</v>
      </c>
      <c r="H209" s="89" t="s">
        <v>132</v>
      </c>
      <c r="I209" s="91">
        <v>39501.931000000004</v>
      </c>
      <c r="J209" s="103">
        <v>8</v>
      </c>
      <c r="K209" s="91"/>
      <c r="L209" s="91">
        <v>7.7477507390000007</v>
      </c>
      <c r="M209" s="92">
        <v>7.3585221289870198E-5</v>
      </c>
      <c r="N209" s="92">
        <f t="shared" si="3"/>
        <v>6.4494697263404508E-5</v>
      </c>
      <c r="O209" s="92">
        <f>L209/'סכום נכסי הקרן'!$C$42</f>
        <v>9.1345123842726476E-6</v>
      </c>
    </row>
    <row r="210" spans="2:15">
      <c r="B210" s="86" t="s">
        <v>1463</v>
      </c>
      <c r="C210" s="88" t="s">
        <v>1464</v>
      </c>
      <c r="D210" s="89" t="s">
        <v>1396</v>
      </c>
      <c r="E210" s="89" t="s">
        <v>663</v>
      </c>
      <c r="F210" s="88" t="s">
        <v>1465</v>
      </c>
      <c r="G210" s="89" t="s">
        <v>742</v>
      </c>
      <c r="H210" s="89" t="s">
        <v>128</v>
      </c>
      <c r="I210" s="91">
        <v>2208.4846510000007</v>
      </c>
      <c r="J210" s="103">
        <v>1776</v>
      </c>
      <c r="K210" s="91"/>
      <c r="L210" s="91">
        <v>145.12394336000003</v>
      </c>
      <c r="M210" s="92">
        <v>3.2920201696330092E-5</v>
      </c>
      <c r="N210" s="92">
        <f t="shared" si="3"/>
        <v>1.2080570359033933E-3</v>
      </c>
      <c r="O210" s="92">
        <f>L210/'סכום נכסי הקרן'!$C$42</f>
        <v>1.7109952327241519E-4</v>
      </c>
    </row>
    <row r="211" spans="2:15">
      <c r="B211" s="86" t="s">
        <v>1466</v>
      </c>
      <c r="C211" s="88" t="s">
        <v>1467</v>
      </c>
      <c r="D211" s="89" t="s">
        <v>1396</v>
      </c>
      <c r="E211" s="89" t="s">
        <v>663</v>
      </c>
      <c r="F211" s="88" t="s">
        <v>685</v>
      </c>
      <c r="G211" s="89" t="s">
        <v>686</v>
      </c>
      <c r="H211" s="89" t="s">
        <v>128</v>
      </c>
      <c r="I211" s="91">
        <v>70191.07029600002</v>
      </c>
      <c r="J211" s="103">
        <v>753</v>
      </c>
      <c r="K211" s="91"/>
      <c r="L211" s="91">
        <v>1955.5934095170005</v>
      </c>
      <c r="M211" s="92">
        <v>6.264789890737235E-5</v>
      </c>
      <c r="N211" s="92">
        <f t="shared" si="3"/>
        <v>1.6278970396172935E-2</v>
      </c>
      <c r="O211" s="92">
        <f>L211/'סכום נכסי הקרן'!$C$42</f>
        <v>2.3056229891232453E-3</v>
      </c>
    </row>
    <row r="212" spans="2:15">
      <c r="B212" s="86" t="s">
        <v>1468</v>
      </c>
      <c r="C212" s="88" t="s">
        <v>1469</v>
      </c>
      <c r="D212" s="89" t="s">
        <v>1396</v>
      </c>
      <c r="E212" s="89" t="s">
        <v>663</v>
      </c>
      <c r="F212" s="88" t="s">
        <v>977</v>
      </c>
      <c r="G212" s="89" t="s">
        <v>978</v>
      </c>
      <c r="H212" s="89" t="s">
        <v>128</v>
      </c>
      <c r="I212" s="91">
        <v>2319.0484760000004</v>
      </c>
      <c r="J212" s="103">
        <v>3752</v>
      </c>
      <c r="K212" s="91"/>
      <c r="L212" s="91">
        <v>321.93958567900006</v>
      </c>
      <c r="M212" s="92">
        <v>2.1058688839522329E-5</v>
      </c>
      <c r="N212" s="92">
        <f t="shared" si="3"/>
        <v>2.679925673261E-3</v>
      </c>
      <c r="O212" s="92">
        <f>L212/'סכום נכסי הקרן'!$C$42</f>
        <v>3.7956320891551995E-4</v>
      </c>
    </row>
    <row r="213" spans="2:15">
      <c r="B213" s="86" t="s">
        <v>1470</v>
      </c>
      <c r="C213" s="88" t="s">
        <v>1471</v>
      </c>
      <c r="D213" s="89" t="s">
        <v>1396</v>
      </c>
      <c r="E213" s="89" t="s">
        <v>663</v>
      </c>
      <c r="F213" s="88" t="s">
        <v>1472</v>
      </c>
      <c r="G213" s="89" t="s">
        <v>832</v>
      </c>
      <c r="H213" s="89" t="s">
        <v>128</v>
      </c>
      <c r="I213" s="91">
        <v>2074.0058210000007</v>
      </c>
      <c r="J213" s="103">
        <v>1035</v>
      </c>
      <c r="K213" s="91"/>
      <c r="L213" s="91">
        <v>79.424052920999998</v>
      </c>
      <c r="M213" s="92">
        <v>8.8429897928136823E-5</v>
      </c>
      <c r="N213" s="92">
        <f t="shared" si="3"/>
        <v>6.611506256632185E-4</v>
      </c>
      <c r="O213" s="92">
        <f>L213/'סכום נכסי הקרן'!$C$42</f>
        <v>9.3640079483202454E-5</v>
      </c>
    </row>
    <row r="214" spans="2:15">
      <c r="B214" s="86" t="s">
        <v>1473</v>
      </c>
      <c r="C214" s="88" t="s">
        <v>1474</v>
      </c>
      <c r="D214" s="89" t="s">
        <v>1396</v>
      </c>
      <c r="E214" s="89" t="s">
        <v>663</v>
      </c>
      <c r="F214" s="88" t="s">
        <v>1475</v>
      </c>
      <c r="G214" s="89" t="s">
        <v>788</v>
      </c>
      <c r="H214" s="89" t="s">
        <v>128</v>
      </c>
      <c r="I214" s="91">
        <v>867.36142200000006</v>
      </c>
      <c r="J214" s="103">
        <v>7824</v>
      </c>
      <c r="K214" s="91"/>
      <c r="L214" s="91">
        <v>251.09072343600005</v>
      </c>
      <c r="M214" s="92">
        <v>1.5277062969027927E-5</v>
      </c>
      <c r="N214" s="92">
        <f t="shared" si="3"/>
        <v>2.0901576133751831E-3</v>
      </c>
      <c r="O214" s="92">
        <f>L214/'סכום נכסי הקרן'!$C$42</f>
        <v>2.9603318434817818E-4</v>
      </c>
    </row>
    <row r="215" spans="2:15">
      <c r="B215" s="86" t="s">
        <v>1476</v>
      </c>
      <c r="C215" s="88" t="s">
        <v>1477</v>
      </c>
      <c r="D215" s="89" t="s">
        <v>1396</v>
      </c>
      <c r="E215" s="89" t="s">
        <v>663</v>
      </c>
      <c r="F215" s="88" t="s">
        <v>1478</v>
      </c>
      <c r="G215" s="89" t="s">
        <v>718</v>
      </c>
      <c r="H215" s="89" t="s">
        <v>128</v>
      </c>
      <c r="I215" s="91">
        <v>237.60560000000004</v>
      </c>
      <c r="J215" s="103">
        <v>1239</v>
      </c>
      <c r="K215" s="91"/>
      <c r="L215" s="91">
        <v>10.892553521000002</v>
      </c>
      <c r="M215" s="92">
        <v>1.9770136312043546E-6</v>
      </c>
      <c r="N215" s="92">
        <f t="shared" si="3"/>
        <v>9.0673017941333387E-5</v>
      </c>
      <c r="O215" s="92">
        <f>L215/'סכום נכסי הקרן'!$C$42</f>
        <v>1.2842200063701242E-5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103"/>
      <c r="K216" s="88"/>
      <c r="L216" s="88"/>
      <c r="M216" s="88"/>
      <c r="N216" s="92"/>
      <c r="O216" s="88"/>
    </row>
    <row r="217" spans="2:15">
      <c r="B217" s="85" t="s">
        <v>63</v>
      </c>
      <c r="C217" s="80"/>
      <c r="D217" s="81"/>
      <c r="E217" s="81"/>
      <c r="F217" s="80"/>
      <c r="G217" s="81"/>
      <c r="H217" s="81"/>
      <c r="I217" s="83"/>
      <c r="J217" s="101"/>
      <c r="K217" s="83">
        <v>2.9803045190000002</v>
      </c>
      <c r="L217" s="83">
        <f>SUM(L218:L264)</f>
        <v>18608.197805128999</v>
      </c>
      <c r="M217" s="84"/>
      <c r="N217" s="84">
        <f t="shared" ref="N217" si="4">IFERROR(L217/$L$11,0)</f>
        <v>0.1549004510455177</v>
      </c>
      <c r="O217" s="84">
        <f>L217/'סכום נכסי הקרן'!$C$42</f>
        <v>2.1938859292972658E-2</v>
      </c>
    </row>
    <row r="218" spans="2:15">
      <c r="B218" s="86" t="s">
        <v>1479</v>
      </c>
      <c r="C218" s="88" t="s">
        <v>1480</v>
      </c>
      <c r="D218" s="89" t="s">
        <v>1412</v>
      </c>
      <c r="E218" s="89" t="s">
        <v>663</v>
      </c>
      <c r="F218" s="88"/>
      <c r="G218" s="89" t="s">
        <v>735</v>
      </c>
      <c r="H218" s="89" t="s">
        <v>128</v>
      </c>
      <c r="I218" s="91">
        <v>571.30741499999999</v>
      </c>
      <c r="J218" s="103">
        <v>13142</v>
      </c>
      <c r="K218" s="91"/>
      <c r="L218" s="91">
        <v>277.80051577300003</v>
      </c>
      <c r="M218" s="92">
        <v>7.6312529077661579E-6</v>
      </c>
      <c r="N218" s="92">
        <f t="shared" ref="N218:N264" si="5">IFERROR(L218/$L$11,0)</f>
        <v>2.3124982679437315E-3</v>
      </c>
      <c r="O218" s="92">
        <f>L218/'סכום נכסי הקרן'!$C$42</f>
        <v>3.2752373394156472E-4</v>
      </c>
    </row>
    <row r="219" spans="2:15">
      <c r="B219" s="86" t="s">
        <v>1481</v>
      </c>
      <c r="C219" s="88" t="s">
        <v>1482</v>
      </c>
      <c r="D219" s="89" t="s">
        <v>28</v>
      </c>
      <c r="E219" s="89" t="s">
        <v>663</v>
      </c>
      <c r="F219" s="88"/>
      <c r="G219" s="89" t="s">
        <v>735</v>
      </c>
      <c r="H219" s="89" t="s">
        <v>130</v>
      </c>
      <c r="I219" s="91">
        <v>632.16321300000016</v>
      </c>
      <c r="J219" s="103">
        <v>13236</v>
      </c>
      <c r="K219" s="91"/>
      <c r="L219" s="91">
        <v>336.24044424400006</v>
      </c>
      <c r="M219" s="92">
        <v>7.998060771114279E-7</v>
      </c>
      <c r="N219" s="92">
        <f t="shared" si="5"/>
        <v>2.7989704870175517E-3</v>
      </c>
      <c r="O219" s="92">
        <f>L219/'סכום נכסי הקרן'!$C$42</f>
        <v>3.9642376290961821E-4</v>
      </c>
    </row>
    <row r="220" spans="2:15">
      <c r="B220" s="86" t="s">
        <v>1483</v>
      </c>
      <c r="C220" s="88" t="s">
        <v>1484</v>
      </c>
      <c r="D220" s="89" t="s">
        <v>1396</v>
      </c>
      <c r="E220" s="89" t="s">
        <v>663</v>
      </c>
      <c r="F220" s="88"/>
      <c r="G220" s="89" t="s">
        <v>824</v>
      </c>
      <c r="H220" s="89" t="s">
        <v>128</v>
      </c>
      <c r="I220" s="91">
        <v>1469.129236</v>
      </c>
      <c r="J220" s="103">
        <v>12097</v>
      </c>
      <c r="K220" s="91"/>
      <c r="L220" s="91">
        <v>657.5660857360001</v>
      </c>
      <c r="M220" s="92">
        <v>2.5010712223357166E-7</v>
      </c>
      <c r="N220" s="92">
        <f t="shared" si="5"/>
        <v>5.4737854970924125E-3</v>
      </c>
      <c r="O220" s="92">
        <f>L220/'סכום נכסי הקרן'!$C$42</f>
        <v>7.7526313842260313E-4</v>
      </c>
    </row>
    <row r="221" spans="2:15">
      <c r="B221" s="86" t="s">
        <v>1485</v>
      </c>
      <c r="C221" s="88" t="s">
        <v>1486</v>
      </c>
      <c r="D221" s="89" t="s">
        <v>1396</v>
      </c>
      <c r="E221" s="89" t="s">
        <v>663</v>
      </c>
      <c r="F221" s="88"/>
      <c r="G221" s="89" t="s">
        <v>1417</v>
      </c>
      <c r="H221" s="89" t="s">
        <v>128</v>
      </c>
      <c r="I221" s="91">
        <v>445.81792500000006</v>
      </c>
      <c r="J221" s="103">
        <v>13036</v>
      </c>
      <c r="K221" s="91"/>
      <c r="L221" s="91">
        <v>215.03225140100002</v>
      </c>
      <c r="M221" s="92">
        <v>4.3450541624252832E-8</v>
      </c>
      <c r="N221" s="92">
        <f t="shared" si="5"/>
        <v>1.7899956288172716E-3</v>
      </c>
      <c r="O221" s="92">
        <f>L221/'סכום נכסי הקרן'!$C$42</f>
        <v>2.5352064484382013E-4</v>
      </c>
    </row>
    <row r="222" spans="2:15">
      <c r="B222" s="86" t="s">
        <v>1487</v>
      </c>
      <c r="C222" s="88" t="s">
        <v>1488</v>
      </c>
      <c r="D222" s="89" t="s">
        <v>1396</v>
      </c>
      <c r="E222" s="89" t="s">
        <v>663</v>
      </c>
      <c r="F222" s="88"/>
      <c r="G222" s="89" t="s">
        <v>694</v>
      </c>
      <c r="H222" s="89" t="s">
        <v>128</v>
      </c>
      <c r="I222" s="91">
        <v>875.12407500000006</v>
      </c>
      <c r="J222" s="103">
        <v>14454</v>
      </c>
      <c r="K222" s="91"/>
      <c r="L222" s="91">
        <v>468.0146050620001</v>
      </c>
      <c r="M222" s="92">
        <v>1.0421277390892594E-6</v>
      </c>
      <c r="N222" s="92">
        <f t="shared" si="5"/>
        <v>3.8958997630609655E-3</v>
      </c>
      <c r="O222" s="92">
        <f>L222/'סכום נכסי הקרן'!$C$42</f>
        <v>5.517840402943959E-4</v>
      </c>
    </row>
    <row r="223" spans="2:15">
      <c r="B223" s="86" t="s">
        <v>1489</v>
      </c>
      <c r="C223" s="88" t="s">
        <v>1490</v>
      </c>
      <c r="D223" s="89" t="s">
        <v>28</v>
      </c>
      <c r="E223" s="89" t="s">
        <v>663</v>
      </c>
      <c r="F223" s="88"/>
      <c r="G223" s="89" t="s">
        <v>730</v>
      </c>
      <c r="H223" s="89" t="s">
        <v>130</v>
      </c>
      <c r="I223" s="91">
        <v>56728.337000000014</v>
      </c>
      <c r="J223" s="103">
        <v>106.15</v>
      </c>
      <c r="K223" s="91"/>
      <c r="L223" s="91">
        <v>241.98253578700002</v>
      </c>
      <c r="M223" s="92">
        <v>3.6907867160982361E-5</v>
      </c>
      <c r="N223" s="92">
        <f t="shared" si="5"/>
        <v>2.0143382143225546E-3</v>
      </c>
      <c r="O223" s="92">
        <f>L223/'סכום נכסי הקרן'!$C$42</f>
        <v>2.8529473190168033E-4</v>
      </c>
    </row>
    <row r="224" spans="2:15">
      <c r="B224" s="86" t="s">
        <v>1491</v>
      </c>
      <c r="C224" s="88" t="s">
        <v>1492</v>
      </c>
      <c r="D224" s="89" t="s">
        <v>28</v>
      </c>
      <c r="E224" s="89" t="s">
        <v>663</v>
      </c>
      <c r="F224" s="88"/>
      <c r="G224" s="89" t="s">
        <v>694</v>
      </c>
      <c r="H224" s="89" t="s">
        <v>130</v>
      </c>
      <c r="I224" s="91">
        <v>369.86376000000001</v>
      </c>
      <c r="J224" s="103">
        <v>66300</v>
      </c>
      <c r="K224" s="91"/>
      <c r="L224" s="91">
        <v>985.41525546800017</v>
      </c>
      <c r="M224" s="92">
        <v>9.174613924234444E-7</v>
      </c>
      <c r="N224" s="92">
        <f t="shared" si="5"/>
        <v>8.2029043939469831E-3</v>
      </c>
      <c r="O224" s="92">
        <f>L224/'סכום נכסי הקרן'!$C$42</f>
        <v>1.1617936815408489E-3</v>
      </c>
    </row>
    <row r="225" spans="2:15">
      <c r="B225" s="86" t="s">
        <v>1493</v>
      </c>
      <c r="C225" s="88" t="s">
        <v>1494</v>
      </c>
      <c r="D225" s="89" t="s">
        <v>1412</v>
      </c>
      <c r="E225" s="89" t="s">
        <v>663</v>
      </c>
      <c r="F225" s="88"/>
      <c r="G225" s="89" t="s">
        <v>709</v>
      </c>
      <c r="H225" s="89" t="s">
        <v>128</v>
      </c>
      <c r="I225" s="91">
        <v>2972.1195000000002</v>
      </c>
      <c r="J225" s="103">
        <v>2869</v>
      </c>
      <c r="K225" s="91"/>
      <c r="L225" s="91">
        <v>315.4994012840001</v>
      </c>
      <c r="M225" s="92">
        <v>3.7295300611049811E-7</v>
      </c>
      <c r="N225" s="92">
        <f t="shared" si="5"/>
        <v>2.626315566680618E-3</v>
      </c>
      <c r="O225" s="92">
        <f>L225/'סכום נכסי הקרן'!$C$42</f>
        <v>3.7197030278122691E-4</v>
      </c>
    </row>
    <row r="226" spans="2:15">
      <c r="B226" s="86" t="s">
        <v>1495</v>
      </c>
      <c r="C226" s="88" t="s">
        <v>1496</v>
      </c>
      <c r="D226" s="89" t="s">
        <v>1396</v>
      </c>
      <c r="E226" s="89" t="s">
        <v>663</v>
      </c>
      <c r="F226" s="88"/>
      <c r="G226" s="89" t="s">
        <v>126</v>
      </c>
      <c r="H226" s="89" t="s">
        <v>128</v>
      </c>
      <c r="I226" s="91">
        <v>0.23116500000000006</v>
      </c>
      <c r="J226" s="103">
        <v>51781000</v>
      </c>
      <c r="K226" s="91"/>
      <c r="L226" s="91">
        <v>442.88804262000008</v>
      </c>
      <c r="M226" s="92">
        <v>3.9458187106553249E-7</v>
      </c>
      <c r="N226" s="92">
        <f t="shared" si="5"/>
        <v>3.686738408681103E-3</v>
      </c>
      <c r="O226" s="92">
        <f>L226/'סכום נכסי הקרן'!$C$42</f>
        <v>5.2216010122711082E-4</v>
      </c>
    </row>
    <row r="227" spans="2:15">
      <c r="B227" s="86" t="s">
        <v>1497</v>
      </c>
      <c r="C227" s="88" t="s">
        <v>1498</v>
      </c>
      <c r="D227" s="89" t="s">
        <v>1412</v>
      </c>
      <c r="E227" s="89" t="s">
        <v>663</v>
      </c>
      <c r="F227" s="88"/>
      <c r="G227" s="89" t="s">
        <v>747</v>
      </c>
      <c r="H227" s="89" t="s">
        <v>128</v>
      </c>
      <c r="I227" s="91">
        <v>195.49941600000002</v>
      </c>
      <c r="J227" s="103">
        <v>69114</v>
      </c>
      <c r="K227" s="91"/>
      <c r="L227" s="91">
        <v>499.93462558500011</v>
      </c>
      <c r="M227" s="92">
        <v>1.3053949664554225E-6</v>
      </c>
      <c r="N227" s="92">
        <f t="shared" si="5"/>
        <v>4.1616119845331624E-3</v>
      </c>
      <c r="O227" s="92">
        <f>L227/'סכום נכסי הקרן'!$C$42</f>
        <v>5.8941739126242335E-4</v>
      </c>
    </row>
    <row r="228" spans="2:15">
      <c r="B228" s="86" t="s">
        <v>1499</v>
      </c>
      <c r="C228" s="88" t="s">
        <v>1500</v>
      </c>
      <c r="D228" s="89" t="s">
        <v>1412</v>
      </c>
      <c r="E228" s="89" t="s">
        <v>663</v>
      </c>
      <c r="F228" s="88"/>
      <c r="G228" s="89" t="s">
        <v>735</v>
      </c>
      <c r="H228" s="89" t="s">
        <v>128</v>
      </c>
      <c r="I228" s="91">
        <v>980.79943500000013</v>
      </c>
      <c r="J228" s="103">
        <v>21116</v>
      </c>
      <c r="K228" s="91"/>
      <c r="L228" s="91">
        <v>766.29075217000013</v>
      </c>
      <c r="M228" s="92">
        <v>1.6303358058018404E-6</v>
      </c>
      <c r="N228" s="92">
        <f t="shared" si="5"/>
        <v>6.3788435820703151E-3</v>
      </c>
      <c r="O228" s="92">
        <f>L228/'סכום נכסי הקרן'!$C$42</f>
        <v>9.0344831699553578E-4</v>
      </c>
    </row>
    <row r="229" spans="2:15">
      <c r="B229" s="86" t="s">
        <v>1501</v>
      </c>
      <c r="C229" s="88" t="s">
        <v>1502</v>
      </c>
      <c r="D229" s="89" t="s">
        <v>1396</v>
      </c>
      <c r="E229" s="89" t="s">
        <v>663</v>
      </c>
      <c r="F229" s="88"/>
      <c r="G229" s="89" t="s">
        <v>694</v>
      </c>
      <c r="H229" s="89" t="s">
        <v>128</v>
      </c>
      <c r="I229" s="91">
        <v>257.58369000000005</v>
      </c>
      <c r="J229" s="103">
        <v>86743</v>
      </c>
      <c r="K229" s="91"/>
      <c r="L229" s="91">
        <v>826.71253480200028</v>
      </c>
      <c r="M229" s="92">
        <v>6.2416476783326038E-7</v>
      </c>
      <c r="N229" s="92">
        <f t="shared" si="5"/>
        <v>6.8818133742385452E-3</v>
      </c>
      <c r="O229" s="92">
        <f>L229/'סכום נכסי הקרן'!$C$42</f>
        <v>9.7468493008810817E-4</v>
      </c>
    </row>
    <row r="230" spans="2:15">
      <c r="B230" s="86" t="s">
        <v>1503</v>
      </c>
      <c r="C230" s="88" t="s">
        <v>1504</v>
      </c>
      <c r="D230" s="89" t="s">
        <v>1396</v>
      </c>
      <c r="E230" s="89" t="s">
        <v>663</v>
      </c>
      <c r="F230" s="88"/>
      <c r="G230" s="89" t="s">
        <v>747</v>
      </c>
      <c r="H230" s="89" t="s">
        <v>128</v>
      </c>
      <c r="I230" s="91">
        <v>2970.0700000000006</v>
      </c>
      <c r="J230" s="103">
        <v>1076</v>
      </c>
      <c r="K230" s="91"/>
      <c r="L230" s="91">
        <v>118.24442684000003</v>
      </c>
      <c r="M230" s="92">
        <v>2.5859233313569338E-4</v>
      </c>
      <c r="N230" s="92">
        <f t="shared" si="5"/>
        <v>9.8430354421996918E-4</v>
      </c>
      <c r="O230" s="92">
        <f>L230/'סכום נכסי הקרן'!$C$42</f>
        <v>1.3940887074544815E-4</v>
      </c>
    </row>
    <row r="231" spans="2:15">
      <c r="B231" s="86" t="s">
        <v>1505</v>
      </c>
      <c r="C231" s="88" t="s">
        <v>1506</v>
      </c>
      <c r="D231" s="89" t="s">
        <v>1396</v>
      </c>
      <c r="E231" s="89" t="s">
        <v>663</v>
      </c>
      <c r="F231" s="88"/>
      <c r="G231" s="89" t="s">
        <v>1507</v>
      </c>
      <c r="H231" s="89" t="s">
        <v>128</v>
      </c>
      <c r="I231" s="91">
        <v>224.56014000000002</v>
      </c>
      <c r="J231" s="103">
        <v>53838</v>
      </c>
      <c r="K231" s="91"/>
      <c r="L231" s="91">
        <v>447.32514624100008</v>
      </c>
      <c r="M231" s="92">
        <v>5.0673792109872992E-7</v>
      </c>
      <c r="N231" s="92">
        <f t="shared" si="5"/>
        <v>3.7236742452100521E-3</v>
      </c>
      <c r="O231" s="92">
        <f>L231/'סכום נכסי הקרן'!$C$42</f>
        <v>5.2739139729505286E-4</v>
      </c>
    </row>
    <row r="232" spans="2:15">
      <c r="B232" s="86" t="s">
        <v>1508</v>
      </c>
      <c r="C232" s="88" t="s">
        <v>1509</v>
      </c>
      <c r="D232" s="89" t="s">
        <v>1396</v>
      </c>
      <c r="E232" s="89" t="s">
        <v>663</v>
      </c>
      <c r="F232" s="88"/>
      <c r="G232" s="89" t="s">
        <v>788</v>
      </c>
      <c r="H232" s="89" t="s">
        <v>128</v>
      </c>
      <c r="I232" s="91">
        <v>307.99625900000007</v>
      </c>
      <c r="J232" s="103">
        <v>14687</v>
      </c>
      <c r="K232" s="91"/>
      <c r="L232" s="91">
        <v>167.37101907000005</v>
      </c>
      <c r="M232" s="92">
        <v>1.3741710045414675E-6</v>
      </c>
      <c r="N232" s="92">
        <f t="shared" si="5"/>
        <v>1.3932486432804889E-3</v>
      </c>
      <c r="O232" s="92">
        <f>L232/'סכום נכסי הקרן'!$C$42</f>
        <v>1.9732857934722065E-4</v>
      </c>
    </row>
    <row r="233" spans="2:15">
      <c r="B233" s="86" t="s">
        <v>1510</v>
      </c>
      <c r="C233" s="88" t="s">
        <v>1511</v>
      </c>
      <c r="D233" s="89" t="s">
        <v>1412</v>
      </c>
      <c r="E233" s="89" t="s">
        <v>663</v>
      </c>
      <c r="F233" s="88"/>
      <c r="G233" s="89" t="s">
        <v>153</v>
      </c>
      <c r="H233" s="89" t="s">
        <v>128</v>
      </c>
      <c r="I233" s="91">
        <v>284.00252999999998</v>
      </c>
      <c r="J233" s="103">
        <v>9838</v>
      </c>
      <c r="K233" s="91"/>
      <c r="L233" s="91">
        <v>103.37862493500002</v>
      </c>
      <c r="M233" s="92">
        <v>9.5859788486585886E-7</v>
      </c>
      <c r="N233" s="92">
        <f t="shared" si="5"/>
        <v>8.605559656337657E-4</v>
      </c>
      <c r="O233" s="92">
        <f>L233/'סכום נכסי הקרן'!$C$42</f>
        <v>1.2188225480518196E-4</v>
      </c>
    </row>
    <row r="234" spans="2:15">
      <c r="B234" s="86" t="s">
        <v>1512</v>
      </c>
      <c r="C234" s="88" t="s">
        <v>1513</v>
      </c>
      <c r="D234" s="89" t="s">
        <v>1412</v>
      </c>
      <c r="E234" s="89" t="s">
        <v>663</v>
      </c>
      <c r="F234" s="88"/>
      <c r="G234" s="89" t="s">
        <v>742</v>
      </c>
      <c r="H234" s="89" t="s">
        <v>128</v>
      </c>
      <c r="I234" s="91">
        <v>577.91212500000006</v>
      </c>
      <c r="J234" s="103">
        <v>5147</v>
      </c>
      <c r="K234" s="91"/>
      <c r="L234" s="91">
        <v>110.05700717300002</v>
      </c>
      <c r="M234" s="92">
        <v>1.9861192901110424E-6</v>
      </c>
      <c r="N234" s="92">
        <f t="shared" si="5"/>
        <v>9.1614890546351307E-4</v>
      </c>
      <c r="O234" s="92">
        <f>L234/'סכום נכסי הקרן'!$C$42</f>
        <v>1.2975599356046245E-4</v>
      </c>
    </row>
    <row r="235" spans="2:15">
      <c r="B235" s="86" t="s">
        <v>1514</v>
      </c>
      <c r="C235" s="88" t="s">
        <v>1515</v>
      </c>
      <c r="D235" s="89" t="s">
        <v>28</v>
      </c>
      <c r="E235" s="89" t="s">
        <v>663</v>
      </c>
      <c r="F235" s="88"/>
      <c r="G235" s="89" t="s">
        <v>735</v>
      </c>
      <c r="H235" s="89" t="s">
        <v>130</v>
      </c>
      <c r="I235" s="91">
        <v>1007.2182750000002</v>
      </c>
      <c r="J235" s="103">
        <v>9558</v>
      </c>
      <c r="K235" s="91"/>
      <c r="L235" s="91">
        <v>386.8606844680001</v>
      </c>
      <c r="M235" s="92">
        <v>1.0277737500000002E-5</v>
      </c>
      <c r="N235" s="92">
        <f t="shared" si="5"/>
        <v>3.2203491785407477E-3</v>
      </c>
      <c r="O235" s="92">
        <f>L235/'סכום נכסי הקרן'!$C$42</f>
        <v>4.5610446596753114E-4</v>
      </c>
    </row>
    <row r="236" spans="2:15">
      <c r="B236" s="86" t="s">
        <v>1516</v>
      </c>
      <c r="C236" s="88" t="s">
        <v>1517</v>
      </c>
      <c r="D236" s="89" t="s">
        <v>1412</v>
      </c>
      <c r="E236" s="89" t="s">
        <v>663</v>
      </c>
      <c r="F236" s="88"/>
      <c r="G236" s="89" t="s">
        <v>735</v>
      </c>
      <c r="H236" s="89" t="s">
        <v>128</v>
      </c>
      <c r="I236" s="91">
        <v>924.65940000000012</v>
      </c>
      <c r="J236" s="103">
        <v>9039</v>
      </c>
      <c r="K236" s="91"/>
      <c r="L236" s="91">
        <v>309.24586371400005</v>
      </c>
      <c r="M236" s="92">
        <v>1.6179517060367457E-6</v>
      </c>
      <c r="N236" s="92">
        <f t="shared" si="5"/>
        <v>2.5742591665731287E-3</v>
      </c>
      <c r="O236" s="92">
        <f>L236/'סכום נכסי הקרן'!$C$42</f>
        <v>3.6459745118816537E-4</v>
      </c>
    </row>
    <row r="237" spans="2:15">
      <c r="B237" s="86" t="s">
        <v>1408</v>
      </c>
      <c r="C237" s="88" t="s">
        <v>1409</v>
      </c>
      <c r="D237" s="89" t="s">
        <v>117</v>
      </c>
      <c r="E237" s="89" t="s">
        <v>663</v>
      </c>
      <c r="F237" s="88"/>
      <c r="G237" s="89" t="s">
        <v>123</v>
      </c>
      <c r="H237" s="89" t="s">
        <v>131</v>
      </c>
      <c r="I237" s="91">
        <v>11786.107991000003</v>
      </c>
      <c r="J237" s="103">
        <v>1024</v>
      </c>
      <c r="K237" s="91"/>
      <c r="L237" s="91">
        <v>563.70559581900011</v>
      </c>
      <c r="M237" s="92">
        <v>6.5822502892427402E-5</v>
      </c>
      <c r="N237" s="92">
        <f t="shared" si="5"/>
        <v>4.6924614604632901E-3</v>
      </c>
      <c r="O237" s="92">
        <f>L237/'סכום נכסי הקרן'!$C$42</f>
        <v>6.6460265947547123E-4</v>
      </c>
    </row>
    <row r="238" spans="2:15">
      <c r="B238" s="86" t="s">
        <v>1518</v>
      </c>
      <c r="C238" s="88" t="s">
        <v>1519</v>
      </c>
      <c r="D238" s="89" t="s">
        <v>1396</v>
      </c>
      <c r="E238" s="89" t="s">
        <v>663</v>
      </c>
      <c r="F238" s="88"/>
      <c r="G238" s="89" t="s">
        <v>788</v>
      </c>
      <c r="H238" s="89" t="s">
        <v>128</v>
      </c>
      <c r="I238" s="91">
        <v>535.35511799999995</v>
      </c>
      <c r="J238" s="103">
        <v>7559</v>
      </c>
      <c r="K238" s="91"/>
      <c r="L238" s="91">
        <v>149.72972532800003</v>
      </c>
      <c r="M238" s="92">
        <v>6.8181067361902877E-7</v>
      </c>
      <c r="N238" s="92">
        <f t="shared" si="5"/>
        <v>1.2463970036816737E-3</v>
      </c>
      <c r="O238" s="92">
        <f>L238/'סכום נכסי הקרן'!$C$42</f>
        <v>1.7652968924486694E-4</v>
      </c>
    </row>
    <row r="239" spans="2:15">
      <c r="B239" s="86" t="s">
        <v>1520</v>
      </c>
      <c r="C239" s="88" t="s">
        <v>1521</v>
      </c>
      <c r="D239" s="89" t="s">
        <v>1412</v>
      </c>
      <c r="E239" s="89" t="s">
        <v>663</v>
      </c>
      <c r="F239" s="88"/>
      <c r="G239" s="89" t="s">
        <v>1417</v>
      </c>
      <c r="H239" s="89" t="s">
        <v>128</v>
      </c>
      <c r="I239" s="91">
        <v>198.14130000000006</v>
      </c>
      <c r="J239" s="103">
        <v>31064</v>
      </c>
      <c r="K239" s="91"/>
      <c r="L239" s="91">
        <v>227.73726969800001</v>
      </c>
      <c r="M239" s="92">
        <v>1.9708176282243747E-7</v>
      </c>
      <c r="N239" s="92">
        <f t="shared" si="5"/>
        <v>1.8957561697012688E-3</v>
      </c>
      <c r="O239" s="92">
        <f>L239/'סכום נכסי הקרן'!$C$42</f>
        <v>2.6849972082159686E-4</v>
      </c>
    </row>
    <row r="240" spans="2:15">
      <c r="B240" s="86" t="s">
        <v>1522</v>
      </c>
      <c r="C240" s="88" t="s">
        <v>1523</v>
      </c>
      <c r="D240" s="89" t="s">
        <v>1412</v>
      </c>
      <c r="E240" s="89" t="s">
        <v>663</v>
      </c>
      <c r="F240" s="88"/>
      <c r="G240" s="89" t="s">
        <v>709</v>
      </c>
      <c r="H240" s="89" t="s">
        <v>128</v>
      </c>
      <c r="I240" s="91">
        <v>610.93567500000006</v>
      </c>
      <c r="J240" s="103">
        <v>14544</v>
      </c>
      <c r="K240" s="91"/>
      <c r="L240" s="91">
        <v>328.76159291600004</v>
      </c>
      <c r="M240" s="92">
        <v>2.0906069784638092E-7</v>
      </c>
      <c r="N240" s="92">
        <f t="shared" si="5"/>
        <v>2.7367141924455832E-3</v>
      </c>
      <c r="O240" s="92">
        <f>L240/'סכום נכסי הקרן'!$C$42</f>
        <v>3.876062799552598E-4</v>
      </c>
    </row>
    <row r="241" spans="2:15">
      <c r="B241" s="86" t="s">
        <v>1431</v>
      </c>
      <c r="C241" s="88" t="s">
        <v>1432</v>
      </c>
      <c r="D241" s="89" t="s">
        <v>1396</v>
      </c>
      <c r="E241" s="89" t="s">
        <v>663</v>
      </c>
      <c r="F241" s="88"/>
      <c r="G241" s="89" t="s">
        <v>735</v>
      </c>
      <c r="H241" s="89" t="s">
        <v>128</v>
      </c>
      <c r="I241" s="91">
        <v>1527.3792880000003</v>
      </c>
      <c r="J241" s="103">
        <v>1734</v>
      </c>
      <c r="K241" s="91"/>
      <c r="L241" s="91">
        <v>97.993600371000014</v>
      </c>
      <c r="M241" s="92">
        <v>5.8520279233716491E-6</v>
      </c>
      <c r="N241" s="92">
        <f t="shared" si="5"/>
        <v>8.1572933907969516E-4</v>
      </c>
      <c r="O241" s="92">
        <f>L241/'סכום נכסי הקרן'!$C$42</f>
        <v>1.1553337043518487E-4</v>
      </c>
    </row>
    <row r="242" spans="2:15">
      <c r="B242" s="86" t="s">
        <v>1524</v>
      </c>
      <c r="C242" s="88" t="s">
        <v>1525</v>
      </c>
      <c r="D242" s="89" t="s">
        <v>1412</v>
      </c>
      <c r="E242" s="89" t="s">
        <v>663</v>
      </c>
      <c r="F242" s="88"/>
      <c r="G242" s="89" t="s">
        <v>788</v>
      </c>
      <c r="H242" s="89" t="s">
        <v>128</v>
      </c>
      <c r="I242" s="91">
        <v>313.72372500000006</v>
      </c>
      <c r="J242" s="103">
        <v>39330</v>
      </c>
      <c r="K242" s="91"/>
      <c r="L242" s="91">
        <v>456.5339018570001</v>
      </c>
      <c r="M242" s="92">
        <v>3.336845804373805E-7</v>
      </c>
      <c r="N242" s="92">
        <f t="shared" si="5"/>
        <v>3.8003308034337173E-3</v>
      </c>
      <c r="O242" s="92">
        <f>L242/'סכום נכסי הקרן'!$C$42</f>
        <v>5.3824841826175332E-4</v>
      </c>
    </row>
    <row r="243" spans="2:15">
      <c r="B243" s="86" t="s">
        <v>1526</v>
      </c>
      <c r="C243" s="88" t="s">
        <v>1527</v>
      </c>
      <c r="D243" s="89" t="s">
        <v>1396</v>
      </c>
      <c r="E243" s="89" t="s">
        <v>663</v>
      </c>
      <c r="F243" s="88"/>
      <c r="G243" s="89" t="s">
        <v>824</v>
      </c>
      <c r="H243" s="89" t="s">
        <v>128</v>
      </c>
      <c r="I243" s="91">
        <v>521.77209000000005</v>
      </c>
      <c r="J243" s="103">
        <v>28698</v>
      </c>
      <c r="K243" s="91"/>
      <c r="L243" s="91">
        <v>554.03117123600009</v>
      </c>
      <c r="M243" s="92">
        <v>2.3586616392228239E-7</v>
      </c>
      <c r="N243" s="92">
        <f t="shared" si="5"/>
        <v>4.6119285283004827E-3</v>
      </c>
      <c r="O243" s="92">
        <f>L243/'סכום נכסי הקרן'!$C$42</f>
        <v>6.531966199497945E-4</v>
      </c>
    </row>
    <row r="244" spans="2:15">
      <c r="B244" s="86" t="s">
        <v>1528</v>
      </c>
      <c r="C244" s="88" t="s">
        <v>1529</v>
      </c>
      <c r="D244" s="89" t="s">
        <v>1396</v>
      </c>
      <c r="E244" s="89" t="s">
        <v>663</v>
      </c>
      <c r="F244" s="88"/>
      <c r="G244" s="89" t="s">
        <v>788</v>
      </c>
      <c r="H244" s="89" t="s">
        <v>128</v>
      </c>
      <c r="I244" s="91">
        <v>534.98151000000007</v>
      </c>
      <c r="J244" s="103">
        <v>34054</v>
      </c>
      <c r="K244" s="91"/>
      <c r="L244" s="91">
        <v>674.07563263700001</v>
      </c>
      <c r="M244" s="92">
        <v>7.194975509053958E-8</v>
      </c>
      <c r="N244" s="92">
        <f t="shared" si="5"/>
        <v>5.6112161224707137E-3</v>
      </c>
      <c r="O244" s="92">
        <f>L244/'סכום נכסי הקרן'!$C$42</f>
        <v>7.9472771152338639E-4</v>
      </c>
    </row>
    <row r="245" spans="2:15">
      <c r="B245" s="86" t="s">
        <v>1530</v>
      </c>
      <c r="C245" s="88" t="s">
        <v>1531</v>
      </c>
      <c r="D245" s="89" t="s">
        <v>1412</v>
      </c>
      <c r="E245" s="89" t="s">
        <v>663</v>
      </c>
      <c r="F245" s="88"/>
      <c r="G245" s="89" t="s">
        <v>747</v>
      </c>
      <c r="H245" s="89" t="s">
        <v>128</v>
      </c>
      <c r="I245" s="91">
        <v>1813.5542950000004</v>
      </c>
      <c r="J245" s="103">
        <v>8540</v>
      </c>
      <c r="K245" s="91"/>
      <c r="L245" s="91">
        <v>573.046886245</v>
      </c>
      <c r="M245" s="92">
        <v>1.0858867302106323E-6</v>
      </c>
      <c r="N245" s="92">
        <f t="shared" si="5"/>
        <v>4.7702212798443871E-3</v>
      </c>
      <c r="O245" s="92">
        <f>L245/'סכום נכסי הקרן'!$C$42</f>
        <v>6.7561593751652466E-4</v>
      </c>
    </row>
    <row r="246" spans="2:15">
      <c r="B246" s="86" t="s">
        <v>1532</v>
      </c>
      <c r="C246" s="88" t="s">
        <v>1533</v>
      </c>
      <c r="D246" s="89" t="s">
        <v>1412</v>
      </c>
      <c r="E246" s="89" t="s">
        <v>663</v>
      </c>
      <c r="F246" s="88"/>
      <c r="G246" s="89" t="s">
        <v>742</v>
      </c>
      <c r="H246" s="89" t="s">
        <v>128</v>
      </c>
      <c r="I246" s="91">
        <v>363.25905000000006</v>
      </c>
      <c r="J246" s="103">
        <v>7640</v>
      </c>
      <c r="K246" s="91"/>
      <c r="L246" s="91">
        <v>102.68606825399999</v>
      </c>
      <c r="M246" s="92">
        <v>1.7100106898307835E-6</v>
      </c>
      <c r="N246" s="92">
        <f t="shared" si="5"/>
        <v>8.5479090749192234E-4</v>
      </c>
      <c r="O246" s="92">
        <f>L246/'סכום נכסי הקרן'!$C$42</f>
        <v>1.2106573814215079E-4</v>
      </c>
    </row>
    <row r="247" spans="2:15">
      <c r="B247" s="86" t="s">
        <v>1534</v>
      </c>
      <c r="C247" s="88" t="s">
        <v>1535</v>
      </c>
      <c r="D247" s="89" t="s">
        <v>1396</v>
      </c>
      <c r="E247" s="89" t="s">
        <v>663</v>
      </c>
      <c r="F247" s="88"/>
      <c r="G247" s="89" t="s">
        <v>694</v>
      </c>
      <c r="H247" s="89" t="s">
        <v>128</v>
      </c>
      <c r="I247" s="91">
        <v>221.25778500000004</v>
      </c>
      <c r="J247" s="103">
        <v>42302</v>
      </c>
      <c r="K247" s="91"/>
      <c r="L247" s="91">
        <v>346.30693238000009</v>
      </c>
      <c r="M247" s="92">
        <v>8.9578050607287464E-8</v>
      </c>
      <c r="N247" s="92">
        <f t="shared" si="5"/>
        <v>2.8827670786617447E-3</v>
      </c>
      <c r="O247" s="92">
        <f>L247/'סכום נכסי הקרן'!$C$42</f>
        <v>4.0829204102568652E-4</v>
      </c>
    </row>
    <row r="248" spans="2:15">
      <c r="B248" s="86" t="s">
        <v>1443</v>
      </c>
      <c r="C248" s="88" t="s">
        <v>1444</v>
      </c>
      <c r="D248" s="89" t="s">
        <v>1412</v>
      </c>
      <c r="E248" s="89" t="s">
        <v>663</v>
      </c>
      <c r="F248" s="88"/>
      <c r="G248" s="89" t="s">
        <v>541</v>
      </c>
      <c r="H248" s="89" t="s">
        <v>128</v>
      </c>
      <c r="I248" s="91">
        <v>3336.9508670000005</v>
      </c>
      <c r="J248" s="103">
        <v>8046</v>
      </c>
      <c r="K248" s="91"/>
      <c r="L248" s="91">
        <v>993.41694694800026</v>
      </c>
      <c r="M248" s="92">
        <v>5.5889762578233219E-5</v>
      </c>
      <c r="N248" s="92">
        <f t="shared" si="5"/>
        <v>8.2695129732602065E-3</v>
      </c>
      <c r="O248" s="92">
        <f>L248/'סכום נכסי הקרן'!$C$42</f>
        <v>1.1712275872486392E-3</v>
      </c>
    </row>
    <row r="249" spans="2:15">
      <c r="B249" s="86" t="s">
        <v>1536</v>
      </c>
      <c r="C249" s="88" t="s">
        <v>1537</v>
      </c>
      <c r="D249" s="89" t="s">
        <v>1412</v>
      </c>
      <c r="E249" s="89" t="s">
        <v>663</v>
      </c>
      <c r="F249" s="88"/>
      <c r="G249" s="89" t="s">
        <v>788</v>
      </c>
      <c r="H249" s="89" t="s">
        <v>128</v>
      </c>
      <c r="I249" s="91">
        <v>567.2833700000001</v>
      </c>
      <c r="J249" s="103">
        <v>25551</v>
      </c>
      <c r="K249" s="91"/>
      <c r="L249" s="91">
        <v>536.3023233140002</v>
      </c>
      <c r="M249" s="92">
        <v>1.8547471724689884E-6</v>
      </c>
      <c r="N249" s="92">
        <f t="shared" si="5"/>
        <v>4.4643480603586477E-3</v>
      </c>
      <c r="O249" s="92">
        <f>L249/'סכום נכסי הקרן'!$C$42</f>
        <v>6.3229450443810006E-4</v>
      </c>
    </row>
    <row r="250" spans="2:15">
      <c r="B250" s="86" t="s">
        <v>1538</v>
      </c>
      <c r="C250" s="88" t="s">
        <v>1539</v>
      </c>
      <c r="D250" s="89" t="s">
        <v>1396</v>
      </c>
      <c r="E250" s="89" t="s">
        <v>663</v>
      </c>
      <c r="F250" s="88"/>
      <c r="G250" s="89" t="s">
        <v>126</v>
      </c>
      <c r="H250" s="89" t="s">
        <v>128</v>
      </c>
      <c r="I250" s="91">
        <v>3564.0840000000003</v>
      </c>
      <c r="J250" s="103">
        <v>481</v>
      </c>
      <c r="K250" s="91"/>
      <c r="L250" s="91">
        <v>63.430002948000009</v>
      </c>
      <c r="M250" s="92">
        <v>9.9081201419211908E-6</v>
      </c>
      <c r="N250" s="92">
        <f t="shared" si="5"/>
        <v>5.2801115773584207E-4</v>
      </c>
      <c r="O250" s="92">
        <f>L250/'סכום נכסי הקרן'!$C$42</f>
        <v>7.4783271556015473E-5</v>
      </c>
    </row>
    <row r="251" spans="2:15">
      <c r="B251" s="86" t="s">
        <v>1540</v>
      </c>
      <c r="C251" s="88" t="s">
        <v>1541</v>
      </c>
      <c r="D251" s="89" t="s">
        <v>1412</v>
      </c>
      <c r="E251" s="89" t="s">
        <v>663</v>
      </c>
      <c r="F251" s="88"/>
      <c r="G251" s="89" t="s">
        <v>832</v>
      </c>
      <c r="H251" s="89" t="s">
        <v>128</v>
      </c>
      <c r="I251" s="91">
        <v>5901.3083850000003</v>
      </c>
      <c r="J251" s="103">
        <v>3668</v>
      </c>
      <c r="K251" s="91"/>
      <c r="L251" s="91">
        <v>800.90196877899996</v>
      </c>
      <c r="M251" s="92">
        <v>1.045347642580474E-6</v>
      </c>
      <c r="N251" s="92">
        <f t="shared" si="5"/>
        <v>6.6669581603929105E-3</v>
      </c>
      <c r="O251" s="92">
        <f>L251/'סכום נכסי הקרן'!$C$42</f>
        <v>9.4425455836804251E-4</v>
      </c>
    </row>
    <row r="252" spans="2:15">
      <c r="B252" s="86" t="s">
        <v>1542</v>
      </c>
      <c r="C252" s="88" t="s">
        <v>1543</v>
      </c>
      <c r="D252" s="89" t="s">
        <v>1412</v>
      </c>
      <c r="E252" s="89" t="s">
        <v>663</v>
      </c>
      <c r="F252" s="88"/>
      <c r="G252" s="89" t="s">
        <v>718</v>
      </c>
      <c r="H252" s="89" t="s">
        <v>128</v>
      </c>
      <c r="I252" s="91">
        <v>743.02987500000006</v>
      </c>
      <c r="J252" s="103">
        <v>3682</v>
      </c>
      <c r="K252" s="91"/>
      <c r="L252" s="91">
        <v>101.22593199100002</v>
      </c>
      <c r="M252" s="92">
        <v>2.4160991912499808E-6</v>
      </c>
      <c r="N252" s="92">
        <f t="shared" si="5"/>
        <v>8.4263627714592124E-4</v>
      </c>
      <c r="O252" s="92">
        <f>L252/'סכום נכסי הקרן'!$C$42</f>
        <v>1.1934425364601684E-4</v>
      </c>
    </row>
    <row r="253" spans="2:15">
      <c r="B253" s="86" t="s">
        <v>1544</v>
      </c>
      <c r="C253" s="88" t="s">
        <v>1545</v>
      </c>
      <c r="D253" s="89" t="s">
        <v>1396</v>
      </c>
      <c r="E253" s="89" t="s">
        <v>663</v>
      </c>
      <c r="F253" s="88"/>
      <c r="G253" s="89" t="s">
        <v>694</v>
      </c>
      <c r="H253" s="89" t="s">
        <v>128</v>
      </c>
      <c r="I253" s="91">
        <v>891.63585000000012</v>
      </c>
      <c r="J253" s="103">
        <v>11904</v>
      </c>
      <c r="K253" s="91"/>
      <c r="L253" s="91">
        <v>392.71922686100004</v>
      </c>
      <c r="M253" s="92">
        <v>8.0039124775583493E-7</v>
      </c>
      <c r="N253" s="92">
        <f t="shared" si="5"/>
        <v>3.269117515412943E-3</v>
      </c>
      <c r="O253" s="92">
        <f>L253/'סכום נכסי הקרן'!$C$42</f>
        <v>4.630116226179465E-4</v>
      </c>
    </row>
    <row r="254" spans="2:15">
      <c r="B254" s="86" t="s">
        <v>1546</v>
      </c>
      <c r="C254" s="88" t="s">
        <v>1547</v>
      </c>
      <c r="D254" s="89" t="s">
        <v>1412</v>
      </c>
      <c r="E254" s="89" t="s">
        <v>663</v>
      </c>
      <c r="F254" s="88"/>
      <c r="G254" s="89" t="s">
        <v>735</v>
      </c>
      <c r="H254" s="89" t="s">
        <v>128</v>
      </c>
      <c r="I254" s="91">
        <v>1188.8478000000002</v>
      </c>
      <c r="J254" s="103">
        <v>9796</v>
      </c>
      <c r="K254" s="91"/>
      <c r="L254" s="91">
        <v>430.900262806</v>
      </c>
      <c r="M254" s="92">
        <v>8.1364288137752125E-7</v>
      </c>
      <c r="N254" s="92">
        <f t="shared" si="5"/>
        <v>3.586948384968482E-3</v>
      </c>
      <c r="O254" s="92">
        <f>L254/'סכום נכסי הקרן'!$C$42</f>
        <v>5.0802664148379302E-4</v>
      </c>
    </row>
    <row r="255" spans="2:15">
      <c r="B255" s="86" t="s">
        <v>1548</v>
      </c>
      <c r="C255" s="88" t="s">
        <v>1549</v>
      </c>
      <c r="D255" s="89" t="s">
        <v>28</v>
      </c>
      <c r="E255" s="89" t="s">
        <v>663</v>
      </c>
      <c r="F255" s="88"/>
      <c r="G255" s="89" t="s">
        <v>122</v>
      </c>
      <c r="H255" s="89" t="s">
        <v>130</v>
      </c>
      <c r="I255" s="91">
        <v>574.60977000000014</v>
      </c>
      <c r="J255" s="103">
        <v>14346</v>
      </c>
      <c r="K255" s="91"/>
      <c r="L255" s="91">
        <v>331.25909049200004</v>
      </c>
      <c r="M255" s="92">
        <v>1.3448697337112629E-6</v>
      </c>
      <c r="N255" s="92">
        <f t="shared" si="5"/>
        <v>2.757504142394463E-3</v>
      </c>
      <c r="O255" s="92">
        <f>L255/'סכום נכסי הקרן'!$C$42</f>
        <v>3.905508019599271E-4</v>
      </c>
    </row>
    <row r="256" spans="2:15">
      <c r="B256" s="86" t="s">
        <v>1550</v>
      </c>
      <c r="C256" s="88" t="s">
        <v>1551</v>
      </c>
      <c r="D256" s="89" t="s">
        <v>28</v>
      </c>
      <c r="E256" s="89" t="s">
        <v>663</v>
      </c>
      <c r="F256" s="88"/>
      <c r="G256" s="89" t="s">
        <v>742</v>
      </c>
      <c r="H256" s="89" t="s">
        <v>128</v>
      </c>
      <c r="I256" s="91">
        <v>120.86619300000002</v>
      </c>
      <c r="J256" s="103">
        <v>138600</v>
      </c>
      <c r="K256" s="91"/>
      <c r="L256" s="91">
        <v>619.82601094300014</v>
      </c>
      <c r="M256" s="92">
        <v>5.0615827288382568E-7</v>
      </c>
      <c r="N256" s="92">
        <f t="shared" si="5"/>
        <v>5.1596253259061442E-3</v>
      </c>
      <c r="O256" s="92">
        <f>L256/'סכום נכסי הקרן'!$C$42</f>
        <v>7.3076800787526578E-4</v>
      </c>
    </row>
    <row r="257" spans="2:15">
      <c r="B257" s="86" t="s">
        <v>1450</v>
      </c>
      <c r="C257" s="88" t="s">
        <v>1451</v>
      </c>
      <c r="D257" s="89" t="s">
        <v>1396</v>
      </c>
      <c r="E257" s="89" t="s">
        <v>663</v>
      </c>
      <c r="F257" s="88"/>
      <c r="G257" s="89" t="s">
        <v>153</v>
      </c>
      <c r="H257" s="89" t="s">
        <v>128</v>
      </c>
      <c r="I257" s="91">
        <v>138.47951400000002</v>
      </c>
      <c r="J257" s="103">
        <v>2660</v>
      </c>
      <c r="K257" s="91"/>
      <c r="L257" s="91">
        <v>13.629153743000003</v>
      </c>
      <c r="M257" s="92">
        <v>2.5106154280071343E-6</v>
      </c>
      <c r="N257" s="92">
        <f t="shared" si="5"/>
        <v>1.1345333300237727E-4</v>
      </c>
      <c r="O257" s="92">
        <f>L257/'סכום נכסי הקרן'!$C$42</f>
        <v>1.6068621442080371E-5</v>
      </c>
    </row>
    <row r="258" spans="2:15">
      <c r="B258" s="86" t="s">
        <v>1552</v>
      </c>
      <c r="C258" s="88" t="s">
        <v>1553</v>
      </c>
      <c r="D258" s="89" t="s">
        <v>1396</v>
      </c>
      <c r="E258" s="89" t="s">
        <v>663</v>
      </c>
      <c r="F258" s="88"/>
      <c r="G258" s="89" t="s">
        <v>788</v>
      </c>
      <c r="H258" s="89" t="s">
        <v>128</v>
      </c>
      <c r="I258" s="91">
        <v>2058.2585100000006</v>
      </c>
      <c r="J258" s="103">
        <v>1510</v>
      </c>
      <c r="K258" s="91"/>
      <c r="L258" s="91">
        <v>114.99490295400004</v>
      </c>
      <c r="M258" s="92">
        <v>8.630169372511105E-6</v>
      </c>
      <c r="N258" s="92">
        <f t="shared" si="5"/>
        <v>9.572534923613285E-4</v>
      </c>
      <c r="O258" s="92">
        <f>L258/'סכום נכסי הקרן'!$C$42</f>
        <v>1.3557771804325268E-4</v>
      </c>
    </row>
    <row r="259" spans="2:15">
      <c r="B259" s="86" t="s">
        <v>1554</v>
      </c>
      <c r="C259" s="88" t="s">
        <v>1555</v>
      </c>
      <c r="D259" s="89" t="s">
        <v>1412</v>
      </c>
      <c r="E259" s="89" t="s">
        <v>663</v>
      </c>
      <c r="F259" s="88"/>
      <c r="G259" s="89" t="s">
        <v>824</v>
      </c>
      <c r="H259" s="89" t="s">
        <v>128</v>
      </c>
      <c r="I259" s="91">
        <v>9098.0223760000026</v>
      </c>
      <c r="J259" s="103">
        <v>311</v>
      </c>
      <c r="K259" s="91"/>
      <c r="L259" s="91">
        <v>104.69094350100002</v>
      </c>
      <c r="M259" s="92">
        <v>3.0535120549744942E-5</v>
      </c>
      <c r="N259" s="92">
        <f t="shared" si="5"/>
        <v>8.714801152971349E-4</v>
      </c>
      <c r="O259" s="92">
        <f>L259/'סכום נכסי הקרן'!$C$42</f>
        <v>1.2342946387231118E-4</v>
      </c>
    </row>
    <row r="260" spans="2:15">
      <c r="B260" s="86" t="s">
        <v>1556</v>
      </c>
      <c r="C260" s="88" t="s">
        <v>1557</v>
      </c>
      <c r="D260" s="89" t="s">
        <v>1412</v>
      </c>
      <c r="E260" s="89" t="s">
        <v>663</v>
      </c>
      <c r="F260" s="88"/>
      <c r="G260" s="89" t="s">
        <v>694</v>
      </c>
      <c r="H260" s="89" t="s">
        <v>128</v>
      </c>
      <c r="I260" s="91">
        <v>1799.7834750000004</v>
      </c>
      <c r="J260" s="103">
        <v>10092</v>
      </c>
      <c r="K260" s="91">
        <v>2.9803045190000002</v>
      </c>
      <c r="L260" s="91">
        <v>675.02665321800009</v>
      </c>
      <c r="M260" s="92">
        <v>3.4701884698951314E-7</v>
      </c>
      <c r="N260" s="92">
        <f t="shared" si="5"/>
        <v>5.61913271485076E-3</v>
      </c>
      <c r="O260" s="92">
        <f>L260/'סכום נכסי הקרן'!$C$42</f>
        <v>7.9584895426434283E-4</v>
      </c>
    </row>
    <row r="261" spans="2:15">
      <c r="B261" s="86" t="s">
        <v>1558</v>
      </c>
      <c r="C261" s="88" t="s">
        <v>1559</v>
      </c>
      <c r="D261" s="89" t="s">
        <v>1396</v>
      </c>
      <c r="E261" s="89" t="s">
        <v>663</v>
      </c>
      <c r="F261" s="88"/>
      <c r="G261" s="89" t="s">
        <v>1421</v>
      </c>
      <c r="H261" s="89" t="s">
        <v>128</v>
      </c>
      <c r="I261" s="91">
        <v>5940.1400000000012</v>
      </c>
      <c r="J261" s="103">
        <v>127</v>
      </c>
      <c r="K261" s="91"/>
      <c r="L261" s="91">
        <v>27.912717860000004</v>
      </c>
      <c r="M261" s="92">
        <v>3.629571575957542E-5</v>
      </c>
      <c r="N261" s="92">
        <f t="shared" si="5"/>
        <v>2.3235418237162837E-4</v>
      </c>
      <c r="O261" s="92">
        <f>L261/'סכום נכסי הקרן'!$C$42</f>
        <v>3.2908785473367864E-5</v>
      </c>
    </row>
    <row r="262" spans="2:15">
      <c r="B262" s="86" t="s">
        <v>1560</v>
      </c>
      <c r="C262" s="88" t="s">
        <v>1561</v>
      </c>
      <c r="D262" s="89" t="s">
        <v>1396</v>
      </c>
      <c r="E262" s="89" t="s">
        <v>663</v>
      </c>
      <c r="F262" s="88"/>
      <c r="G262" s="89" t="s">
        <v>752</v>
      </c>
      <c r="H262" s="89" t="s">
        <v>128</v>
      </c>
      <c r="I262" s="91">
        <v>264.18840000000006</v>
      </c>
      <c r="J262" s="103">
        <v>26177</v>
      </c>
      <c r="K262" s="91"/>
      <c r="L262" s="91">
        <v>255.87941063200003</v>
      </c>
      <c r="M262" s="92">
        <v>8.3353223378383442E-8</v>
      </c>
      <c r="N262" s="92">
        <f t="shared" si="5"/>
        <v>2.1300201414041916E-3</v>
      </c>
      <c r="O262" s="92">
        <f>L262/'סכום נכסי הקרן'!$C$42</f>
        <v>3.0167899356040322E-4</v>
      </c>
    </row>
    <row r="263" spans="2:15">
      <c r="B263" s="86" t="s">
        <v>1562</v>
      </c>
      <c r="C263" s="88" t="s">
        <v>1563</v>
      </c>
      <c r="D263" s="89" t="s">
        <v>28</v>
      </c>
      <c r="E263" s="89" t="s">
        <v>663</v>
      </c>
      <c r="F263" s="88"/>
      <c r="G263" s="89" t="s">
        <v>735</v>
      </c>
      <c r="H263" s="89" t="s">
        <v>130</v>
      </c>
      <c r="I263" s="91">
        <v>2212.5778500000001</v>
      </c>
      <c r="J263" s="103">
        <v>10638</v>
      </c>
      <c r="K263" s="91"/>
      <c r="L263" s="91">
        <v>945.85054631800006</v>
      </c>
      <c r="M263" s="92">
        <v>3.709692248136834E-6</v>
      </c>
      <c r="N263" s="92">
        <f t="shared" si="5"/>
        <v>7.8735553964244774E-3</v>
      </c>
      <c r="O263" s="92">
        <f>L263/'סכום נכסי הקרן'!$C$42</f>
        <v>1.115147327278106E-3</v>
      </c>
    </row>
    <row r="264" spans="2:15">
      <c r="B264" s="86" t="s">
        <v>1564</v>
      </c>
      <c r="C264" s="88" t="s">
        <v>1565</v>
      </c>
      <c r="D264" s="89" t="s">
        <v>1412</v>
      </c>
      <c r="E264" s="89" t="s">
        <v>663</v>
      </c>
      <c r="F264" s="88"/>
      <c r="G264" s="89" t="s">
        <v>788</v>
      </c>
      <c r="H264" s="89" t="s">
        <v>128</v>
      </c>
      <c r="I264" s="91">
        <v>511.86502500000012</v>
      </c>
      <c r="J264" s="103">
        <v>23748</v>
      </c>
      <c r="K264" s="91"/>
      <c r="L264" s="91">
        <v>449.76351270700007</v>
      </c>
      <c r="M264" s="92">
        <v>3.1631295625221076E-7</v>
      </c>
      <c r="N264" s="92">
        <f t="shared" si="5"/>
        <v>3.743971969328911E-3</v>
      </c>
      <c r="O264" s="92">
        <f>L264/'סכום נכסי הקרן'!$C$42</f>
        <v>5.3026620437537811E-4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10" t="s">
        <v>216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10" t="s">
        <v>108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10" t="s">
        <v>199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10" t="s">
        <v>207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0" t="s">
        <v>213</v>
      </c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1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12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1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1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2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1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1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2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9 B271" xr:uid="{00000000-0002-0000-0500-000000000000}"/>
    <dataValidation type="list" allowBlank="1" showInputMessage="1" showErrorMessage="1" sqref="E12:E35 E210:E355 E195:E200 E37:E193 E207:E208 E202:E205" xr:uid="{00000000-0002-0000-0500-000001000000}">
      <formula1>#REF!</formula1>
    </dataValidation>
    <dataValidation type="list" allowBlank="1" showInputMessage="1" showErrorMessage="1" sqref="H210:H355 G12:H35 G210:G361 G195:H200 G37:H193 G207:H208 G202:H205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0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142</v>
      </c>
      <c r="C1" s="46" t="s" vm="1">
        <v>225</v>
      </c>
    </row>
    <row r="2" spans="2:14">
      <c r="B2" s="46" t="s">
        <v>141</v>
      </c>
      <c r="C2" s="46" t="s">
        <v>226</v>
      </c>
    </row>
    <row r="3" spans="2:14">
      <c r="B3" s="46" t="s">
        <v>143</v>
      </c>
      <c r="C3" s="46" t="s">
        <v>227</v>
      </c>
    </row>
    <row r="4" spans="2:14">
      <c r="B4" s="46" t="s">
        <v>144</v>
      </c>
      <c r="C4" s="46">
        <v>2145</v>
      </c>
    </row>
    <row r="6" spans="2:14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4" ht="26.25" customHeight="1">
      <c r="B7" s="136" t="s">
        <v>223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2:14" s="3" customFormat="1" ht="74.25" customHeight="1">
      <c r="B8" s="21" t="s">
        <v>111</v>
      </c>
      <c r="C8" s="29" t="s">
        <v>45</v>
      </c>
      <c r="D8" s="29" t="s">
        <v>115</v>
      </c>
      <c r="E8" s="29" t="s">
        <v>113</v>
      </c>
      <c r="F8" s="29" t="s">
        <v>65</v>
      </c>
      <c r="G8" s="29" t="s">
        <v>99</v>
      </c>
      <c r="H8" s="29" t="s">
        <v>201</v>
      </c>
      <c r="I8" s="29" t="s">
        <v>200</v>
      </c>
      <c r="J8" s="29" t="s">
        <v>215</v>
      </c>
      <c r="K8" s="29" t="s">
        <v>61</v>
      </c>
      <c r="L8" s="29" t="s">
        <v>58</v>
      </c>
      <c r="M8" s="29" t="s">
        <v>145</v>
      </c>
      <c r="N8" s="13" t="s">
        <v>147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208</v>
      </c>
      <c r="I9" s="31"/>
      <c r="J9" s="15" t="s">
        <v>204</v>
      </c>
      <c r="K9" s="15" t="s">
        <v>204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218</v>
      </c>
      <c r="C11" s="74"/>
      <c r="D11" s="75"/>
      <c r="E11" s="74"/>
      <c r="F11" s="75"/>
      <c r="G11" s="75"/>
      <c r="H11" s="77"/>
      <c r="I11" s="99"/>
      <c r="J11" s="77"/>
      <c r="K11" s="77">
        <v>107909.30096399499</v>
      </c>
      <c r="L11" s="78"/>
      <c r="M11" s="78">
        <f>IFERROR(K11/$K$11,0)</f>
        <v>1</v>
      </c>
      <c r="N11" s="78">
        <f>K11/'סכום נכסי הקרן'!$C$42</f>
        <v>0.12722387170667296</v>
      </c>
    </row>
    <row r="12" spans="2:14">
      <c r="B12" s="79" t="s">
        <v>194</v>
      </c>
      <c r="C12" s="80"/>
      <c r="D12" s="81"/>
      <c r="E12" s="80"/>
      <c r="F12" s="81"/>
      <c r="G12" s="81"/>
      <c r="H12" s="83"/>
      <c r="I12" s="101"/>
      <c r="J12" s="83"/>
      <c r="K12" s="83">
        <v>26477.874328724003</v>
      </c>
      <c r="L12" s="84"/>
      <c r="M12" s="84">
        <f t="shared" ref="M12:M75" si="0">IFERROR(K12/$K$11,0)</f>
        <v>0.24537156753113071</v>
      </c>
      <c r="N12" s="84">
        <f>K12/'סכום נכסי הקרן'!$C$42</f>
        <v>3.121712082804581E-2</v>
      </c>
    </row>
    <row r="13" spans="2:14">
      <c r="B13" s="85" t="s">
        <v>219</v>
      </c>
      <c r="C13" s="80"/>
      <c r="D13" s="81"/>
      <c r="E13" s="80"/>
      <c r="F13" s="81"/>
      <c r="G13" s="81"/>
      <c r="H13" s="83"/>
      <c r="I13" s="101"/>
      <c r="J13" s="83"/>
      <c r="K13" s="83">
        <v>25844.674315754004</v>
      </c>
      <c r="L13" s="84"/>
      <c r="M13" s="84">
        <f t="shared" si="0"/>
        <v>0.23950367655868085</v>
      </c>
      <c r="N13" s="84">
        <f>K13/'סכום נכסי הקרן'!$C$42</f>
        <v>3.0470585019778108E-2</v>
      </c>
    </row>
    <row r="14" spans="2:14">
      <c r="B14" s="86" t="s">
        <v>1566</v>
      </c>
      <c r="C14" s="88" t="s">
        <v>1567</v>
      </c>
      <c r="D14" s="89" t="s">
        <v>116</v>
      </c>
      <c r="E14" s="88" t="s">
        <v>1568</v>
      </c>
      <c r="F14" s="89" t="s">
        <v>1569</v>
      </c>
      <c r="G14" s="89" t="s">
        <v>129</v>
      </c>
      <c r="H14" s="91">
        <v>105104.83716000002</v>
      </c>
      <c r="I14" s="103">
        <v>1753</v>
      </c>
      <c r="J14" s="91"/>
      <c r="K14" s="91">
        <v>1842.4877954150004</v>
      </c>
      <c r="L14" s="92">
        <v>1.0795464326473837E-3</v>
      </c>
      <c r="M14" s="92">
        <f t="shared" si="0"/>
        <v>1.7074411370987981E-2</v>
      </c>
      <c r="N14" s="92">
        <f>K14/'סכום נכסי הקרן'!$C$42</f>
        <v>2.1722727217295327E-3</v>
      </c>
    </row>
    <row r="15" spans="2:14">
      <c r="B15" s="86" t="s">
        <v>1570</v>
      </c>
      <c r="C15" s="88" t="s">
        <v>1571</v>
      </c>
      <c r="D15" s="89" t="s">
        <v>116</v>
      </c>
      <c r="E15" s="88" t="s">
        <v>1568</v>
      </c>
      <c r="F15" s="89" t="s">
        <v>1569</v>
      </c>
      <c r="G15" s="89" t="s">
        <v>129</v>
      </c>
      <c r="H15" s="91">
        <v>213208.00000000003</v>
      </c>
      <c r="I15" s="103">
        <v>1775</v>
      </c>
      <c r="J15" s="91"/>
      <c r="K15" s="91">
        <v>3784.4420000000005</v>
      </c>
      <c r="L15" s="92">
        <v>5.9436520553838388E-3</v>
      </c>
      <c r="M15" s="92">
        <f t="shared" si="0"/>
        <v>3.5070582111014853E-2</v>
      </c>
      <c r="N15" s="92">
        <f>K15/'סכום נכסי הקרן'!$C$42</f>
        <v>4.4618152391700926E-3</v>
      </c>
    </row>
    <row r="16" spans="2:14">
      <c r="B16" s="86" t="s">
        <v>1572</v>
      </c>
      <c r="C16" s="88" t="s">
        <v>1573</v>
      </c>
      <c r="D16" s="89" t="s">
        <v>116</v>
      </c>
      <c r="E16" s="88" t="s">
        <v>1568</v>
      </c>
      <c r="F16" s="89" t="s">
        <v>1569</v>
      </c>
      <c r="G16" s="89" t="s">
        <v>129</v>
      </c>
      <c r="H16" s="91">
        <v>53784.332334000006</v>
      </c>
      <c r="I16" s="103">
        <v>3159</v>
      </c>
      <c r="J16" s="91"/>
      <c r="K16" s="91">
        <v>1699.0470584410002</v>
      </c>
      <c r="L16" s="92">
        <v>7.9340523492867966E-4</v>
      </c>
      <c r="M16" s="92">
        <f t="shared" si="0"/>
        <v>1.5745140069139213E-2</v>
      </c>
      <c r="N16" s="92">
        <f>K16/'סכום נכסי הקרן'!$C$42</f>
        <v>2.0031576801597629E-3</v>
      </c>
    </row>
    <row r="17" spans="2:14">
      <c r="B17" s="86" t="s">
        <v>1574</v>
      </c>
      <c r="C17" s="88" t="s">
        <v>1575</v>
      </c>
      <c r="D17" s="89" t="s">
        <v>116</v>
      </c>
      <c r="E17" s="88" t="s">
        <v>1576</v>
      </c>
      <c r="F17" s="89" t="s">
        <v>1569</v>
      </c>
      <c r="G17" s="89" t="s">
        <v>129</v>
      </c>
      <c r="H17" s="91">
        <v>24516.864565000003</v>
      </c>
      <c r="I17" s="103">
        <v>3114</v>
      </c>
      <c r="J17" s="91"/>
      <c r="K17" s="91">
        <v>763.45516255200016</v>
      </c>
      <c r="L17" s="92">
        <v>2.873797103200738E-4</v>
      </c>
      <c r="M17" s="92">
        <f t="shared" si="0"/>
        <v>7.0749708851022448E-3</v>
      </c>
      <c r="N17" s="92">
        <f>K17/'סכום נכסי הקרן'!$C$42</f>
        <v>9.0010518821469437E-4</v>
      </c>
    </row>
    <row r="18" spans="2:14">
      <c r="B18" s="86" t="s">
        <v>1577</v>
      </c>
      <c r="C18" s="88" t="s">
        <v>1578</v>
      </c>
      <c r="D18" s="89" t="s">
        <v>116</v>
      </c>
      <c r="E18" s="88" t="s">
        <v>1579</v>
      </c>
      <c r="F18" s="89" t="s">
        <v>1569</v>
      </c>
      <c r="G18" s="89" t="s">
        <v>129</v>
      </c>
      <c r="H18" s="91">
        <v>39167.000000000007</v>
      </c>
      <c r="I18" s="103">
        <v>16950</v>
      </c>
      <c r="J18" s="91"/>
      <c r="K18" s="91">
        <v>6638.8063099999999</v>
      </c>
      <c r="L18" s="92">
        <v>3.3477338798156109E-3</v>
      </c>
      <c r="M18" s="92">
        <f t="shared" si="0"/>
        <v>6.1522095414324886E-2</v>
      </c>
      <c r="N18" s="92">
        <f>K18/'סכום נכסי הקרן'!$C$42</f>
        <v>7.8270791741177608E-3</v>
      </c>
    </row>
    <row r="19" spans="2:14">
      <c r="B19" s="86" t="s">
        <v>1580</v>
      </c>
      <c r="C19" s="88" t="s">
        <v>1581</v>
      </c>
      <c r="D19" s="89" t="s">
        <v>116</v>
      </c>
      <c r="E19" s="88" t="s">
        <v>1579</v>
      </c>
      <c r="F19" s="89" t="s">
        <v>1569</v>
      </c>
      <c r="G19" s="89" t="s">
        <v>129</v>
      </c>
      <c r="H19" s="91">
        <v>2635.3431110000006</v>
      </c>
      <c r="I19" s="103">
        <v>17260</v>
      </c>
      <c r="J19" s="91"/>
      <c r="K19" s="91">
        <v>454.86022095900006</v>
      </c>
      <c r="L19" s="92">
        <v>3.5797566612160033E-4</v>
      </c>
      <c r="M19" s="92">
        <f t="shared" si="0"/>
        <v>4.2152086696471943E-3</v>
      </c>
      <c r="N19" s="92">
        <f>K19/'סכום נכסי הקרן'!$C$42</f>
        <v>5.3627516700405025E-4</v>
      </c>
    </row>
    <row r="20" spans="2:14">
      <c r="B20" s="86" t="s">
        <v>1582</v>
      </c>
      <c r="C20" s="88" t="s">
        <v>1583</v>
      </c>
      <c r="D20" s="89" t="s">
        <v>116</v>
      </c>
      <c r="E20" s="88" t="s">
        <v>1579</v>
      </c>
      <c r="F20" s="89" t="s">
        <v>1569</v>
      </c>
      <c r="G20" s="89" t="s">
        <v>129</v>
      </c>
      <c r="H20" s="91">
        <v>3553.1838430000003</v>
      </c>
      <c r="I20" s="103">
        <v>30560</v>
      </c>
      <c r="J20" s="91"/>
      <c r="K20" s="91">
        <v>1085.8529824510003</v>
      </c>
      <c r="L20" s="92">
        <v>4.6598949027085797E-4</v>
      </c>
      <c r="M20" s="92">
        <f t="shared" si="0"/>
        <v>1.0062644950441353E-2</v>
      </c>
      <c r="N20" s="92">
        <f>K20/'סכום נכסי הקרן'!$C$42</f>
        <v>1.2802086502047511E-3</v>
      </c>
    </row>
    <row r="21" spans="2:14">
      <c r="B21" s="86" t="s">
        <v>1584</v>
      </c>
      <c r="C21" s="88" t="s">
        <v>1585</v>
      </c>
      <c r="D21" s="89" t="s">
        <v>116</v>
      </c>
      <c r="E21" s="88" t="s">
        <v>1579</v>
      </c>
      <c r="F21" s="89" t="s">
        <v>1569</v>
      </c>
      <c r="G21" s="89" t="s">
        <v>129</v>
      </c>
      <c r="H21" s="91">
        <v>10580.874374999999</v>
      </c>
      <c r="I21" s="103">
        <v>17510</v>
      </c>
      <c r="J21" s="91"/>
      <c r="K21" s="91">
        <v>1852.7111030630001</v>
      </c>
      <c r="L21" s="92">
        <v>3.4543175123212311E-4</v>
      </c>
      <c r="M21" s="92">
        <f t="shared" si="0"/>
        <v>1.7169151190045941E-2</v>
      </c>
      <c r="N21" s="92">
        <f>K21/'סכום נכסי הקרן'!$C$42</f>
        <v>2.1843258883148761E-3</v>
      </c>
    </row>
    <row r="22" spans="2:14">
      <c r="B22" s="86" t="s">
        <v>1586</v>
      </c>
      <c r="C22" s="88" t="s">
        <v>1587</v>
      </c>
      <c r="D22" s="89" t="s">
        <v>116</v>
      </c>
      <c r="E22" s="88" t="s">
        <v>1588</v>
      </c>
      <c r="F22" s="89" t="s">
        <v>1569</v>
      </c>
      <c r="G22" s="89" t="s">
        <v>129</v>
      </c>
      <c r="H22" s="91">
        <v>132348.00000000003</v>
      </c>
      <c r="I22" s="103">
        <v>1763</v>
      </c>
      <c r="J22" s="91"/>
      <c r="K22" s="91">
        <v>2333.2952400000008</v>
      </c>
      <c r="L22" s="92">
        <v>2.2406347374805758E-3</v>
      </c>
      <c r="M22" s="92">
        <f t="shared" si="0"/>
        <v>2.1622744463691113E-2</v>
      </c>
      <c r="N22" s="92">
        <f>K22/'סכום נכסי הקרן'!$C$42</f>
        <v>2.7509292675948109E-3</v>
      </c>
    </row>
    <row r="23" spans="2:14">
      <c r="B23" s="86" t="s">
        <v>1589</v>
      </c>
      <c r="C23" s="88" t="s">
        <v>1590</v>
      </c>
      <c r="D23" s="89" t="s">
        <v>116</v>
      </c>
      <c r="E23" s="88" t="s">
        <v>1588</v>
      </c>
      <c r="F23" s="89" t="s">
        <v>1569</v>
      </c>
      <c r="G23" s="89" t="s">
        <v>129</v>
      </c>
      <c r="H23" s="91">
        <v>102761.45193000002</v>
      </c>
      <c r="I23" s="103">
        <v>1757</v>
      </c>
      <c r="J23" s="91"/>
      <c r="K23" s="91">
        <v>1805.5187104100003</v>
      </c>
      <c r="L23" s="92">
        <v>5.6591371704417678E-4</v>
      </c>
      <c r="M23" s="92">
        <f t="shared" si="0"/>
        <v>1.6731817315844066E-2</v>
      </c>
      <c r="N23" s="92">
        <f>K23/'סכום נכסי הקרן'!$C$42</f>
        <v>2.1286865796104346E-3</v>
      </c>
    </row>
    <row r="24" spans="2:14">
      <c r="B24" s="86" t="s">
        <v>1591</v>
      </c>
      <c r="C24" s="88" t="s">
        <v>1592</v>
      </c>
      <c r="D24" s="89" t="s">
        <v>116</v>
      </c>
      <c r="E24" s="88" t="s">
        <v>1588</v>
      </c>
      <c r="F24" s="89" t="s">
        <v>1569</v>
      </c>
      <c r="G24" s="89" t="s">
        <v>129</v>
      </c>
      <c r="H24" s="91">
        <v>24555.060734000002</v>
      </c>
      <c r="I24" s="103">
        <v>1732</v>
      </c>
      <c r="J24" s="91"/>
      <c r="K24" s="91">
        <v>425.29365193300009</v>
      </c>
      <c r="L24" s="92">
        <v>2.9053097968365841E-4</v>
      </c>
      <c r="M24" s="92">
        <f t="shared" si="0"/>
        <v>3.941214039324595E-3</v>
      </c>
      <c r="N24" s="92">
        <f>K24/'סכום נכסי הקרן'!$C$42</f>
        <v>5.0141650930757059E-4</v>
      </c>
    </row>
    <row r="25" spans="2:14">
      <c r="B25" s="86" t="s">
        <v>1593</v>
      </c>
      <c r="C25" s="88" t="s">
        <v>1594</v>
      </c>
      <c r="D25" s="89" t="s">
        <v>116</v>
      </c>
      <c r="E25" s="88" t="s">
        <v>1588</v>
      </c>
      <c r="F25" s="89" t="s">
        <v>1569</v>
      </c>
      <c r="G25" s="89" t="s">
        <v>129</v>
      </c>
      <c r="H25" s="91">
        <v>101900.13163000002</v>
      </c>
      <c r="I25" s="103">
        <v>3100</v>
      </c>
      <c r="J25" s="91"/>
      <c r="K25" s="91">
        <v>3158.9040805300006</v>
      </c>
      <c r="L25" s="92">
        <v>6.9094410317568163E-4</v>
      </c>
      <c r="M25" s="92">
        <f t="shared" si="0"/>
        <v>2.9273696079117409E-2</v>
      </c>
      <c r="N25" s="92">
        <f>K25/'סכום נכסי הקרן'!$C$42</f>
        <v>3.7243129543497681E-3</v>
      </c>
    </row>
    <row r="26" spans="2:14">
      <c r="B26" s="93"/>
      <c r="C26" s="88"/>
      <c r="D26" s="88"/>
      <c r="E26" s="88"/>
      <c r="F26" s="88"/>
      <c r="G26" s="88"/>
      <c r="H26" s="91"/>
      <c r="I26" s="103"/>
      <c r="J26" s="88"/>
      <c r="K26" s="88"/>
      <c r="L26" s="88"/>
      <c r="M26" s="92"/>
      <c r="N26" s="88"/>
    </row>
    <row r="27" spans="2:14">
      <c r="B27" s="85" t="s">
        <v>220</v>
      </c>
      <c r="C27" s="80"/>
      <c r="D27" s="81"/>
      <c r="E27" s="80"/>
      <c r="F27" s="81"/>
      <c r="G27" s="81"/>
      <c r="H27" s="83"/>
      <c r="I27" s="101"/>
      <c r="J27" s="83"/>
      <c r="K27" s="83">
        <v>633.20001296999999</v>
      </c>
      <c r="L27" s="84"/>
      <c r="M27" s="84">
        <f t="shared" si="0"/>
        <v>5.8678909724498487E-3</v>
      </c>
      <c r="N27" s="84">
        <f>K27/'סכום נכסי הקרן'!$C$42</f>
        <v>7.4653580826770395E-4</v>
      </c>
    </row>
    <row r="28" spans="2:14">
      <c r="B28" s="86" t="s">
        <v>1595</v>
      </c>
      <c r="C28" s="88" t="s">
        <v>1596</v>
      </c>
      <c r="D28" s="89" t="s">
        <v>116</v>
      </c>
      <c r="E28" s="88" t="s">
        <v>1568</v>
      </c>
      <c r="F28" s="89" t="s">
        <v>1597</v>
      </c>
      <c r="G28" s="89" t="s">
        <v>129</v>
      </c>
      <c r="H28" s="91">
        <v>54147.624000000011</v>
      </c>
      <c r="I28" s="103">
        <v>359.86</v>
      </c>
      <c r="J28" s="91"/>
      <c r="K28" s="91">
        <v>194.85563972600002</v>
      </c>
      <c r="L28" s="92">
        <v>8.0804688244519556E-4</v>
      </c>
      <c r="M28" s="92">
        <f t="shared" si="0"/>
        <v>1.8057353535356098E-3</v>
      </c>
      <c r="N28" s="92">
        <f>K28/'סכום נכסי הקרן'!$C$42</f>
        <v>2.2973264295441816E-4</v>
      </c>
    </row>
    <row r="29" spans="2:14">
      <c r="B29" s="86" t="s">
        <v>1598</v>
      </c>
      <c r="C29" s="88" t="s">
        <v>1599</v>
      </c>
      <c r="D29" s="89" t="s">
        <v>116</v>
      </c>
      <c r="E29" s="88" t="s">
        <v>1568</v>
      </c>
      <c r="F29" s="89" t="s">
        <v>1597</v>
      </c>
      <c r="G29" s="89" t="s">
        <v>129</v>
      </c>
      <c r="H29" s="91">
        <v>199.73704800000004</v>
      </c>
      <c r="I29" s="103">
        <v>345.2</v>
      </c>
      <c r="J29" s="91"/>
      <c r="K29" s="91">
        <v>0.68949229000000001</v>
      </c>
      <c r="L29" s="92">
        <v>1.1781395019538951E-6</v>
      </c>
      <c r="M29" s="92">
        <f t="shared" si="0"/>
        <v>6.3895538553257424E-6</v>
      </c>
      <c r="N29" s="92">
        <f>K29/'סכום נכסי הקרן'!$C$42</f>
        <v>8.1290377995283978E-7</v>
      </c>
    </row>
    <row r="30" spans="2:14">
      <c r="B30" s="86" t="s">
        <v>1600</v>
      </c>
      <c r="C30" s="88" t="s">
        <v>1601</v>
      </c>
      <c r="D30" s="89" t="s">
        <v>116</v>
      </c>
      <c r="E30" s="88" t="s">
        <v>1579</v>
      </c>
      <c r="F30" s="89" t="s">
        <v>1597</v>
      </c>
      <c r="G30" s="89" t="s">
        <v>129</v>
      </c>
      <c r="H30" s="91">
        <v>6436.7446550000013</v>
      </c>
      <c r="I30" s="103">
        <v>3608</v>
      </c>
      <c r="J30" s="91"/>
      <c r="K30" s="91">
        <v>232.23774716600002</v>
      </c>
      <c r="L30" s="92">
        <v>1.0303108862737844E-3</v>
      </c>
      <c r="M30" s="92">
        <f t="shared" si="0"/>
        <v>2.1521569048388927E-3</v>
      </c>
      <c r="N30" s="92">
        <f>K30/'סכום נכסי הקרן'!$C$42</f>
        <v>2.7380573395385365E-4</v>
      </c>
    </row>
    <row r="31" spans="2:14">
      <c r="B31" s="86" t="s">
        <v>1602</v>
      </c>
      <c r="C31" s="88" t="s">
        <v>1603</v>
      </c>
      <c r="D31" s="89" t="s">
        <v>116</v>
      </c>
      <c r="E31" s="88" t="s">
        <v>1588</v>
      </c>
      <c r="F31" s="89" t="s">
        <v>1597</v>
      </c>
      <c r="G31" s="89" t="s">
        <v>129</v>
      </c>
      <c r="H31" s="91">
        <v>5685.5005200000005</v>
      </c>
      <c r="I31" s="103">
        <v>3613</v>
      </c>
      <c r="J31" s="91"/>
      <c r="K31" s="91">
        <v>205.41713378800003</v>
      </c>
      <c r="L31" s="92">
        <v>5.6289464945690653E-4</v>
      </c>
      <c r="M31" s="92">
        <f t="shared" si="0"/>
        <v>1.9036091602200212E-3</v>
      </c>
      <c r="N31" s="92">
        <f>K31/'סכום נכסי הקרן'!$C$42</f>
        <v>2.4218452757947942E-4</v>
      </c>
    </row>
    <row r="32" spans="2:14">
      <c r="B32" s="93"/>
      <c r="C32" s="88"/>
      <c r="D32" s="88"/>
      <c r="E32" s="88"/>
      <c r="F32" s="88"/>
      <c r="G32" s="88"/>
      <c r="H32" s="91"/>
      <c r="I32" s="103"/>
      <c r="J32" s="88"/>
      <c r="K32" s="88"/>
      <c r="L32" s="88"/>
      <c r="M32" s="92"/>
      <c r="N32" s="88"/>
    </row>
    <row r="33" spans="2:14">
      <c r="B33" s="79" t="s">
        <v>193</v>
      </c>
      <c r="C33" s="80"/>
      <c r="D33" s="81"/>
      <c r="E33" s="80"/>
      <c r="F33" s="81"/>
      <c r="G33" s="81"/>
      <c r="H33" s="83"/>
      <c r="I33" s="101"/>
      <c r="J33" s="83"/>
      <c r="K33" s="83">
        <v>81431.426635271055</v>
      </c>
      <c r="L33" s="84"/>
      <c r="M33" s="84">
        <f t="shared" si="0"/>
        <v>0.7546284324688699</v>
      </c>
      <c r="N33" s="84">
        <f>K33/'סכום נכסי הקרן'!$C$42</f>
        <v>9.6006750878627228E-2</v>
      </c>
    </row>
    <row r="34" spans="2:14">
      <c r="B34" s="85" t="s">
        <v>221</v>
      </c>
      <c r="C34" s="80"/>
      <c r="D34" s="81"/>
      <c r="E34" s="80"/>
      <c r="F34" s="81"/>
      <c r="G34" s="81"/>
      <c r="H34" s="83"/>
      <c r="I34" s="101"/>
      <c r="J34" s="83"/>
      <c r="K34" s="83">
        <v>80084.309901910048</v>
      </c>
      <c r="L34" s="84"/>
      <c r="M34" s="84">
        <f t="shared" si="0"/>
        <v>0.74214464542431768</v>
      </c>
      <c r="N34" s="84">
        <f>K34/'סכום נכסי הקרן'!$C$42</f>
        <v>9.4418515157257688E-2</v>
      </c>
    </row>
    <row r="35" spans="2:14">
      <c r="B35" s="86" t="s">
        <v>1604</v>
      </c>
      <c r="C35" s="88" t="s">
        <v>1605</v>
      </c>
      <c r="D35" s="89" t="s">
        <v>28</v>
      </c>
      <c r="E35" s="88"/>
      <c r="F35" s="89" t="s">
        <v>1569</v>
      </c>
      <c r="G35" s="89" t="s">
        <v>128</v>
      </c>
      <c r="H35" s="91">
        <v>22481.973813000008</v>
      </c>
      <c r="I35" s="103">
        <v>6351.4</v>
      </c>
      <c r="J35" s="91"/>
      <c r="K35" s="91">
        <v>5283.3043134959989</v>
      </c>
      <c r="L35" s="92">
        <v>5.086330001167176E-4</v>
      </c>
      <c r="M35" s="92">
        <f t="shared" si="0"/>
        <v>4.896060178592785E-2</v>
      </c>
      <c r="N35" s="92">
        <f>K35/'סכום נכסי הקרן'!$C$42</f>
        <v>6.2289573202943876E-3</v>
      </c>
    </row>
    <row r="36" spans="2:14">
      <c r="B36" s="86" t="s">
        <v>1606</v>
      </c>
      <c r="C36" s="88" t="s">
        <v>1607</v>
      </c>
      <c r="D36" s="89" t="s">
        <v>1412</v>
      </c>
      <c r="E36" s="88"/>
      <c r="F36" s="89" t="s">
        <v>1569</v>
      </c>
      <c r="G36" s="89" t="s">
        <v>128</v>
      </c>
      <c r="H36" s="91">
        <v>15742.567357000004</v>
      </c>
      <c r="I36" s="103">
        <v>6508</v>
      </c>
      <c r="J36" s="91"/>
      <c r="K36" s="91">
        <v>3790.7472492490006</v>
      </c>
      <c r="L36" s="92">
        <v>7.8301752583934361E-5</v>
      </c>
      <c r="M36" s="92">
        <f t="shared" si="0"/>
        <v>3.5129013119210371E-2</v>
      </c>
      <c r="N36" s="92">
        <f>K36/'סכום נכסי הקרן'!$C$42</f>
        <v>4.4692490582604518E-3</v>
      </c>
    </row>
    <row r="37" spans="2:14">
      <c r="B37" s="86" t="s">
        <v>1608</v>
      </c>
      <c r="C37" s="88" t="s">
        <v>1609</v>
      </c>
      <c r="D37" s="89" t="s">
        <v>1412</v>
      </c>
      <c r="E37" s="88"/>
      <c r="F37" s="89" t="s">
        <v>1569</v>
      </c>
      <c r="G37" s="89" t="s">
        <v>128</v>
      </c>
      <c r="H37" s="91">
        <v>1039.9578220000001</v>
      </c>
      <c r="I37" s="103">
        <v>16981</v>
      </c>
      <c r="J37" s="91"/>
      <c r="K37" s="91">
        <v>653.4023799580001</v>
      </c>
      <c r="L37" s="92">
        <v>1.0250611010478009E-5</v>
      </c>
      <c r="M37" s="92">
        <f t="shared" si="0"/>
        <v>6.0551071512919379E-3</v>
      </c>
      <c r="N37" s="92">
        <f>K37/'סכום נכסי הקרן'!$C$42</f>
        <v>7.7035417538612349E-4</v>
      </c>
    </row>
    <row r="38" spans="2:14">
      <c r="B38" s="86" t="s">
        <v>1610</v>
      </c>
      <c r="C38" s="88" t="s">
        <v>1611</v>
      </c>
      <c r="D38" s="89" t="s">
        <v>1412</v>
      </c>
      <c r="E38" s="88"/>
      <c r="F38" s="89" t="s">
        <v>1569</v>
      </c>
      <c r="G38" s="89" t="s">
        <v>128</v>
      </c>
      <c r="H38" s="91">
        <v>5589.4405840000009</v>
      </c>
      <c r="I38" s="103">
        <v>7417</v>
      </c>
      <c r="J38" s="91"/>
      <c r="K38" s="91">
        <v>1533.9045898990003</v>
      </c>
      <c r="L38" s="92">
        <v>2.3797835116090927E-5</v>
      </c>
      <c r="M38" s="92">
        <f t="shared" si="0"/>
        <v>1.421475791424877E-2</v>
      </c>
      <c r="N38" s="92">
        <f>K38/'סכום נכסי הקרן'!$C$42</f>
        <v>1.8084565372237995E-3</v>
      </c>
    </row>
    <row r="39" spans="2:14">
      <c r="B39" s="86" t="s">
        <v>1612</v>
      </c>
      <c r="C39" s="88" t="s">
        <v>1613</v>
      </c>
      <c r="D39" s="89" t="s">
        <v>1412</v>
      </c>
      <c r="E39" s="88"/>
      <c r="F39" s="89" t="s">
        <v>1569</v>
      </c>
      <c r="G39" s="89" t="s">
        <v>128</v>
      </c>
      <c r="H39" s="91">
        <v>1738.2077640000002</v>
      </c>
      <c r="I39" s="103">
        <v>8117</v>
      </c>
      <c r="J39" s="91"/>
      <c r="K39" s="91">
        <v>522.03419946800011</v>
      </c>
      <c r="L39" s="92">
        <v>4.2059430857285552E-6</v>
      </c>
      <c r="M39" s="92">
        <f t="shared" si="0"/>
        <v>4.8377127347176679E-3</v>
      </c>
      <c r="N39" s="92">
        <f>K39/'סכום נכסי הקרן'!$C$42</f>
        <v>6.1547254431545853E-4</v>
      </c>
    </row>
    <row r="40" spans="2:14">
      <c r="B40" s="86" t="s">
        <v>1614</v>
      </c>
      <c r="C40" s="88" t="s">
        <v>1615</v>
      </c>
      <c r="D40" s="89" t="s">
        <v>1412</v>
      </c>
      <c r="E40" s="88"/>
      <c r="F40" s="89" t="s">
        <v>1569</v>
      </c>
      <c r="G40" s="89" t="s">
        <v>128</v>
      </c>
      <c r="H40" s="91">
        <v>14852.519940000002</v>
      </c>
      <c r="I40" s="103">
        <v>3371</v>
      </c>
      <c r="J40" s="91"/>
      <c r="K40" s="91">
        <v>1852.5102545220002</v>
      </c>
      <c r="L40" s="92">
        <v>1.5402458130707283E-5</v>
      </c>
      <c r="M40" s="92">
        <f t="shared" si="0"/>
        <v>1.7167289918225942E-2</v>
      </c>
      <c r="N40" s="92">
        <f>K40/'סכום נכסי הקרן'!$C$42</f>
        <v>2.1840890901076372E-3</v>
      </c>
    </row>
    <row r="41" spans="2:14">
      <c r="B41" s="86" t="s">
        <v>1616</v>
      </c>
      <c r="C41" s="88" t="s">
        <v>1617</v>
      </c>
      <c r="D41" s="89" t="s">
        <v>1396</v>
      </c>
      <c r="E41" s="88"/>
      <c r="F41" s="89" t="s">
        <v>1569</v>
      </c>
      <c r="G41" s="89" t="s">
        <v>128</v>
      </c>
      <c r="H41" s="91">
        <v>5825.3542200000011</v>
      </c>
      <c r="I41" s="103">
        <v>2426</v>
      </c>
      <c r="J41" s="91"/>
      <c r="K41" s="91">
        <v>522.89544549600009</v>
      </c>
      <c r="L41" s="92">
        <v>1.9653691700404863E-4</v>
      </c>
      <c r="M41" s="92">
        <f t="shared" si="0"/>
        <v>4.8456939376381406E-3</v>
      </c>
      <c r="N41" s="92">
        <f>K41/'סכום נכסי הקרן'!$C$42</f>
        <v>6.1648794385187771E-4</v>
      </c>
    </row>
    <row r="42" spans="2:14">
      <c r="B42" s="86" t="s">
        <v>1618</v>
      </c>
      <c r="C42" s="88" t="s">
        <v>1619</v>
      </c>
      <c r="D42" s="89" t="s">
        <v>28</v>
      </c>
      <c r="E42" s="88"/>
      <c r="F42" s="89" t="s">
        <v>1569</v>
      </c>
      <c r="G42" s="89" t="s">
        <v>136</v>
      </c>
      <c r="H42" s="91">
        <v>20849.401781000004</v>
      </c>
      <c r="I42" s="103">
        <v>5040</v>
      </c>
      <c r="J42" s="91"/>
      <c r="K42" s="91">
        <v>2931.5493188270007</v>
      </c>
      <c r="L42" s="92">
        <v>3.0327689807983419E-4</v>
      </c>
      <c r="M42" s="92">
        <f t="shared" si="0"/>
        <v>2.7166790004553371E-2</v>
      </c>
      <c r="N42" s="92">
        <f>K42/'סכום נכסי הקרן'!$C$42</f>
        <v>3.4562642062214233E-3</v>
      </c>
    </row>
    <row r="43" spans="2:14">
      <c r="B43" s="86" t="s">
        <v>1620</v>
      </c>
      <c r="C43" s="88" t="s">
        <v>1621</v>
      </c>
      <c r="D43" s="89" t="s">
        <v>117</v>
      </c>
      <c r="E43" s="88"/>
      <c r="F43" s="89" t="s">
        <v>1569</v>
      </c>
      <c r="G43" s="89" t="s">
        <v>128</v>
      </c>
      <c r="H43" s="91">
        <v>30877.111881000008</v>
      </c>
      <c r="I43" s="103">
        <v>1003</v>
      </c>
      <c r="J43" s="91"/>
      <c r="K43" s="91">
        <v>1145.8804990160004</v>
      </c>
      <c r="L43" s="92">
        <v>1.3524930083412651E-4</v>
      </c>
      <c r="M43" s="92">
        <f t="shared" si="0"/>
        <v>1.0618922454129648E-2</v>
      </c>
      <c r="N43" s="92">
        <f>K43/'סכום נכסי הקרן'!$C$42</f>
        <v>1.3509804279672989E-3</v>
      </c>
    </row>
    <row r="44" spans="2:14">
      <c r="B44" s="86" t="s">
        <v>1622</v>
      </c>
      <c r="C44" s="88" t="s">
        <v>1623</v>
      </c>
      <c r="D44" s="89" t="s">
        <v>117</v>
      </c>
      <c r="E44" s="88"/>
      <c r="F44" s="89" t="s">
        <v>1569</v>
      </c>
      <c r="G44" s="89" t="s">
        <v>128</v>
      </c>
      <c r="H44" s="91">
        <v>35071.0101</v>
      </c>
      <c r="I44" s="103">
        <v>446</v>
      </c>
      <c r="J44" s="91"/>
      <c r="K44" s="91">
        <v>578.74180867000018</v>
      </c>
      <c r="L44" s="92">
        <v>5.8711392562180239E-5</v>
      </c>
      <c r="M44" s="92">
        <f t="shared" si="0"/>
        <v>5.3632245181822018E-3</v>
      </c>
      <c r="N44" s="92">
        <f>K44/'סכום נכסי הקרן'!$C$42</f>
        <v>6.8233018803529521E-4</v>
      </c>
    </row>
    <row r="45" spans="2:14">
      <c r="B45" s="86" t="s">
        <v>1624</v>
      </c>
      <c r="C45" s="88" t="s">
        <v>1625</v>
      </c>
      <c r="D45" s="89" t="s">
        <v>1412</v>
      </c>
      <c r="E45" s="88"/>
      <c r="F45" s="89" t="s">
        <v>1569</v>
      </c>
      <c r="G45" s="89" t="s">
        <v>128</v>
      </c>
      <c r="H45" s="91">
        <v>8259.1898550000024</v>
      </c>
      <c r="I45" s="103">
        <v>10732</v>
      </c>
      <c r="J45" s="91"/>
      <c r="K45" s="91">
        <v>3279.5921443830007</v>
      </c>
      <c r="L45" s="92">
        <v>5.9643475078714017E-5</v>
      </c>
      <c r="M45" s="92">
        <f t="shared" si="0"/>
        <v>3.0392117408649225E-2</v>
      </c>
      <c r="N45" s="92">
        <f>K45/'סכום נכסי הקרן'!$C$42</f>
        <v>3.8666028460921306E-3</v>
      </c>
    </row>
    <row r="46" spans="2:14">
      <c r="B46" s="86" t="s">
        <v>1626</v>
      </c>
      <c r="C46" s="88" t="s">
        <v>1627</v>
      </c>
      <c r="D46" s="89" t="s">
        <v>28</v>
      </c>
      <c r="E46" s="88"/>
      <c r="F46" s="89" t="s">
        <v>1569</v>
      </c>
      <c r="G46" s="89" t="s">
        <v>128</v>
      </c>
      <c r="H46" s="91">
        <v>4375.6203730000007</v>
      </c>
      <c r="I46" s="103">
        <v>4648</v>
      </c>
      <c r="J46" s="91"/>
      <c r="K46" s="91">
        <v>752.50168960900032</v>
      </c>
      <c r="L46" s="92">
        <v>4.6687631399046478E-4</v>
      </c>
      <c r="M46" s="92">
        <f t="shared" si="0"/>
        <v>6.9734645937524885E-3</v>
      </c>
      <c r="N46" s="92">
        <f>K46/'סכום נכסי הקרן'!$C$42</f>
        <v>8.8719116482659276E-4</v>
      </c>
    </row>
    <row r="47" spans="2:14">
      <c r="B47" s="86" t="s">
        <v>1628</v>
      </c>
      <c r="C47" s="88" t="s">
        <v>1629</v>
      </c>
      <c r="D47" s="89" t="s">
        <v>1412</v>
      </c>
      <c r="E47" s="88"/>
      <c r="F47" s="89" t="s">
        <v>1569</v>
      </c>
      <c r="G47" s="89" t="s">
        <v>128</v>
      </c>
      <c r="H47" s="91">
        <v>12364.017120000002</v>
      </c>
      <c r="I47" s="103">
        <v>6014.5</v>
      </c>
      <c r="J47" s="91"/>
      <c r="K47" s="91">
        <v>2751.4450958250004</v>
      </c>
      <c r="L47" s="92">
        <v>3.6765443338178697E-4</v>
      </c>
      <c r="M47" s="92">
        <f t="shared" si="0"/>
        <v>2.5497756646047105E-2</v>
      </c>
      <c r="N47" s="92">
        <f>K47/'סכום נכסי הקרן'!$C$42</f>
        <v>3.2439233203446645E-3</v>
      </c>
    </row>
    <row r="48" spans="2:14">
      <c r="B48" s="86" t="s">
        <v>1630</v>
      </c>
      <c r="C48" s="88" t="s">
        <v>1631</v>
      </c>
      <c r="D48" s="89" t="s">
        <v>117</v>
      </c>
      <c r="E48" s="88"/>
      <c r="F48" s="89" t="s">
        <v>1569</v>
      </c>
      <c r="G48" s="89" t="s">
        <v>128</v>
      </c>
      <c r="H48" s="91">
        <v>169198.96542699999</v>
      </c>
      <c r="I48" s="103">
        <v>792</v>
      </c>
      <c r="J48" s="91"/>
      <c r="K48" s="91">
        <v>4958.2064828650009</v>
      </c>
      <c r="L48" s="92">
        <v>1.9687309419338153E-4</v>
      </c>
      <c r="M48" s="92">
        <f t="shared" si="0"/>
        <v>4.5947906608340978E-2</v>
      </c>
      <c r="N48" s="92">
        <f>K48/'סכום נכסי הקרן'!$C$42</f>
        <v>5.8456705755297626E-3</v>
      </c>
    </row>
    <row r="49" spans="2:14">
      <c r="B49" s="86" t="s">
        <v>1632</v>
      </c>
      <c r="C49" s="88" t="s">
        <v>1633</v>
      </c>
      <c r="D49" s="89" t="s">
        <v>1634</v>
      </c>
      <c r="E49" s="88"/>
      <c r="F49" s="89" t="s">
        <v>1569</v>
      </c>
      <c r="G49" s="89" t="s">
        <v>133</v>
      </c>
      <c r="H49" s="91">
        <v>41059.02842000001</v>
      </c>
      <c r="I49" s="103">
        <v>1929</v>
      </c>
      <c r="J49" s="91"/>
      <c r="K49" s="91">
        <v>373.98801211300002</v>
      </c>
      <c r="L49" s="92">
        <v>1.600749967936485E-4</v>
      </c>
      <c r="M49" s="92">
        <f t="shared" si="0"/>
        <v>3.4657625317931107E-3</v>
      </c>
      <c r="N49" s="92">
        <f>K49/'סכום נכסי הקרן'!$C$42</f>
        <v>4.4092772771064074E-4</v>
      </c>
    </row>
    <row r="50" spans="2:14">
      <c r="B50" s="86" t="s">
        <v>1635</v>
      </c>
      <c r="C50" s="88" t="s">
        <v>1636</v>
      </c>
      <c r="D50" s="89" t="s">
        <v>28</v>
      </c>
      <c r="E50" s="88"/>
      <c r="F50" s="89" t="s">
        <v>1569</v>
      </c>
      <c r="G50" s="89" t="s">
        <v>130</v>
      </c>
      <c r="H50" s="91">
        <v>59935.890629000009</v>
      </c>
      <c r="I50" s="103">
        <v>2899</v>
      </c>
      <c r="J50" s="91"/>
      <c r="K50" s="91">
        <v>6982.3103945110006</v>
      </c>
      <c r="L50" s="92">
        <v>2.4707647403073366E-4</v>
      </c>
      <c r="M50" s="92">
        <f t="shared" si="0"/>
        <v>6.4705362115548476E-2</v>
      </c>
      <c r="N50" s="92">
        <f>K50/'סכום נכסי הקרן'!$C$42</f>
        <v>8.2320666885223569E-3</v>
      </c>
    </row>
    <row r="51" spans="2:14">
      <c r="B51" s="86" t="s">
        <v>1637</v>
      </c>
      <c r="C51" s="88" t="s">
        <v>1638</v>
      </c>
      <c r="D51" s="89" t="s">
        <v>28</v>
      </c>
      <c r="E51" s="88"/>
      <c r="F51" s="89" t="s">
        <v>1569</v>
      </c>
      <c r="G51" s="89" t="s">
        <v>128</v>
      </c>
      <c r="H51" s="91">
        <v>5652.9052420000007</v>
      </c>
      <c r="I51" s="103">
        <v>3805</v>
      </c>
      <c r="J51" s="91"/>
      <c r="K51" s="91">
        <v>795.8442644810001</v>
      </c>
      <c r="L51" s="92">
        <v>9.0186746043395037E-5</v>
      </c>
      <c r="M51" s="92">
        <f t="shared" si="0"/>
        <v>7.3751220457497118E-3</v>
      </c>
      <c r="N51" s="92">
        <f>K51/'סכום נכסי הקרן'!$C$42</f>
        <v>9.382915809695167E-4</v>
      </c>
    </row>
    <row r="52" spans="2:14">
      <c r="B52" s="86" t="s">
        <v>1639</v>
      </c>
      <c r="C52" s="88" t="s">
        <v>1640</v>
      </c>
      <c r="D52" s="89" t="s">
        <v>117</v>
      </c>
      <c r="E52" s="88"/>
      <c r="F52" s="89" t="s">
        <v>1569</v>
      </c>
      <c r="G52" s="89" t="s">
        <v>128</v>
      </c>
      <c r="H52" s="91">
        <v>53878.862994000017</v>
      </c>
      <c r="I52" s="103">
        <v>483.55</v>
      </c>
      <c r="J52" s="91"/>
      <c r="K52" s="91">
        <v>963.96559548600032</v>
      </c>
      <c r="L52" s="92">
        <v>4.9862763907463031E-4</v>
      </c>
      <c r="M52" s="92">
        <f t="shared" si="0"/>
        <v>8.9331094435282921E-3</v>
      </c>
      <c r="N52" s="92">
        <f>K52/'סכום נכסי הקרן'!$C$42</f>
        <v>1.1365047697851122E-3</v>
      </c>
    </row>
    <row r="53" spans="2:14">
      <c r="B53" s="86" t="s">
        <v>1641</v>
      </c>
      <c r="C53" s="88" t="s">
        <v>1642</v>
      </c>
      <c r="D53" s="89" t="s">
        <v>117</v>
      </c>
      <c r="E53" s="88"/>
      <c r="F53" s="89" t="s">
        <v>1569</v>
      </c>
      <c r="G53" s="89" t="s">
        <v>128</v>
      </c>
      <c r="H53" s="91">
        <v>6294.2886280000012</v>
      </c>
      <c r="I53" s="103">
        <v>3885.75</v>
      </c>
      <c r="J53" s="91"/>
      <c r="K53" s="91">
        <v>904.94718562799994</v>
      </c>
      <c r="L53" s="92">
        <v>6.2740149017268589E-5</v>
      </c>
      <c r="M53" s="92">
        <f t="shared" si="0"/>
        <v>8.386183373849717E-3</v>
      </c>
      <c r="N53" s="92">
        <f>K53/'סכום נכסי הקרן'!$C$42</f>
        <v>1.06692271766329E-3</v>
      </c>
    </row>
    <row r="54" spans="2:14">
      <c r="B54" s="86" t="s">
        <v>1643</v>
      </c>
      <c r="C54" s="88" t="s">
        <v>1644</v>
      </c>
      <c r="D54" s="89" t="s">
        <v>28</v>
      </c>
      <c r="E54" s="88"/>
      <c r="F54" s="89" t="s">
        <v>1569</v>
      </c>
      <c r="G54" s="89" t="s">
        <v>130</v>
      </c>
      <c r="H54" s="91">
        <v>47884.147498999999</v>
      </c>
      <c r="I54" s="103">
        <v>658.2</v>
      </c>
      <c r="J54" s="91"/>
      <c r="K54" s="91">
        <v>1266.5245443700003</v>
      </c>
      <c r="L54" s="92">
        <v>2.2688757236579668E-4</v>
      </c>
      <c r="M54" s="92">
        <f t="shared" si="0"/>
        <v>1.1736935862392333E-2</v>
      </c>
      <c r="N54" s="92">
        <f>K54/'סכום נכסי הקרן'!$C$42</f>
        <v>1.4932184223864511E-3</v>
      </c>
    </row>
    <row r="55" spans="2:14">
      <c r="B55" s="86" t="s">
        <v>1645</v>
      </c>
      <c r="C55" s="88" t="s">
        <v>1646</v>
      </c>
      <c r="D55" s="89" t="s">
        <v>117</v>
      </c>
      <c r="E55" s="88"/>
      <c r="F55" s="89" t="s">
        <v>1569</v>
      </c>
      <c r="G55" s="89" t="s">
        <v>128</v>
      </c>
      <c r="H55" s="91">
        <v>77390.699332000018</v>
      </c>
      <c r="I55" s="103">
        <v>1024</v>
      </c>
      <c r="J55" s="91"/>
      <c r="K55" s="91">
        <v>2932.1788163130004</v>
      </c>
      <c r="L55" s="92">
        <v>3.3381077748843944E-4</v>
      </c>
      <c r="M55" s="92">
        <f t="shared" si="0"/>
        <v>2.7172623584053715E-2</v>
      </c>
      <c r="N55" s="92">
        <f>K55/'סכום נכסי הקרן'!$C$42</f>
        <v>3.4570063767913654E-3</v>
      </c>
    </row>
    <row r="56" spans="2:14">
      <c r="B56" s="86" t="s">
        <v>1647</v>
      </c>
      <c r="C56" s="88" t="s">
        <v>1648</v>
      </c>
      <c r="D56" s="89" t="s">
        <v>1412</v>
      </c>
      <c r="E56" s="88"/>
      <c r="F56" s="89" t="s">
        <v>1569</v>
      </c>
      <c r="G56" s="89" t="s">
        <v>128</v>
      </c>
      <c r="H56" s="91">
        <v>2543.7677310000004</v>
      </c>
      <c r="I56" s="103">
        <v>34591</v>
      </c>
      <c r="J56" s="91"/>
      <c r="K56" s="91">
        <v>3255.6843740440008</v>
      </c>
      <c r="L56" s="92">
        <v>1.3862494446866488E-4</v>
      </c>
      <c r="M56" s="92">
        <f t="shared" si="0"/>
        <v>3.0170563102158286E-2</v>
      </c>
      <c r="N56" s="92">
        <f>K56/'סכום נכסי הקרן'!$C$42</f>
        <v>3.8384158494270664E-3</v>
      </c>
    </row>
    <row r="57" spans="2:14">
      <c r="B57" s="86" t="s">
        <v>1649</v>
      </c>
      <c r="C57" s="88" t="s">
        <v>1650</v>
      </c>
      <c r="D57" s="89" t="s">
        <v>28</v>
      </c>
      <c r="E57" s="88"/>
      <c r="F57" s="89" t="s">
        <v>1569</v>
      </c>
      <c r="G57" s="89" t="s">
        <v>128</v>
      </c>
      <c r="H57" s="91">
        <v>16686.112925000005</v>
      </c>
      <c r="I57" s="103">
        <v>715.79</v>
      </c>
      <c r="J57" s="91"/>
      <c r="K57" s="91">
        <v>441.91885258100012</v>
      </c>
      <c r="L57" s="92">
        <v>4.5471105602475385E-5</v>
      </c>
      <c r="M57" s="92">
        <f t="shared" si="0"/>
        <v>4.0952804682559364E-3</v>
      </c>
      <c r="N57" s="92">
        <f>K57/'סכום נכסי הקרן'!$C$42</f>
        <v>5.2101743689623677E-4</v>
      </c>
    </row>
    <row r="58" spans="2:14">
      <c r="B58" s="86" t="s">
        <v>1651</v>
      </c>
      <c r="C58" s="88" t="s">
        <v>1652</v>
      </c>
      <c r="D58" s="89" t="s">
        <v>28</v>
      </c>
      <c r="E58" s="88"/>
      <c r="F58" s="89" t="s">
        <v>1569</v>
      </c>
      <c r="G58" s="89" t="s">
        <v>130</v>
      </c>
      <c r="H58" s="91">
        <v>1291.2208060000005</v>
      </c>
      <c r="I58" s="103">
        <v>7477</v>
      </c>
      <c r="J58" s="91"/>
      <c r="K58" s="91">
        <v>387.96439309800007</v>
      </c>
      <c r="L58" s="92">
        <v>3.8033013431516951E-4</v>
      </c>
      <c r="M58" s="92">
        <f t="shared" si="0"/>
        <v>3.5952822382516246E-3</v>
      </c>
      <c r="N58" s="92">
        <f>K58/'סכום נכסי הקרן'!$C$42</f>
        <v>4.5740572622860463E-4</v>
      </c>
    </row>
    <row r="59" spans="2:14">
      <c r="B59" s="86" t="s">
        <v>1653</v>
      </c>
      <c r="C59" s="88" t="s">
        <v>1654</v>
      </c>
      <c r="D59" s="89" t="s">
        <v>28</v>
      </c>
      <c r="E59" s="88"/>
      <c r="F59" s="89" t="s">
        <v>1569</v>
      </c>
      <c r="G59" s="89" t="s">
        <v>130</v>
      </c>
      <c r="H59" s="91">
        <v>13032.476516000004</v>
      </c>
      <c r="I59" s="103">
        <v>20830</v>
      </c>
      <c r="J59" s="91"/>
      <c r="K59" s="91">
        <v>10908.880733642001</v>
      </c>
      <c r="L59" s="92">
        <v>4.6239208464219018E-4</v>
      </c>
      <c r="M59" s="92">
        <f t="shared" si="0"/>
        <v>0.10109305348277493</v>
      </c>
      <c r="N59" s="92">
        <f>K59/'סכום נכסי הקרן'!$C$42</f>
        <v>1.2861449666728385E-2</v>
      </c>
    </row>
    <row r="60" spans="2:14">
      <c r="B60" s="86" t="s">
        <v>1655</v>
      </c>
      <c r="C60" s="88" t="s">
        <v>1656</v>
      </c>
      <c r="D60" s="89" t="s">
        <v>28</v>
      </c>
      <c r="E60" s="88"/>
      <c r="F60" s="89" t="s">
        <v>1569</v>
      </c>
      <c r="G60" s="89" t="s">
        <v>130</v>
      </c>
      <c r="H60" s="91">
        <v>1507.2146380000004</v>
      </c>
      <c r="I60" s="103">
        <v>5352.9</v>
      </c>
      <c r="J60" s="91"/>
      <c r="K60" s="91">
        <v>324.21134328400007</v>
      </c>
      <c r="L60" s="92">
        <v>2.9047908501518685E-4</v>
      </c>
      <c r="M60" s="92">
        <f t="shared" si="0"/>
        <v>3.0044800623087752E-3</v>
      </c>
      <c r="N60" s="92">
        <f>K60/'סכום נכסי הקרן'!$C$42</f>
        <v>3.8224158599242842E-4</v>
      </c>
    </row>
    <row r="61" spans="2:14">
      <c r="B61" s="86" t="s">
        <v>1657</v>
      </c>
      <c r="C61" s="88" t="s">
        <v>1658</v>
      </c>
      <c r="D61" s="89" t="s">
        <v>28</v>
      </c>
      <c r="E61" s="88"/>
      <c r="F61" s="89" t="s">
        <v>1569</v>
      </c>
      <c r="G61" s="89" t="s">
        <v>130</v>
      </c>
      <c r="H61" s="91">
        <v>6588.198225000001</v>
      </c>
      <c r="I61" s="103">
        <v>8269.7999999999993</v>
      </c>
      <c r="J61" s="91"/>
      <c r="K61" s="91">
        <v>2189.4026373710003</v>
      </c>
      <c r="L61" s="92">
        <v>1.1667555210687075E-3</v>
      </c>
      <c r="M61" s="92">
        <f t="shared" si="0"/>
        <v>2.0289285703940538E-2</v>
      </c>
      <c r="N61" s="92">
        <f>K61/'סכום נכסי הקרן'!$C$42</f>
        <v>2.5812814814181644E-3</v>
      </c>
    </row>
    <row r="62" spans="2:14">
      <c r="B62" s="86" t="s">
        <v>1659</v>
      </c>
      <c r="C62" s="88" t="s">
        <v>1660</v>
      </c>
      <c r="D62" s="89" t="s">
        <v>28</v>
      </c>
      <c r="E62" s="88"/>
      <c r="F62" s="89" t="s">
        <v>1569</v>
      </c>
      <c r="G62" s="89" t="s">
        <v>130</v>
      </c>
      <c r="H62" s="91">
        <v>10292.116290000004</v>
      </c>
      <c r="I62" s="103">
        <v>2323.1999999999998</v>
      </c>
      <c r="J62" s="91"/>
      <c r="K62" s="91">
        <v>960.84925193700019</v>
      </c>
      <c r="L62" s="92">
        <v>3.5292502132288408E-4</v>
      </c>
      <c r="M62" s="92">
        <f t="shared" si="0"/>
        <v>8.9042301576728513E-3</v>
      </c>
      <c r="N62" s="92">
        <f>K62/'סכום נכסי הקרן'!$C$42</f>
        <v>1.1328306352264589E-3</v>
      </c>
    </row>
    <row r="63" spans="2:14">
      <c r="B63" s="86" t="s">
        <v>1661</v>
      </c>
      <c r="C63" s="88" t="s">
        <v>1662</v>
      </c>
      <c r="D63" s="89" t="s">
        <v>118</v>
      </c>
      <c r="E63" s="88"/>
      <c r="F63" s="89" t="s">
        <v>1569</v>
      </c>
      <c r="G63" s="89" t="s">
        <v>137</v>
      </c>
      <c r="H63" s="91">
        <v>55594.680793000007</v>
      </c>
      <c r="I63" s="103">
        <v>241950</v>
      </c>
      <c r="J63" s="91"/>
      <c r="K63" s="91">
        <v>3441.0688486650006</v>
      </c>
      <c r="L63" s="92">
        <v>6.9217061848404343E-6</v>
      </c>
      <c r="M63" s="92">
        <f t="shared" si="0"/>
        <v>3.1888528773003057E-2</v>
      </c>
      <c r="N63" s="92">
        <f>K63/'סכום נכסי הקרן'!$C$42</f>
        <v>4.0569820935310898E-3</v>
      </c>
    </row>
    <row r="64" spans="2:14">
      <c r="B64" s="86" t="s">
        <v>1663</v>
      </c>
      <c r="C64" s="88" t="s">
        <v>1664</v>
      </c>
      <c r="D64" s="89" t="s">
        <v>118</v>
      </c>
      <c r="E64" s="88"/>
      <c r="F64" s="89" t="s">
        <v>1569</v>
      </c>
      <c r="G64" s="89" t="s">
        <v>137</v>
      </c>
      <c r="H64" s="91">
        <v>151908.32999999999</v>
      </c>
      <c r="I64" s="103">
        <v>23390</v>
      </c>
      <c r="J64" s="91"/>
      <c r="K64" s="91">
        <v>908.96321025600014</v>
      </c>
      <c r="L64" s="92">
        <v>4.2315171463566973E-4</v>
      </c>
      <c r="M64" s="92">
        <f t="shared" si="0"/>
        <v>8.4234000418488934E-3</v>
      </c>
      <c r="N64" s="92">
        <f>K64/'סכום נכסי הקרן'!$C$42</f>
        <v>1.071657566258167E-3</v>
      </c>
    </row>
    <row r="65" spans="2:14">
      <c r="B65" s="86" t="s">
        <v>1665</v>
      </c>
      <c r="C65" s="88" t="s">
        <v>1666</v>
      </c>
      <c r="D65" s="89" t="s">
        <v>28</v>
      </c>
      <c r="E65" s="88"/>
      <c r="F65" s="89" t="s">
        <v>1569</v>
      </c>
      <c r="G65" s="89" t="s">
        <v>130</v>
      </c>
      <c r="H65" s="91">
        <v>780.18136900000013</v>
      </c>
      <c r="I65" s="103">
        <v>17672</v>
      </c>
      <c r="J65" s="91"/>
      <c r="K65" s="91">
        <v>554.04526849400008</v>
      </c>
      <c r="L65" s="92">
        <v>1.4145251908258545E-4</v>
      </c>
      <c r="M65" s="92">
        <f t="shared" si="0"/>
        <v>5.1343606486605152E-3</v>
      </c>
      <c r="N65" s="92">
        <f>K65/'סכום נכסי הקרן'!$C$42</f>
        <v>6.5321324046097549E-4</v>
      </c>
    </row>
    <row r="66" spans="2:14">
      <c r="B66" s="86" t="s">
        <v>1667</v>
      </c>
      <c r="C66" s="88" t="s">
        <v>1668</v>
      </c>
      <c r="D66" s="89" t="s">
        <v>1412</v>
      </c>
      <c r="E66" s="88"/>
      <c r="F66" s="89" t="s">
        <v>1569</v>
      </c>
      <c r="G66" s="89" t="s">
        <v>128</v>
      </c>
      <c r="H66" s="91">
        <v>7991.6991000000016</v>
      </c>
      <c r="I66" s="103">
        <v>3600</v>
      </c>
      <c r="J66" s="91"/>
      <c r="K66" s="91">
        <v>1064.4943201200003</v>
      </c>
      <c r="L66" s="92">
        <v>2.1281620120601458E-4</v>
      </c>
      <c r="M66" s="92">
        <f t="shared" si="0"/>
        <v>9.8647133343508497E-3</v>
      </c>
      <c r="N66" s="92">
        <f>K66/'סכום נכסי הקרן'!$C$42</f>
        <v>1.2550270236725584E-3</v>
      </c>
    </row>
    <row r="67" spans="2:14">
      <c r="B67" s="86" t="s">
        <v>1669</v>
      </c>
      <c r="C67" s="88" t="s">
        <v>1670</v>
      </c>
      <c r="D67" s="89" t="s">
        <v>28</v>
      </c>
      <c r="E67" s="88"/>
      <c r="F67" s="89" t="s">
        <v>1569</v>
      </c>
      <c r="G67" s="89" t="s">
        <v>130</v>
      </c>
      <c r="H67" s="91">
        <v>1030.598947</v>
      </c>
      <c r="I67" s="103">
        <v>22655</v>
      </c>
      <c r="J67" s="91"/>
      <c r="K67" s="91">
        <v>938.24818760800019</v>
      </c>
      <c r="L67" s="92">
        <v>8.6568580176396473E-4</v>
      </c>
      <c r="M67" s="92">
        <f t="shared" si="0"/>
        <v>8.6947851503648976E-3</v>
      </c>
      <c r="N67" s="92">
        <f>K67/'סכום נכסי הקרן'!$C$42</f>
        <v>1.1061842304871089E-3</v>
      </c>
    </row>
    <row r="68" spans="2:14">
      <c r="B68" s="86" t="s">
        <v>1671</v>
      </c>
      <c r="C68" s="88" t="s">
        <v>1672</v>
      </c>
      <c r="D68" s="89" t="s">
        <v>28</v>
      </c>
      <c r="E68" s="88"/>
      <c r="F68" s="89" t="s">
        <v>1569</v>
      </c>
      <c r="G68" s="89" t="s">
        <v>130</v>
      </c>
      <c r="H68" s="91">
        <v>2935.7935950000001</v>
      </c>
      <c r="I68" s="103">
        <v>19926</v>
      </c>
      <c r="J68" s="91"/>
      <c r="K68" s="91">
        <v>2350.7671722460004</v>
      </c>
      <c r="L68" s="92">
        <v>9.5988020107896032E-4</v>
      </c>
      <c r="M68" s="92">
        <f t="shared" si="0"/>
        <v>2.1784657589713766E-2</v>
      </c>
      <c r="N68" s="92">
        <f>K68/'סכום נכסי הקרן'!$C$42</f>
        <v>2.7715284823675431E-3</v>
      </c>
    </row>
    <row r="69" spans="2:14">
      <c r="B69" s="86" t="s">
        <v>1673</v>
      </c>
      <c r="C69" s="88" t="s">
        <v>1674</v>
      </c>
      <c r="D69" s="89" t="s">
        <v>117</v>
      </c>
      <c r="E69" s="88"/>
      <c r="F69" s="89" t="s">
        <v>1569</v>
      </c>
      <c r="G69" s="89" t="s">
        <v>128</v>
      </c>
      <c r="H69" s="91">
        <v>15190.833000000002</v>
      </c>
      <c r="I69" s="103">
        <v>3005.25</v>
      </c>
      <c r="J69" s="91"/>
      <c r="K69" s="91">
        <v>1689.1332823100001</v>
      </c>
      <c r="L69" s="92">
        <v>8.0374777777777789E-4</v>
      </c>
      <c r="M69" s="92">
        <f t="shared" si="0"/>
        <v>1.5653268691580128E-2</v>
      </c>
      <c r="N69" s="92">
        <f>K69/'סכום נכסי הקרן'!$C$42</f>
        <v>1.9914694478076708E-3</v>
      </c>
    </row>
    <row r="70" spans="2:14">
      <c r="B70" s="86" t="s">
        <v>1675</v>
      </c>
      <c r="C70" s="88" t="s">
        <v>1676</v>
      </c>
      <c r="D70" s="89" t="s">
        <v>1412</v>
      </c>
      <c r="E70" s="88"/>
      <c r="F70" s="89" t="s">
        <v>1569</v>
      </c>
      <c r="G70" s="89" t="s">
        <v>128</v>
      </c>
      <c r="H70" s="91">
        <v>4071.6452020000011</v>
      </c>
      <c r="I70" s="103">
        <v>17386</v>
      </c>
      <c r="J70" s="91"/>
      <c r="K70" s="91">
        <v>2619.2160688270005</v>
      </c>
      <c r="L70" s="92">
        <v>1.4191570283408992E-5</v>
      </c>
      <c r="M70" s="92">
        <f t="shared" si="0"/>
        <v>2.4272384728920893E-2</v>
      </c>
      <c r="N70" s="92">
        <f>K70/'סכום נכסי הקרן'!$C$42</f>
        <v>3.0880267607672394E-3</v>
      </c>
    </row>
    <row r="71" spans="2:14">
      <c r="B71" s="86" t="s">
        <v>1677</v>
      </c>
      <c r="C71" s="88" t="s">
        <v>1678</v>
      </c>
      <c r="D71" s="89" t="s">
        <v>1412</v>
      </c>
      <c r="E71" s="88"/>
      <c r="F71" s="89" t="s">
        <v>1569</v>
      </c>
      <c r="G71" s="89" t="s">
        <v>128</v>
      </c>
      <c r="H71" s="91">
        <v>2377.6956000000005</v>
      </c>
      <c r="I71" s="103">
        <v>6544</v>
      </c>
      <c r="J71" s="91"/>
      <c r="K71" s="91">
        <v>575.70668023700011</v>
      </c>
      <c r="L71" s="92">
        <v>1.0223386811329342E-5</v>
      </c>
      <c r="M71" s="92">
        <f t="shared" si="0"/>
        <v>5.3350978561995353E-3</v>
      </c>
      <c r="N71" s="92">
        <f>K71/'סכום נכסי הקרן'!$C$42</f>
        <v>6.7875180519967561E-4</v>
      </c>
    </row>
    <row r="72" spans="2:14">
      <c r="B72" s="86" t="s">
        <v>1679</v>
      </c>
      <c r="C72" s="88" t="s">
        <v>1680</v>
      </c>
      <c r="D72" s="89" t="s">
        <v>1412</v>
      </c>
      <c r="E72" s="88"/>
      <c r="F72" s="89" t="s">
        <v>1569</v>
      </c>
      <c r="G72" s="89" t="s">
        <v>128</v>
      </c>
      <c r="H72" s="91">
        <v>1416.7102950000003</v>
      </c>
      <c r="I72" s="103">
        <v>15225</v>
      </c>
      <c r="J72" s="91"/>
      <c r="K72" s="91">
        <v>798.06832693100012</v>
      </c>
      <c r="L72" s="92">
        <v>2.3265999253036627E-5</v>
      </c>
      <c r="M72" s="92">
        <f t="shared" si="0"/>
        <v>7.3957325253852174E-3</v>
      </c>
      <c r="N72" s="92">
        <f>K72/'סכום נכסי הקרן'!$C$42</f>
        <v>9.4091372598647724E-4</v>
      </c>
    </row>
    <row r="73" spans="2:14">
      <c r="B73" s="86" t="s">
        <v>1681</v>
      </c>
      <c r="C73" s="88" t="s">
        <v>1682</v>
      </c>
      <c r="D73" s="89" t="s">
        <v>119</v>
      </c>
      <c r="E73" s="88"/>
      <c r="F73" s="89" t="s">
        <v>1569</v>
      </c>
      <c r="G73" s="89" t="s">
        <v>132</v>
      </c>
      <c r="H73" s="91">
        <v>8600.547687000002</v>
      </c>
      <c r="I73" s="103">
        <v>9007</v>
      </c>
      <c r="J73" s="91"/>
      <c r="K73" s="91">
        <v>1899.2126660740003</v>
      </c>
      <c r="L73" s="92">
        <v>6.2861466958868132E-5</v>
      </c>
      <c r="M73" s="92">
        <f t="shared" si="0"/>
        <v>1.7600083117095638E-2</v>
      </c>
      <c r="N73" s="92">
        <f>K73/'סכום נכסי הקרן'!$C$42</f>
        <v>2.239150716516156E-3</v>
      </c>
    </row>
    <row r="74" spans="2:14">
      <c r="B74" s="93"/>
      <c r="C74" s="88"/>
      <c r="D74" s="88"/>
      <c r="E74" s="88"/>
      <c r="F74" s="88"/>
      <c r="G74" s="88"/>
      <c r="H74" s="91"/>
      <c r="I74" s="103"/>
      <c r="J74" s="88"/>
      <c r="K74" s="88"/>
      <c r="L74" s="88"/>
      <c r="M74" s="92"/>
      <c r="N74" s="88"/>
    </row>
    <row r="75" spans="2:14">
      <c r="B75" s="85" t="s">
        <v>222</v>
      </c>
      <c r="C75" s="80"/>
      <c r="D75" s="81"/>
      <c r="E75" s="80"/>
      <c r="F75" s="81"/>
      <c r="G75" s="81"/>
      <c r="H75" s="83"/>
      <c r="I75" s="101"/>
      <c r="J75" s="83"/>
      <c r="K75" s="83">
        <v>1347.1167333610001</v>
      </c>
      <c r="L75" s="84"/>
      <c r="M75" s="84">
        <f t="shared" si="0"/>
        <v>1.2483787044552157E-2</v>
      </c>
      <c r="N75" s="84">
        <f>K75/'סכום נכסי הקרן'!$C$42</f>
        <v>1.5882357213695293E-3</v>
      </c>
    </row>
    <row r="76" spans="2:14">
      <c r="B76" s="86" t="s">
        <v>1683</v>
      </c>
      <c r="C76" s="88" t="s">
        <v>1684</v>
      </c>
      <c r="D76" s="89" t="s">
        <v>117</v>
      </c>
      <c r="E76" s="88"/>
      <c r="F76" s="89" t="s">
        <v>1597</v>
      </c>
      <c r="G76" s="89" t="s">
        <v>128</v>
      </c>
      <c r="H76" s="91">
        <v>4048.5444640000005</v>
      </c>
      <c r="I76" s="103">
        <v>8993</v>
      </c>
      <c r="J76" s="91"/>
      <c r="K76" s="91">
        <v>1347.1167333610001</v>
      </c>
      <c r="L76" s="92">
        <v>1.135791273678365E-4</v>
      </c>
      <c r="M76" s="92">
        <f t="shared" ref="M76" si="1">IFERROR(K76/$K$11,0)</f>
        <v>1.2483787044552157E-2</v>
      </c>
      <c r="N76" s="92">
        <f>K76/'סכום נכסי הקרן'!$C$42</f>
        <v>1.5882357213695293E-3</v>
      </c>
    </row>
    <row r="77" spans="2:14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110" t="s">
        <v>216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110" t="s">
        <v>108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110" t="s">
        <v>199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110" t="s">
        <v>207</v>
      </c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110" t="s">
        <v>214</v>
      </c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1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1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2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0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142</v>
      </c>
      <c r="C1" s="46" t="s" vm="1">
        <v>225</v>
      </c>
    </row>
    <row r="2" spans="2:15">
      <c r="B2" s="46" t="s">
        <v>141</v>
      </c>
      <c r="C2" s="46" t="s">
        <v>226</v>
      </c>
    </row>
    <row r="3" spans="2:15">
      <c r="B3" s="46" t="s">
        <v>143</v>
      </c>
      <c r="C3" s="46" t="s">
        <v>227</v>
      </c>
    </row>
    <row r="4" spans="2:15">
      <c r="B4" s="46" t="s">
        <v>144</v>
      </c>
      <c r="C4" s="46">
        <v>2145</v>
      </c>
    </row>
    <row r="6" spans="2:15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111</v>
      </c>
      <c r="C8" s="29" t="s">
        <v>45</v>
      </c>
      <c r="D8" s="29" t="s">
        <v>115</v>
      </c>
      <c r="E8" s="29" t="s">
        <v>113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201</v>
      </c>
      <c r="K8" s="29" t="s">
        <v>200</v>
      </c>
      <c r="L8" s="29" t="s">
        <v>61</v>
      </c>
      <c r="M8" s="29" t="s">
        <v>58</v>
      </c>
      <c r="N8" s="29" t="s">
        <v>145</v>
      </c>
      <c r="O8" s="19" t="s">
        <v>147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208</v>
      </c>
      <c r="K9" s="31"/>
      <c r="L9" s="31" t="s">
        <v>204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14984.382151179005</v>
      </c>
      <c r="M11" s="92"/>
      <c r="N11" s="92">
        <f>IFERROR(L11/$L$11,0)</f>
        <v>1</v>
      </c>
      <c r="O11" s="92">
        <f>L11/'סכום נכסי הקרן'!$C$42</f>
        <v>1.7666420738296114E-2</v>
      </c>
    </row>
    <row r="12" spans="2:15" s="4" customFormat="1" ht="18" customHeight="1">
      <c r="B12" s="113" t="s">
        <v>193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14984.382151179001</v>
      </c>
      <c r="M12" s="92"/>
      <c r="N12" s="92">
        <f t="shared" ref="N12:N26" si="0">IFERROR(L12/$L$11,0)</f>
        <v>0.99999999999999978</v>
      </c>
      <c r="O12" s="92">
        <f>L12/'סכום נכסי הקרן'!$C$42</f>
        <v>1.7666420738296107E-2</v>
      </c>
    </row>
    <row r="13" spans="2:15">
      <c r="B13" s="85" t="s">
        <v>52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7500.4066722980015</v>
      </c>
      <c r="M13" s="84"/>
      <c r="N13" s="84">
        <f t="shared" si="0"/>
        <v>0.50054827730804052</v>
      </c>
      <c r="O13" s="84">
        <f>L13/'סכום נכסי הקרן'!$C$42</f>
        <v>8.8428964667531616E-3</v>
      </c>
    </row>
    <row r="14" spans="2:15">
      <c r="B14" s="86" t="s">
        <v>1685</v>
      </c>
      <c r="C14" s="88" t="s">
        <v>1686</v>
      </c>
      <c r="D14" s="89" t="s">
        <v>28</v>
      </c>
      <c r="E14" s="88"/>
      <c r="F14" s="89" t="s">
        <v>1597</v>
      </c>
      <c r="G14" s="88" t="s">
        <v>664</v>
      </c>
      <c r="H14" s="88" t="s">
        <v>665</v>
      </c>
      <c r="I14" s="89" t="s">
        <v>130</v>
      </c>
      <c r="J14" s="91">
        <v>135.43537000000003</v>
      </c>
      <c r="K14" s="103">
        <v>102865.8878</v>
      </c>
      <c r="L14" s="91">
        <v>559.84454513600019</v>
      </c>
      <c r="M14" s="92">
        <v>4.3951187008421001E-7</v>
      </c>
      <c r="N14" s="92">
        <f t="shared" si="0"/>
        <v>3.736187047872043E-2</v>
      </c>
      <c r="O14" s="92">
        <f>L14/'סכום נכסי הקרן'!$C$42</f>
        <v>6.6005052344679993E-4</v>
      </c>
    </row>
    <row r="15" spans="2:15">
      <c r="B15" s="86" t="s">
        <v>1687</v>
      </c>
      <c r="C15" s="88" t="s">
        <v>1688</v>
      </c>
      <c r="D15" s="89" t="s">
        <v>28</v>
      </c>
      <c r="E15" s="88"/>
      <c r="F15" s="89" t="s">
        <v>1597</v>
      </c>
      <c r="G15" s="88" t="s">
        <v>827</v>
      </c>
      <c r="H15" s="88" t="s">
        <v>665</v>
      </c>
      <c r="I15" s="89" t="s">
        <v>128</v>
      </c>
      <c r="J15" s="91">
        <v>23.000527000000005</v>
      </c>
      <c r="K15" s="103">
        <v>1026095</v>
      </c>
      <c r="L15" s="91">
        <v>873.22646615200017</v>
      </c>
      <c r="M15" s="92">
        <v>1.6358395554397925E-4</v>
      </c>
      <c r="N15" s="92">
        <f t="shared" si="0"/>
        <v>5.8275773891904699E-2</v>
      </c>
      <c r="O15" s="92">
        <f>L15/'סכום נכסי הקרן'!$C$42</f>
        <v>1.0295243404242003E-3</v>
      </c>
    </row>
    <row r="16" spans="2:15">
      <c r="B16" s="86" t="s">
        <v>1689</v>
      </c>
      <c r="C16" s="88" t="s">
        <v>1690</v>
      </c>
      <c r="D16" s="89" t="s">
        <v>28</v>
      </c>
      <c r="E16" s="88"/>
      <c r="F16" s="89" t="s">
        <v>1597</v>
      </c>
      <c r="G16" s="88" t="s">
        <v>919</v>
      </c>
      <c r="H16" s="88" t="s">
        <v>665</v>
      </c>
      <c r="I16" s="89" t="s">
        <v>128</v>
      </c>
      <c r="J16" s="91">
        <v>839.26880500000016</v>
      </c>
      <c r="K16" s="103">
        <v>34634.089999999997</v>
      </c>
      <c r="L16" s="91">
        <v>1075.4905194160001</v>
      </c>
      <c r="M16" s="92">
        <v>9.7300803904066545E-5</v>
      </c>
      <c r="N16" s="92">
        <f t="shared" si="0"/>
        <v>7.1774098428968466E-2</v>
      </c>
      <c r="O16" s="92">
        <f>L16/'סכום נכסי הקרן'!$C$42</f>
        <v>1.2679914209580349E-3</v>
      </c>
    </row>
    <row r="17" spans="2:15">
      <c r="B17" s="86" t="s">
        <v>1691</v>
      </c>
      <c r="C17" s="88" t="s">
        <v>1692</v>
      </c>
      <c r="D17" s="89" t="s">
        <v>28</v>
      </c>
      <c r="E17" s="88"/>
      <c r="F17" s="89" t="s">
        <v>1597</v>
      </c>
      <c r="G17" s="88" t="s">
        <v>1693</v>
      </c>
      <c r="H17" s="88" t="s">
        <v>665</v>
      </c>
      <c r="I17" s="89" t="s">
        <v>130</v>
      </c>
      <c r="J17" s="91">
        <v>130.18597000000003</v>
      </c>
      <c r="K17" s="103">
        <v>226145</v>
      </c>
      <c r="L17" s="91">
        <v>1183.0828109030001</v>
      </c>
      <c r="M17" s="92">
        <v>5.166772401241893E-4</v>
      </c>
      <c r="N17" s="92">
        <f t="shared" si="0"/>
        <v>7.895439391272549E-2</v>
      </c>
      <c r="O17" s="92">
        <f>L17/'סכום נכסי הקרן'!$C$42</f>
        <v>1.3948415419993739E-3</v>
      </c>
    </row>
    <row r="18" spans="2:15">
      <c r="B18" s="86" t="s">
        <v>1694</v>
      </c>
      <c r="C18" s="88" t="s">
        <v>1695</v>
      </c>
      <c r="D18" s="89" t="s">
        <v>28</v>
      </c>
      <c r="E18" s="88"/>
      <c r="F18" s="89" t="s">
        <v>1597</v>
      </c>
      <c r="G18" s="88" t="s">
        <v>1693</v>
      </c>
      <c r="H18" s="88" t="s">
        <v>665</v>
      </c>
      <c r="I18" s="89" t="s">
        <v>128</v>
      </c>
      <c r="J18" s="91">
        <v>319.27032600000007</v>
      </c>
      <c r="K18" s="103">
        <v>116645.7</v>
      </c>
      <c r="L18" s="91">
        <v>1377.9358272330003</v>
      </c>
      <c r="M18" s="92">
        <v>5.3031605847216978E-4</v>
      </c>
      <c r="N18" s="92">
        <f t="shared" si="0"/>
        <v>9.1958134364891461E-2</v>
      </c>
      <c r="O18" s="92">
        <f>L18/'סכום נכסי הקרן'!$C$42</f>
        <v>1.6245710919989389E-3</v>
      </c>
    </row>
    <row r="19" spans="2:15">
      <c r="B19" s="86" t="s">
        <v>1696</v>
      </c>
      <c r="C19" s="88" t="s">
        <v>1697</v>
      </c>
      <c r="D19" s="89" t="s">
        <v>28</v>
      </c>
      <c r="E19" s="88"/>
      <c r="F19" s="89" t="s">
        <v>1597</v>
      </c>
      <c r="G19" s="88" t="s">
        <v>1698</v>
      </c>
      <c r="H19" s="88" t="s">
        <v>665</v>
      </c>
      <c r="I19" s="89" t="s">
        <v>131</v>
      </c>
      <c r="J19" s="91">
        <v>73278.825901000018</v>
      </c>
      <c r="K19" s="103">
        <v>126</v>
      </c>
      <c r="L19" s="91">
        <v>431.25189929800001</v>
      </c>
      <c r="M19" s="92">
        <v>3.1055220662987767E-7</v>
      </c>
      <c r="N19" s="92">
        <f t="shared" si="0"/>
        <v>2.8780092161762447E-2</v>
      </c>
      <c r="O19" s="92">
        <f>L19/'סכום נכסי הקרן'!$C$42</f>
        <v>5.084412170166335E-4</v>
      </c>
    </row>
    <row r="20" spans="2:15">
      <c r="B20" s="86" t="s">
        <v>1699</v>
      </c>
      <c r="C20" s="88" t="s">
        <v>1700</v>
      </c>
      <c r="D20" s="89" t="s">
        <v>28</v>
      </c>
      <c r="E20" s="88"/>
      <c r="F20" s="89" t="s">
        <v>1597</v>
      </c>
      <c r="G20" s="88" t="s">
        <v>530</v>
      </c>
      <c r="H20" s="88"/>
      <c r="I20" s="89" t="s">
        <v>131</v>
      </c>
      <c r="J20" s="91">
        <v>2663.9809480000004</v>
      </c>
      <c r="K20" s="103">
        <v>16070.32</v>
      </c>
      <c r="L20" s="91">
        <v>1999.5746041600003</v>
      </c>
      <c r="M20" s="92">
        <v>2.3546780982032884E-6</v>
      </c>
      <c r="N20" s="92">
        <f t="shared" si="0"/>
        <v>0.13344391406906753</v>
      </c>
      <c r="O20" s="92">
        <f>L20/'סכום נכסי הקרן'!$C$42</f>
        <v>2.3574763309091788E-3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1"/>
      <c r="L22" s="83">
        <v>7483.9754788810005</v>
      </c>
      <c r="M22" s="84"/>
      <c r="N22" s="84">
        <f t="shared" si="0"/>
        <v>0.49945172269195925</v>
      </c>
      <c r="O22" s="84">
        <f>L22/'סכום נכסי הקרן'!$C$42</f>
        <v>8.8235242715429488E-3</v>
      </c>
    </row>
    <row r="23" spans="2:15">
      <c r="B23" s="86" t="s">
        <v>1701</v>
      </c>
      <c r="C23" s="88" t="s">
        <v>1702</v>
      </c>
      <c r="D23" s="89" t="s">
        <v>28</v>
      </c>
      <c r="E23" s="88"/>
      <c r="F23" s="89" t="s">
        <v>1569</v>
      </c>
      <c r="G23" s="88" t="s">
        <v>530</v>
      </c>
      <c r="H23" s="88"/>
      <c r="I23" s="89" t="s">
        <v>128</v>
      </c>
      <c r="J23" s="91">
        <v>602.1183870000001</v>
      </c>
      <c r="K23" s="103">
        <v>19790</v>
      </c>
      <c r="L23" s="91">
        <v>440.88914662300004</v>
      </c>
      <c r="M23" s="92">
        <v>7.8069726503275888E-5</v>
      </c>
      <c r="N23" s="92">
        <f t="shared" si="0"/>
        <v>2.9423244960974912E-2</v>
      </c>
      <c r="O23" s="92">
        <f>L23/'סכום נכסי הקרן'!$C$42</f>
        <v>5.1980342496653375E-4</v>
      </c>
    </row>
    <row r="24" spans="2:15">
      <c r="B24" s="86" t="s">
        <v>1703</v>
      </c>
      <c r="C24" s="88" t="s">
        <v>1704</v>
      </c>
      <c r="D24" s="89" t="s">
        <v>28</v>
      </c>
      <c r="E24" s="88"/>
      <c r="F24" s="89" t="s">
        <v>1569</v>
      </c>
      <c r="G24" s="88" t="s">
        <v>530</v>
      </c>
      <c r="H24" s="88"/>
      <c r="I24" s="89" t="s">
        <v>128</v>
      </c>
      <c r="J24" s="91">
        <v>3385.7064400000004</v>
      </c>
      <c r="K24" s="103">
        <v>3539</v>
      </c>
      <c r="L24" s="91">
        <v>443.334558399</v>
      </c>
      <c r="M24" s="92">
        <v>5.8295040509528108E-5</v>
      </c>
      <c r="N24" s="92">
        <f t="shared" si="0"/>
        <v>2.9586442332166323E-2</v>
      </c>
      <c r="O24" s="92">
        <f>L24/'סכום נכסי הקרן'!$C$42</f>
        <v>5.2268653838938512E-4</v>
      </c>
    </row>
    <row r="25" spans="2:15">
      <c r="B25" s="86" t="s">
        <v>1705</v>
      </c>
      <c r="C25" s="88" t="s">
        <v>1706</v>
      </c>
      <c r="D25" s="89" t="s">
        <v>120</v>
      </c>
      <c r="E25" s="88"/>
      <c r="F25" s="89" t="s">
        <v>1569</v>
      </c>
      <c r="G25" s="88" t="s">
        <v>530</v>
      </c>
      <c r="H25" s="88"/>
      <c r="I25" s="89" t="s">
        <v>128</v>
      </c>
      <c r="J25" s="91">
        <v>44864.857723000001</v>
      </c>
      <c r="K25" s="103">
        <v>1479.4</v>
      </c>
      <c r="L25" s="91">
        <v>2455.8036090440005</v>
      </c>
      <c r="M25" s="92">
        <v>6.9992236055905065E-5</v>
      </c>
      <c r="N25" s="92">
        <f t="shared" si="0"/>
        <v>0.16389088213762437</v>
      </c>
      <c r="O25" s="92">
        <f>L25/'סכום נכסי הקרן'!$C$42</f>
        <v>2.8953652790137709E-3</v>
      </c>
    </row>
    <row r="26" spans="2:15">
      <c r="B26" s="86" t="s">
        <v>1707</v>
      </c>
      <c r="C26" s="88" t="s">
        <v>1708</v>
      </c>
      <c r="D26" s="89" t="s">
        <v>120</v>
      </c>
      <c r="E26" s="88"/>
      <c r="F26" s="89" t="s">
        <v>1569</v>
      </c>
      <c r="G26" s="88" t="s">
        <v>530</v>
      </c>
      <c r="H26" s="88"/>
      <c r="I26" s="89" t="s">
        <v>128</v>
      </c>
      <c r="J26" s="91">
        <v>9163.8158170000024</v>
      </c>
      <c r="K26" s="103">
        <v>12221.83</v>
      </c>
      <c r="L26" s="91">
        <v>4143.9481648150004</v>
      </c>
      <c r="M26" s="92">
        <v>8.936752459158057E-5</v>
      </c>
      <c r="N26" s="92">
        <f t="shared" si="0"/>
        <v>0.27655115326119373</v>
      </c>
      <c r="O26" s="92">
        <f>L26/'סכום נכסי הקרן'!$C$42</f>
        <v>4.8856690291732589E-3</v>
      </c>
    </row>
    <row r="27" spans="2:15">
      <c r="B27" s="93"/>
      <c r="C27" s="88"/>
      <c r="D27" s="88"/>
      <c r="E27" s="88"/>
      <c r="F27" s="88"/>
      <c r="G27" s="88"/>
      <c r="H27" s="88"/>
      <c r="I27" s="88"/>
      <c r="J27" s="91"/>
      <c r="K27" s="103"/>
      <c r="L27" s="88"/>
      <c r="M27" s="88"/>
      <c r="N27" s="92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216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108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10" t="s">
        <v>199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10" t="s">
        <v>207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1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2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0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142</v>
      </c>
      <c r="C1" s="46" t="s" vm="1">
        <v>225</v>
      </c>
    </row>
    <row r="2" spans="2:12">
      <c r="B2" s="46" t="s">
        <v>141</v>
      </c>
      <c r="C2" s="46" t="s">
        <v>226</v>
      </c>
    </row>
    <row r="3" spans="2:12">
      <c r="B3" s="46" t="s">
        <v>143</v>
      </c>
      <c r="C3" s="46" t="s">
        <v>227</v>
      </c>
    </row>
    <row r="4" spans="2:12">
      <c r="B4" s="46" t="s">
        <v>144</v>
      </c>
      <c r="C4" s="46">
        <v>2145</v>
      </c>
    </row>
    <row r="6" spans="2:12" ht="26.25" customHeight="1">
      <c r="B6" s="136" t="s">
        <v>169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112</v>
      </c>
      <c r="C8" s="29" t="s">
        <v>45</v>
      </c>
      <c r="D8" s="29" t="s">
        <v>115</v>
      </c>
      <c r="E8" s="29" t="s">
        <v>65</v>
      </c>
      <c r="F8" s="29" t="s">
        <v>99</v>
      </c>
      <c r="G8" s="29" t="s">
        <v>201</v>
      </c>
      <c r="H8" s="29" t="s">
        <v>200</v>
      </c>
      <c r="I8" s="29" t="s">
        <v>61</v>
      </c>
      <c r="J8" s="29" t="s">
        <v>58</v>
      </c>
      <c r="K8" s="29" t="s">
        <v>145</v>
      </c>
      <c r="L8" s="65" t="s">
        <v>147</v>
      </c>
    </row>
    <row r="9" spans="2:12" s="3" customFormat="1" ht="25.5">
      <c r="B9" s="14"/>
      <c r="C9" s="15"/>
      <c r="D9" s="15"/>
      <c r="E9" s="15"/>
      <c r="F9" s="15"/>
      <c r="G9" s="15" t="s">
        <v>208</v>
      </c>
      <c r="H9" s="15"/>
      <c r="I9" s="15" t="s">
        <v>204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48</v>
      </c>
      <c r="C11" s="88"/>
      <c r="D11" s="89"/>
      <c r="E11" s="89"/>
      <c r="F11" s="89"/>
      <c r="G11" s="91"/>
      <c r="H11" s="103"/>
      <c r="I11" s="91">
        <v>16.190484373000004</v>
      </c>
      <c r="J11" s="92"/>
      <c r="K11" s="92">
        <f>IFERROR(I11/$I$11,0)</f>
        <v>1</v>
      </c>
      <c r="L11" s="92">
        <f>I11/'סכום נכסי הקרן'!$C$42</f>
        <v>1.9088401911033823E-5</v>
      </c>
    </row>
    <row r="12" spans="2:12" s="4" customFormat="1" ht="18" customHeight="1">
      <c r="B12" s="113" t="s">
        <v>26</v>
      </c>
      <c r="C12" s="88"/>
      <c r="D12" s="89"/>
      <c r="E12" s="89"/>
      <c r="F12" s="89"/>
      <c r="G12" s="91"/>
      <c r="H12" s="103"/>
      <c r="I12" s="91">
        <v>14.907226841000002</v>
      </c>
      <c r="J12" s="92"/>
      <c r="K12" s="92">
        <f t="shared" ref="K12:K20" si="0">IFERROR(I12/$I$11,0)</f>
        <v>0.92074001602200228</v>
      </c>
      <c r="L12" s="92">
        <f>I12/'סכום נכסי הקרן'!$C$42</f>
        <v>1.7575455481399702E-5</v>
      </c>
    </row>
    <row r="13" spans="2:12">
      <c r="B13" s="85" t="s">
        <v>1709</v>
      </c>
      <c r="C13" s="80"/>
      <c r="D13" s="81"/>
      <c r="E13" s="81"/>
      <c r="F13" s="81"/>
      <c r="G13" s="83"/>
      <c r="H13" s="101"/>
      <c r="I13" s="83">
        <v>14.907226841000002</v>
      </c>
      <c r="J13" s="84"/>
      <c r="K13" s="84">
        <f t="shared" si="0"/>
        <v>0.92074001602200228</v>
      </c>
      <c r="L13" s="84">
        <f>I13/'סכום נכסי הקרן'!$C$42</f>
        <v>1.7575455481399702E-5</v>
      </c>
    </row>
    <row r="14" spans="2:12">
      <c r="B14" s="86" t="s">
        <v>1710</v>
      </c>
      <c r="C14" s="88" t="s">
        <v>1711</v>
      </c>
      <c r="D14" s="89" t="s">
        <v>116</v>
      </c>
      <c r="E14" s="89" t="s">
        <v>474</v>
      </c>
      <c r="F14" s="89" t="s">
        <v>129</v>
      </c>
      <c r="G14" s="91">
        <v>935.57205000000022</v>
      </c>
      <c r="H14" s="103">
        <v>1500</v>
      </c>
      <c r="I14" s="91">
        <v>14.03358075</v>
      </c>
      <c r="J14" s="92">
        <v>4.677860250000001E-4</v>
      </c>
      <c r="K14" s="92">
        <f t="shared" si="0"/>
        <v>0.86677954943726354</v>
      </c>
      <c r="L14" s="92">
        <f>I14/'סכום נכסי הקרן'!$C$42</f>
        <v>1.6545436407923296E-5</v>
      </c>
    </row>
    <row r="15" spans="2:12">
      <c r="B15" s="86" t="s">
        <v>1712</v>
      </c>
      <c r="C15" s="88" t="s">
        <v>1713</v>
      </c>
      <c r="D15" s="89" t="s">
        <v>116</v>
      </c>
      <c r="E15" s="89" t="s">
        <v>153</v>
      </c>
      <c r="F15" s="89" t="s">
        <v>129</v>
      </c>
      <c r="G15" s="91">
        <v>11806.028250000001</v>
      </c>
      <c r="H15" s="103">
        <v>7.4</v>
      </c>
      <c r="I15" s="91">
        <v>0.87364609100000012</v>
      </c>
      <c r="J15" s="92">
        <v>7.873127219188245E-4</v>
      </c>
      <c r="K15" s="92">
        <f t="shared" si="0"/>
        <v>5.3960466584738659E-2</v>
      </c>
      <c r="L15" s="92">
        <f>I15/'סכום נכסי הקרן'!$C$42</f>
        <v>1.030019073476402E-6</v>
      </c>
    </row>
    <row r="16" spans="2:12">
      <c r="B16" s="93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113" t="s">
        <v>41</v>
      </c>
      <c r="C17" s="88"/>
      <c r="D17" s="89"/>
      <c r="E17" s="89"/>
      <c r="F17" s="89"/>
      <c r="G17" s="91"/>
      <c r="H17" s="103"/>
      <c r="I17" s="91">
        <v>1.2832575320000004</v>
      </c>
      <c r="J17" s="92"/>
      <c r="K17" s="92">
        <f t="shared" si="0"/>
        <v>7.9259983977997578E-2</v>
      </c>
      <c r="L17" s="92">
        <f>I17/'סכום נכסי הקרן'!$C$42</f>
        <v>1.5129464296341188E-6</v>
      </c>
    </row>
    <row r="18" spans="2:12">
      <c r="B18" s="85" t="s">
        <v>1714</v>
      </c>
      <c r="C18" s="80"/>
      <c r="D18" s="81"/>
      <c r="E18" s="81"/>
      <c r="F18" s="81"/>
      <c r="G18" s="83"/>
      <c r="H18" s="101"/>
      <c r="I18" s="83">
        <v>1.2832575320000004</v>
      </c>
      <c r="J18" s="84"/>
      <c r="K18" s="84">
        <f t="shared" si="0"/>
        <v>7.9259983977997578E-2</v>
      </c>
      <c r="L18" s="84">
        <f>I18/'סכום נכסי הקרן'!$C$42</f>
        <v>1.5129464296341188E-6</v>
      </c>
    </row>
    <row r="19" spans="2:12">
      <c r="B19" s="86" t="s">
        <v>1715</v>
      </c>
      <c r="C19" s="88" t="s">
        <v>1716</v>
      </c>
      <c r="D19" s="89" t="s">
        <v>1396</v>
      </c>
      <c r="E19" s="89" t="s">
        <v>747</v>
      </c>
      <c r="F19" s="89" t="s">
        <v>128</v>
      </c>
      <c r="G19" s="91">
        <v>1782.0420000000001</v>
      </c>
      <c r="H19" s="103">
        <v>16.82</v>
      </c>
      <c r="I19" s="91">
        <v>1.1090360180000003</v>
      </c>
      <c r="J19" s="92">
        <v>5.3354550898203599E-5</v>
      </c>
      <c r="K19" s="92">
        <f t="shared" si="0"/>
        <v>6.8499248845789923E-2</v>
      </c>
      <c r="L19" s="92">
        <f>I19/'סכום נכסי הקרן'!$C$42</f>
        <v>1.3075411925723576E-6</v>
      </c>
    </row>
    <row r="20" spans="2:12">
      <c r="B20" s="86" t="s">
        <v>1717</v>
      </c>
      <c r="C20" s="88" t="s">
        <v>1718</v>
      </c>
      <c r="D20" s="89" t="s">
        <v>1412</v>
      </c>
      <c r="E20" s="89" t="s">
        <v>824</v>
      </c>
      <c r="F20" s="89" t="s">
        <v>128</v>
      </c>
      <c r="G20" s="91">
        <v>470.86895800000008</v>
      </c>
      <c r="H20" s="103">
        <v>10</v>
      </c>
      <c r="I20" s="91">
        <v>0.17422151400000002</v>
      </c>
      <c r="J20" s="92">
        <v>1.8611421264822137E-5</v>
      </c>
      <c r="K20" s="92">
        <f t="shared" si="0"/>
        <v>1.0760735132207646E-2</v>
      </c>
      <c r="L20" s="92">
        <f>I20/'סכום נכסי הקרן'!$C$42</f>
        <v>2.0540523706176121E-7</v>
      </c>
    </row>
    <row r="21" spans="2:12">
      <c r="B21" s="93"/>
      <c r="C21" s="88"/>
      <c r="D21" s="88"/>
      <c r="E21" s="88"/>
      <c r="F21" s="88"/>
      <c r="G21" s="91"/>
      <c r="H21" s="103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108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199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207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