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4692E44C-C9D6-48D8-AAED-792E9D8FEF49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'!$B$7:$K$611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58" l="1"/>
  <c r="J46" i="58"/>
  <c r="J45" i="58" s="1"/>
  <c r="C43" i="88"/>
  <c r="L12" i="62" l="1"/>
  <c r="L217" i="62"/>
  <c r="L188" i="62"/>
  <c r="L187" i="62" s="1"/>
  <c r="L115" i="62"/>
  <c r="K12" i="81"/>
  <c r="I11" i="81"/>
  <c r="I10" i="81" s="1"/>
  <c r="J12" i="81" s="1"/>
  <c r="C15" i="88"/>
  <c r="J286" i="76"/>
  <c r="J285" i="76"/>
  <c r="J284" i="76"/>
  <c r="J283" i="76"/>
  <c r="J282" i="76"/>
  <c r="J281" i="76"/>
  <c r="J280" i="76"/>
  <c r="J279" i="76"/>
  <c r="J278" i="76"/>
  <c r="J277" i="76"/>
  <c r="J276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5" i="74"/>
  <c r="K14" i="74"/>
  <c r="K13" i="74"/>
  <c r="K12" i="74"/>
  <c r="K11" i="74"/>
  <c r="J33" i="73"/>
  <c r="J32" i="73"/>
  <c r="J31" i="73"/>
  <c r="J30" i="73"/>
  <c r="J28" i="73"/>
  <c r="J27" i="73"/>
  <c r="J25" i="73"/>
  <c r="J24" i="73"/>
  <c r="J23" i="73"/>
  <c r="J22" i="73"/>
  <c r="J21" i="73"/>
  <c r="J19" i="73"/>
  <c r="J18" i="73"/>
  <c r="J16" i="73"/>
  <c r="J15" i="73"/>
  <c r="J14" i="73"/>
  <c r="J13" i="73"/>
  <c r="J12" i="73"/>
  <c r="J11" i="73"/>
  <c r="L18" i="72"/>
  <c r="L17" i="72"/>
  <c r="L16" i="72"/>
  <c r="L15" i="72"/>
  <c r="L14" i="72"/>
  <c r="L13" i="72"/>
  <c r="L12" i="72"/>
  <c r="L11" i="72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7" i="64"/>
  <c r="N16" i="64"/>
  <c r="N15" i="64"/>
  <c r="N14" i="64"/>
  <c r="N13" i="64"/>
  <c r="N12" i="64"/>
  <c r="N11" i="64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17" i="61"/>
  <c r="T16" i="61"/>
  <c r="T14" i="61"/>
  <c r="T13" i="61"/>
  <c r="T12" i="61"/>
  <c r="T11" i="61"/>
  <c r="Q23" i="59"/>
  <c r="Q22" i="59"/>
  <c r="Q20" i="59"/>
  <c r="Q19" i="59"/>
  <c r="Q18" i="59"/>
  <c r="Q17" i="59"/>
  <c r="Q16" i="59"/>
  <c r="Q15" i="59"/>
  <c r="Q14" i="59"/>
  <c r="Q13" i="59"/>
  <c r="Q12" i="59"/>
  <c r="Q11" i="59"/>
  <c r="J11" i="58"/>
  <c r="J10" i="58" s="1"/>
  <c r="C37" i="88" l="1"/>
  <c r="L11" i="62"/>
  <c r="C16" i="88"/>
  <c r="N235" i="62"/>
  <c r="N250" i="62"/>
  <c r="N179" i="62"/>
  <c r="N128" i="62"/>
  <c r="N77" i="62"/>
  <c r="N28" i="62"/>
  <c r="N244" i="62"/>
  <c r="N178" i="62"/>
  <c r="N127" i="62"/>
  <c r="N76" i="62"/>
  <c r="N27" i="62"/>
  <c r="N220" i="62"/>
  <c r="N162" i="62"/>
  <c r="N108" i="62"/>
  <c r="N63" i="62"/>
  <c r="N11" i="62"/>
  <c r="N219" i="62"/>
  <c r="N158" i="62"/>
  <c r="N107" i="62"/>
  <c r="N61" i="62"/>
  <c r="N248" i="62"/>
  <c r="N143" i="62"/>
  <c r="N94" i="62"/>
  <c r="N42" i="62"/>
  <c r="N200" i="62"/>
  <c r="N142" i="62"/>
  <c r="N93" i="62"/>
  <c r="N41" i="62"/>
  <c r="N17" i="62"/>
  <c r="N32" i="62"/>
  <c r="N49" i="62"/>
  <c r="N64" i="62"/>
  <c r="N83" i="62"/>
  <c r="N97" i="62"/>
  <c r="N115" i="62"/>
  <c r="N130" i="62"/>
  <c r="N149" i="62"/>
  <c r="N163" i="62"/>
  <c r="N187" i="62"/>
  <c r="N205" i="62"/>
  <c r="N227" i="62"/>
  <c r="N251" i="62"/>
  <c r="N18" i="62"/>
  <c r="N33" i="62"/>
  <c r="N51" i="62"/>
  <c r="N65" i="62"/>
  <c r="N84" i="62"/>
  <c r="N99" i="62"/>
  <c r="N116" i="62"/>
  <c r="N131" i="62"/>
  <c r="N150" i="62"/>
  <c r="N165" i="62"/>
  <c r="N192" i="62"/>
  <c r="N257" i="62"/>
  <c r="N232" i="62"/>
  <c r="N252" i="62"/>
  <c r="N20" i="62"/>
  <c r="N39" i="62"/>
  <c r="N54" i="62"/>
  <c r="N71" i="62"/>
  <c r="N85" i="62"/>
  <c r="N105" i="62"/>
  <c r="N120" i="62"/>
  <c r="N137" i="62"/>
  <c r="N151" i="62"/>
  <c r="N172" i="62"/>
  <c r="N193" i="62"/>
  <c r="N212" i="62"/>
  <c r="N233" i="62"/>
  <c r="N260" i="62"/>
  <c r="N21" i="62"/>
  <c r="N40" i="62"/>
  <c r="N55" i="62"/>
  <c r="N72" i="62"/>
  <c r="N87" i="62"/>
  <c r="N106" i="62"/>
  <c r="N121" i="62"/>
  <c r="N138" i="62"/>
  <c r="N152" i="62"/>
  <c r="N177" i="62"/>
  <c r="N237" i="62"/>
  <c r="N218" i="62"/>
  <c r="N262" i="62"/>
  <c r="N264" i="62"/>
  <c r="N256" i="62"/>
  <c r="N247" i="62"/>
  <c r="N239" i="62"/>
  <c r="N231" i="62"/>
  <c r="N224" i="62"/>
  <c r="N217" i="62"/>
  <c r="N208" i="62"/>
  <c r="N203" i="62"/>
  <c r="N197" i="62"/>
  <c r="N191" i="62"/>
  <c r="N183" i="62"/>
  <c r="N175" i="62"/>
  <c r="N168" i="62"/>
  <c r="N161" i="62"/>
  <c r="N155" i="62"/>
  <c r="N148" i="62"/>
  <c r="N140" i="62"/>
  <c r="N133" i="62"/>
  <c r="N126" i="62"/>
  <c r="N119" i="62"/>
  <c r="N111" i="62"/>
  <c r="N103" i="62"/>
  <c r="N96" i="62"/>
  <c r="N89" i="62"/>
  <c r="N82" i="62"/>
  <c r="N75" i="62"/>
  <c r="N67" i="62"/>
  <c r="N60" i="62"/>
  <c r="N53" i="62"/>
  <c r="N45" i="62"/>
  <c r="N38" i="62"/>
  <c r="N30" i="62"/>
  <c r="N23" i="62"/>
  <c r="N16" i="62"/>
  <c r="N263" i="62"/>
  <c r="N254" i="62"/>
  <c r="N246" i="62"/>
  <c r="N238" i="62"/>
  <c r="N230" i="62"/>
  <c r="N223" i="62"/>
  <c r="N214" i="62"/>
  <c r="N207" i="62"/>
  <c r="N202" i="62"/>
  <c r="N196" i="62"/>
  <c r="N190" i="62"/>
  <c r="N181" i="62"/>
  <c r="N174" i="62"/>
  <c r="N167" i="62"/>
  <c r="N160" i="62"/>
  <c r="N154" i="62"/>
  <c r="N146" i="62"/>
  <c r="N139" i="62"/>
  <c r="N132" i="62"/>
  <c r="N125" i="62"/>
  <c r="N118" i="62"/>
  <c r="N109" i="62"/>
  <c r="N102" i="62"/>
  <c r="N95" i="62"/>
  <c r="N88" i="62"/>
  <c r="N81" i="62"/>
  <c r="N73" i="62"/>
  <c r="N66" i="62"/>
  <c r="N59" i="62"/>
  <c r="N52" i="62"/>
  <c r="N44" i="62"/>
  <c r="N36" i="62"/>
  <c r="N29" i="62"/>
  <c r="N22" i="62"/>
  <c r="N15" i="62"/>
  <c r="N261" i="62"/>
  <c r="N253" i="62"/>
  <c r="N245" i="62"/>
  <c r="N236" i="62"/>
  <c r="N229" i="62"/>
  <c r="N221" i="62"/>
  <c r="N213" i="62"/>
  <c r="N206" i="62"/>
  <c r="N201" i="62"/>
  <c r="N195" i="62"/>
  <c r="N188" i="62"/>
  <c r="N180" i="62"/>
  <c r="N173" i="62"/>
  <c r="N166" i="62"/>
  <c r="N159" i="62"/>
  <c r="N12" i="62"/>
  <c r="N24" i="62"/>
  <c r="N34" i="62"/>
  <c r="N46" i="62"/>
  <c r="N57" i="62"/>
  <c r="N69" i="62"/>
  <c r="N78" i="62"/>
  <c r="N90" i="62"/>
  <c r="N100" i="62"/>
  <c r="N112" i="62"/>
  <c r="N122" i="62"/>
  <c r="N134" i="62"/>
  <c r="N144" i="62"/>
  <c r="N156" i="62"/>
  <c r="N169" i="62"/>
  <c r="N184" i="62"/>
  <c r="N198" i="62"/>
  <c r="N210" i="62"/>
  <c r="N225" i="62"/>
  <c r="N240" i="62"/>
  <c r="N258" i="62"/>
  <c r="N14" i="62"/>
  <c r="N26" i="62"/>
  <c r="N35" i="62"/>
  <c r="N47" i="62"/>
  <c r="N58" i="62"/>
  <c r="N70" i="62"/>
  <c r="N79" i="62"/>
  <c r="N91" i="62"/>
  <c r="N101" i="62"/>
  <c r="N113" i="62"/>
  <c r="N124" i="62"/>
  <c r="N136" i="62"/>
  <c r="N145" i="62"/>
  <c r="N157" i="62"/>
  <c r="N171" i="62"/>
  <c r="N185" i="62"/>
  <c r="N199" i="62"/>
  <c r="N211" i="62"/>
  <c r="N226" i="62"/>
  <c r="N243" i="62"/>
  <c r="N259" i="62"/>
  <c r="K11" i="81"/>
  <c r="J11" i="81"/>
  <c r="K10" i="81"/>
  <c r="J10" i="81"/>
  <c r="N13" i="62"/>
  <c r="N19" i="62"/>
  <c r="N25" i="62"/>
  <c r="N31" i="62"/>
  <c r="N37" i="62"/>
  <c r="N43" i="62"/>
  <c r="N50" i="62"/>
  <c r="N56" i="62"/>
  <c r="N62" i="62"/>
  <c r="N68" i="62"/>
  <c r="N74" i="62"/>
  <c r="N80" i="62"/>
  <c r="N86" i="62"/>
  <c r="N92" i="62"/>
  <c r="N98" i="62"/>
  <c r="N104" i="62"/>
  <c r="N110" i="62"/>
  <c r="N117" i="62"/>
  <c r="N123" i="62"/>
  <c r="N129" i="62"/>
  <c r="N135" i="62"/>
  <c r="N141" i="62"/>
  <c r="N147" i="62"/>
  <c r="N153" i="62"/>
  <c r="N164" i="62"/>
  <c r="N170" i="62"/>
  <c r="N176" i="62"/>
  <c r="N182" i="62"/>
  <c r="N189" i="62"/>
  <c r="N194" i="62"/>
  <c r="N241" i="62"/>
  <c r="N204" i="62"/>
  <c r="N209" i="62"/>
  <c r="N215" i="62"/>
  <c r="N222" i="62"/>
  <c r="N228" i="62"/>
  <c r="N234" i="62"/>
  <c r="N242" i="62"/>
  <c r="N249" i="62"/>
  <c r="N255" i="62"/>
  <c r="K46" i="58" l="1"/>
  <c r="C12" i="88"/>
  <c r="C11" i="88"/>
  <c r="C10" i="88" s="1"/>
  <c r="K47" i="58"/>
  <c r="K37" i="58"/>
  <c r="K30" i="58"/>
  <c r="K26" i="58"/>
  <c r="K12" i="58"/>
  <c r="K40" i="58"/>
  <c r="K33" i="58"/>
  <c r="K29" i="58"/>
  <c r="K22" i="58"/>
  <c r="K15" i="58"/>
  <c r="K43" i="58"/>
  <c r="K36" i="58"/>
  <c r="K32" i="58"/>
  <c r="K25" i="58"/>
  <c r="K18" i="58"/>
  <c r="K14" i="58"/>
  <c r="K49" i="58"/>
  <c r="K39" i="58"/>
  <c r="K35" i="58"/>
  <c r="K28" i="58"/>
  <c r="K21" i="58"/>
  <c r="K17" i="58"/>
  <c r="K10" i="58"/>
  <c r="K27" i="58"/>
  <c r="K16" i="58"/>
  <c r="K24" i="58"/>
  <c r="K13" i="58"/>
  <c r="K48" i="58"/>
  <c r="K34" i="58"/>
  <c r="K23" i="58"/>
  <c r="K42" i="58"/>
  <c r="K31" i="58"/>
  <c r="K20" i="58"/>
  <c r="K41" i="58"/>
  <c r="K38" i="58"/>
  <c r="K11" i="58"/>
  <c r="C42" i="88" l="1"/>
  <c r="D37" i="88" l="1"/>
  <c r="L46" i="58"/>
  <c r="K285" i="76"/>
  <c r="K282" i="76"/>
  <c r="K279" i="76"/>
  <c r="K276" i="76"/>
  <c r="K272" i="76"/>
  <c r="K269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4" i="76"/>
  <c r="K221" i="76"/>
  <c r="K218" i="76"/>
  <c r="K215" i="76"/>
  <c r="K212" i="76"/>
  <c r="K209" i="76"/>
  <c r="K206" i="76"/>
  <c r="K203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3" i="76"/>
  <c r="K271" i="76"/>
  <c r="K264" i="76"/>
  <c r="K253" i="76"/>
  <c r="K246" i="76"/>
  <c r="K235" i="76"/>
  <c r="K228" i="76"/>
  <c r="K217" i="76"/>
  <c r="K210" i="76"/>
  <c r="K198" i="76"/>
  <c r="K191" i="76"/>
  <c r="K180" i="76"/>
  <c r="K173" i="76"/>
  <c r="K162" i="76"/>
  <c r="K155" i="76"/>
  <c r="K144" i="76"/>
  <c r="K137" i="76"/>
  <c r="K126" i="76"/>
  <c r="K119" i="76"/>
  <c r="K108" i="76"/>
  <c r="K101" i="76"/>
  <c r="K90" i="76"/>
  <c r="K83" i="76"/>
  <c r="K72" i="76"/>
  <c r="K65" i="76"/>
  <c r="K54" i="76"/>
  <c r="K47" i="76"/>
  <c r="K36" i="76"/>
  <c r="K29" i="76"/>
  <c r="K26" i="76"/>
  <c r="K22" i="76"/>
  <c r="K19" i="76"/>
  <c r="K16" i="76"/>
  <c r="K13" i="76"/>
  <c r="L17" i="75"/>
  <c r="L14" i="75"/>
  <c r="L11" i="75"/>
  <c r="L13" i="74"/>
  <c r="K33" i="73"/>
  <c r="K30" i="73"/>
  <c r="K25" i="73"/>
  <c r="K22" i="73"/>
  <c r="K18" i="73"/>
  <c r="K14" i="73"/>
  <c r="K11" i="73"/>
  <c r="M16" i="72"/>
  <c r="M13" i="72"/>
  <c r="M11" i="72"/>
  <c r="K16" i="67"/>
  <c r="K13" i="67"/>
  <c r="L16" i="66"/>
  <c r="L13" i="66"/>
  <c r="L20" i="65"/>
  <c r="L17" i="65"/>
  <c r="L13" i="65"/>
  <c r="O17" i="64"/>
  <c r="O14" i="64"/>
  <c r="O11" i="64"/>
  <c r="N65" i="63"/>
  <c r="N62" i="63"/>
  <c r="N59" i="63"/>
  <c r="N56" i="63"/>
  <c r="N53" i="63"/>
  <c r="N50" i="63"/>
  <c r="N47" i="63"/>
  <c r="N44" i="63"/>
  <c r="N41" i="63"/>
  <c r="N38" i="63"/>
  <c r="N35" i="63"/>
  <c r="N32" i="63"/>
  <c r="N29" i="63"/>
  <c r="N25" i="63"/>
  <c r="N22" i="63"/>
  <c r="N19" i="63"/>
  <c r="N16" i="63"/>
  <c r="N13" i="63"/>
  <c r="O264" i="62"/>
  <c r="O261" i="62"/>
  <c r="O258" i="62"/>
  <c r="O254" i="62"/>
  <c r="O251" i="62"/>
  <c r="O247" i="62"/>
  <c r="O244" i="62"/>
  <c r="O240" i="62"/>
  <c r="K274" i="76"/>
  <c r="K281" i="76"/>
  <c r="K273" i="76"/>
  <c r="K265" i="76"/>
  <c r="K261" i="76"/>
  <c r="K238" i="76"/>
  <c r="K234" i="76"/>
  <c r="K226" i="76"/>
  <c r="K219" i="76"/>
  <c r="K211" i="76"/>
  <c r="K207" i="76"/>
  <c r="K183" i="76"/>
  <c r="K179" i="76"/>
  <c r="K171" i="76"/>
  <c r="K164" i="76"/>
  <c r="K156" i="76"/>
  <c r="K152" i="76"/>
  <c r="K129" i="76"/>
  <c r="K125" i="76"/>
  <c r="K117" i="76"/>
  <c r="K110" i="76"/>
  <c r="K102" i="76"/>
  <c r="K98" i="76"/>
  <c r="K75" i="76"/>
  <c r="K71" i="76"/>
  <c r="K63" i="76"/>
  <c r="K56" i="76"/>
  <c r="K48" i="76"/>
  <c r="K44" i="76"/>
  <c r="K25" i="76"/>
  <c r="K17" i="76"/>
  <c r="L13" i="75"/>
  <c r="L11" i="74"/>
  <c r="K21" i="73"/>
  <c r="K12" i="73"/>
  <c r="K18" i="67"/>
  <c r="K11" i="67"/>
  <c r="L19" i="65"/>
  <c r="L11" i="65"/>
  <c r="N64" i="63"/>
  <c r="N57" i="63"/>
  <c r="N46" i="63"/>
  <c r="N39" i="63"/>
  <c r="N28" i="63"/>
  <c r="N20" i="63"/>
  <c r="O263" i="62"/>
  <c r="O255" i="62"/>
  <c r="O243" i="62"/>
  <c r="K277" i="76"/>
  <c r="K268" i="76"/>
  <c r="K249" i="76"/>
  <c r="K241" i="76"/>
  <c r="K222" i="76"/>
  <c r="K214" i="76"/>
  <c r="K194" i="76"/>
  <c r="K186" i="76"/>
  <c r="K167" i="76"/>
  <c r="K159" i="76"/>
  <c r="K140" i="76"/>
  <c r="K132" i="76"/>
  <c r="K113" i="76"/>
  <c r="K105" i="76"/>
  <c r="K86" i="76"/>
  <c r="K78" i="76"/>
  <c r="K59" i="76"/>
  <c r="K51" i="76"/>
  <c r="K32" i="76"/>
  <c r="K28" i="76"/>
  <c r="K20" i="76"/>
  <c r="L16" i="75"/>
  <c r="L14" i="74"/>
  <c r="K24" i="73"/>
  <c r="K15" i="73"/>
  <c r="M12" i="72"/>
  <c r="K14" i="67"/>
  <c r="L12" i="66"/>
  <c r="L14" i="65"/>
  <c r="N67" i="63"/>
  <c r="N60" i="63"/>
  <c r="N49" i="63"/>
  <c r="N42" i="63"/>
  <c r="N31" i="63"/>
  <c r="N23" i="63"/>
  <c r="N12" i="63"/>
  <c r="O259" i="62"/>
  <c r="O246" i="62"/>
  <c r="O238" i="62"/>
  <c r="O234" i="62"/>
  <c r="O231" i="62"/>
  <c r="O228" i="62"/>
  <c r="O225" i="62"/>
  <c r="O222" i="62"/>
  <c r="O219" i="62"/>
  <c r="O215" i="62"/>
  <c r="O212" i="62"/>
  <c r="O209" i="62"/>
  <c r="O206" i="62"/>
  <c r="O204" i="62"/>
  <c r="O202" i="62"/>
  <c r="O241" i="62"/>
  <c r="O197" i="62"/>
  <c r="O194" i="62"/>
  <c r="O192" i="62"/>
  <c r="O189" i="62"/>
  <c r="O185" i="62"/>
  <c r="O182" i="62"/>
  <c r="O179" i="62"/>
  <c r="O176" i="62"/>
  <c r="O173" i="62"/>
  <c r="O170" i="62"/>
  <c r="O167" i="62"/>
  <c r="O164" i="62"/>
  <c r="O161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3" i="62"/>
  <c r="O110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O16" i="62"/>
  <c r="O13" i="62"/>
  <c r="U17" i="61"/>
  <c r="U13" i="61"/>
  <c r="R23" i="59"/>
  <c r="R19" i="59"/>
  <c r="R16" i="59"/>
  <c r="R13" i="59"/>
  <c r="K284" i="76"/>
  <c r="K280" i="76"/>
  <c r="K256" i="76"/>
  <c r="K270" i="76"/>
  <c r="K252" i="76"/>
  <c r="K168" i="76"/>
  <c r="K146" i="76"/>
  <c r="K120" i="76"/>
  <c r="K111" i="76"/>
  <c r="K93" i="76"/>
  <c r="K89" i="76"/>
  <c r="K18" i="76"/>
  <c r="K14" i="76"/>
  <c r="K32" i="73"/>
  <c r="K16" i="73"/>
  <c r="K12" i="67"/>
  <c r="L17" i="66"/>
  <c r="O16" i="64"/>
  <c r="N61" i="63"/>
  <c r="N40" i="63"/>
  <c r="N36" i="63"/>
  <c r="N18" i="63"/>
  <c r="O260" i="62"/>
  <c r="O232" i="62"/>
  <c r="O221" i="62"/>
  <c r="O213" i="62"/>
  <c r="O248" i="62"/>
  <c r="O198" i="62"/>
  <c r="O188" i="62"/>
  <c r="O180" i="62"/>
  <c r="O169" i="62"/>
  <c r="O162" i="62"/>
  <c r="O152" i="62"/>
  <c r="O145" i="62"/>
  <c r="O134" i="62"/>
  <c r="O127" i="62"/>
  <c r="O116" i="62"/>
  <c r="O108" i="62"/>
  <c r="O97" i="62"/>
  <c r="O90" i="62"/>
  <c r="O79" i="62"/>
  <c r="O72" i="62"/>
  <c r="O61" i="62"/>
  <c r="O54" i="62"/>
  <c r="O42" i="62"/>
  <c r="O35" i="62"/>
  <c r="O24" i="62"/>
  <c r="O17" i="62"/>
  <c r="U12" i="61"/>
  <c r="R17" i="59"/>
  <c r="K286" i="76"/>
  <c r="K247" i="76"/>
  <c r="K243" i="76"/>
  <c r="K225" i="76"/>
  <c r="K216" i="76"/>
  <c r="K189" i="76"/>
  <c r="K185" i="76"/>
  <c r="K176" i="76"/>
  <c r="K158" i="76"/>
  <c r="K153" i="76"/>
  <c r="K149" i="76"/>
  <c r="K141" i="76"/>
  <c r="K128" i="76"/>
  <c r="K123" i="76"/>
  <c r="K96" i="76"/>
  <c r="K84" i="76"/>
  <c r="K80" i="76"/>
  <c r="K62" i="76"/>
  <c r="K53" i="76"/>
  <c r="K27" i="76"/>
  <c r="L12" i="75"/>
  <c r="K27" i="73"/>
  <c r="M15" i="72"/>
  <c r="L18" i="65"/>
  <c r="O12" i="64"/>
  <c r="N52" i="63"/>
  <c r="N48" i="63"/>
  <c r="N27" i="63"/>
  <c r="N14" i="63"/>
  <c r="O250" i="62"/>
  <c r="O245" i="62"/>
  <c r="O235" i="62"/>
  <c r="O224" i="62"/>
  <c r="O217" i="62"/>
  <c r="O257" i="62"/>
  <c r="O200" i="62"/>
  <c r="O191" i="62"/>
  <c r="O183" i="62"/>
  <c r="O172" i="62"/>
  <c r="O165" i="62"/>
  <c r="O155" i="62"/>
  <c r="O148" i="62"/>
  <c r="O137" i="62"/>
  <c r="O130" i="62"/>
  <c r="O119" i="62"/>
  <c r="O111" i="62"/>
  <c r="O100" i="62"/>
  <c r="O93" i="62"/>
  <c r="O82" i="62"/>
  <c r="O75" i="62"/>
  <c r="O64" i="62"/>
  <c r="O57" i="62"/>
  <c r="O45" i="62"/>
  <c r="O38" i="62"/>
  <c r="O27" i="62"/>
  <c r="O20" i="62"/>
  <c r="U16" i="61"/>
  <c r="R20" i="59"/>
  <c r="L15" i="65"/>
  <c r="N54" i="63"/>
  <c r="N37" i="63"/>
  <c r="N24" i="63"/>
  <c r="O256" i="62"/>
  <c r="O233" i="62"/>
  <c r="O226" i="62"/>
  <c r="O214" i="62"/>
  <c r="O207" i="62"/>
  <c r="O199" i="62"/>
  <c r="O193" i="62"/>
  <c r="O181" i="62"/>
  <c r="O174" i="62"/>
  <c r="O157" i="62"/>
  <c r="O146" i="62"/>
  <c r="O139" i="62"/>
  <c r="O128" i="62"/>
  <c r="R11" i="59"/>
  <c r="N45" i="63"/>
  <c r="N15" i="63"/>
  <c r="O236" i="62"/>
  <c r="O218" i="62"/>
  <c r="O195" i="62"/>
  <c r="O166" i="62"/>
  <c r="O112" i="62"/>
  <c r="O105" i="62"/>
  <c r="O94" i="62"/>
  <c r="O87" i="62"/>
  <c r="O69" i="62"/>
  <c r="O21" i="62"/>
  <c r="O14" i="62"/>
  <c r="R14" i="59"/>
  <c r="K259" i="76"/>
  <c r="K255" i="76"/>
  <c r="K229" i="76"/>
  <c r="K220" i="76"/>
  <c r="K202" i="76"/>
  <c r="K197" i="76"/>
  <c r="K114" i="76"/>
  <c r="K92" i="76"/>
  <c r="K66" i="76"/>
  <c r="K57" i="76"/>
  <c r="K39" i="76"/>
  <c r="K35" i="76"/>
  <c r="K21" i="76"/>
  <c r="L12" i="74"/>
  <c r="K31" i="73"/>
  <c r="M18" i="72"/>
  <c r="K15" i="67"/>
  <c r="L12" i="65"/>
  <c r="O15" i="64"/>
  <c r="N55" i="63"/>
  <c r="N43" i="63"/>
  <c r="N21" i="63"/>
  <c r="N17" i="63"/>
  <c r="O253" i="62"/>
  <c r="O239" i="62"/>
  <c r="O227" i="62"/>
  <c r="O220" i="62"/>
  <c r="O208" i="62"/>
  <c r="O203" i="62"/>
  <c r="O237" i="62"/>
  <c r="O187" i="62"/>
  <c r="O175" i="62"/>
  <c r="O168" i="62"/>
  <c r="O158" i="62"/>
  <c r="O151" i="62"/>
  <c r="O140" i="62"/>
  <c r="O133" i="62"/>
  <c r="O122" i="62"/>
  <c r="O115" i="62"/>
  <c r="O103" i="62"/>
  <c r="O96" i="62"/>
  <c r="O85" i="62"/>
  <c r="O78" i="62"/>
  <c r="O67" i="62"/>
  <c r="O60" i="62"/>
  <c r="O49" i="62"/>
  <c r="O41" i="62"/>
  <c r="O30" i="62"/>
  <c r="O23" i="62"/>
  <c r="O12" i="62"/>
  <c r="U11" i="61"/>
  <c r="R12" i="59"/>
  <c r="K250" i="76"/>
  <c r="K237" i="76"/>
  <c r="K232" i="76"/>
  <c r="K205" i="76"/>
  <c r="K192" i="76"/>
  <c r="K188" i="76"/>
  <c r="K170" i="76"/>
  <c r="K161" i="76"/>
  <c r="K135" i="76"/>
  <c r="K131" i="76"/>
  <c r="K122" i="76"/>
  <c r="K104" i="76"/>
  <c r="K99" i="76"/>
  <c r="K95" i="76"/>
  <c r="K87" i="76"/>
  <c r="K74" i="76"/>
  <c r="K69" i="76"/>
  <c r="K42" i="76"/>
  <c r="K30" i="76"/>
  <c r="K12" i="76"/>
  <c r="L15" i="75"/>
  <c r="K19" i="73"/>
  <c r="M14" i="72"/>
  <c r="L15" i="66"/>
  <c r="L11" i="66"/>
  <c r="N63" i="63"/>
  <c r="N51" i="63"/>
  <c r="N34" i="63"/>
  <c r="N30" i="63"/>
  <c r="O262" i="62"/>
  <c r="O249" i="62"/>
  <c r="O230" i="62"/>
  <c r="O223" i="62"/>
  <c r="O211" i="62"/>
  <c r="O205" i="62"/>
  <c r="O196" i="62"/>
  <c r="O190" i="62"/>
  <c r="O178" i="62"/>
  <c r="O171" i="62"/>
  <c r="O160" i="62"/>
  <c r="O154" i="62"/>
  <c r="O143" i="62"/>
  <c r="O136" i="62"/>
  <c r="O125" i="62"/>
  <c r="O118" i="62"/>
  <c r="O106" i="62"/>
  <c r="O99" i="62"/>
  <c r="O88" i="62"/>
  <c r="O81" i="62"/>
  <c r="O70" i="62"/>
  <c r="O63" i="62"/>
  <c r="O52" i="62"/>
  <c r="O44" i="62"/>
  <c r="O33" i="62"/>
  <c r="O26" i="62"/>
  <c r="O15" i="62"/>
  <c r="U14" i="61"/>
  <c r="R15" i="59"/>
  <c r="K278" i="76"/>
  <c r="K267" i="76"/>
  <c r="K262" i="76"/>
  <c r="K258" i="76"/>
  <c r="K223" i="76"/>
  <c r="K201" i="76"/>
  <c r="K174" i="76"/>
  <c r="K165" i="76"/>
  <c r="K147" i="76"/>
  <c r="K143" i="76"/>
  <c r="K60" i="76"/>
  <c r="K38" i="76"/>
  <c r="K15" i="76"/>
  <c r="L15" i="74"/>
  <c r="K13" i="73"/>
  <c r="M17" i="72"/>
  <c r="N58" i="63"/>
  <c r="O252" i="62"/>
  <c r="O163" i="62"/>
  <c r="O121" i="62"/>
  <c r="O109" i="62"/>
  <c r="O102" i="62"/>
  <c r="O91" i="62"/>
  <c r="O84" i="62"/>
  <c r="O73" i="62"/>
  <c r="O66" i="62"/>
  <c r="O55" i="62"/>
  <c r="O47" i="62"/>
  <c r="O36" i="62"/>
  <c r="O29" i="62"/>
  <c r="O18" i="62"/>
  <c r="O11" i="62"/>
  <c r="R18" i="59"/>
  <c r="K244" i="76"/>
  <c r="K240" i="76"/>
  <c r="K231" i="76"/>
  <c r="K213" i="76"/>
  <c r="K208" i="76"/>
  <c r="K204" i="76"/>
  <c r="K195" i="76"/>
  <c r="K182" i="76"/>
  <c r="K177" i="76"/>
  <c r="K150" i="76"/>
  <c r="K138" i="76"/>
  <c r="K134" i="76"/>
  <c r="K116" i="76"/>
  <c r="K107" i="76"/>
  <c r="K81" i="76"/>
  <c r="K77" i="76"/>
  <c r="K68" i="76"/>
  <c r="K50" i="76"/>
  <c r="K45" i="76"/>
  <c r="K41" i="76"/>
  <c r="K33" i="76"/>
  <c r="K24" i="76"/>
  <c r="K11" i="76"/>
  <c r="K28" i="73"/>
  <c r="K23" i="73"/>
  <c r="K17" i="67"/>
  <c r="L14" i="66"/>
  <c r="O13" i="64"/>
  <c r="N66" i="63"/>
  <c r="N33" i="63"/>
  <c r="N11" i="63"/>
  <c r="O242" i="62"/>
  <c r="O229" i="62"/>
  <c r="O210" i="62"/>
  <c r="O201" i="62"/>
  <c r="O184" i="62"/>
  <c r="O177" i="62"/>
  <c r="O159" i="62"/>
  <c r="O149" i="62"/>
  <c r="O142" i="62"/>
  <c r="O131" i="62"/>
  <c r="O124" i="62"/>
  <c r="O76" i="62"/>
  <c r="O58" i="62"/>
  <c r="O51" i="62"/>
  <c r="O39" i="62"/>
  <c r="O32" i="62"/>
  <c r="R22" i="59"/>
  <c r="L47" i="58"/>
  <c r="L41" i="58"/>
  <c r="L38" i="58"/>
  <c r="L35" i="58"/>
  <c r="L32" i="58"/>
  <c r="L29" i="58"/>
  <c r="L26" i="58"/>
  <c r="L23" i="58"/>
  <c r="L17" i="58"/>
  <c r="L14" i="58"/>
  <c r="L40" i="58"/>
  <c r="L33" i="58"/>
  <c r="L22" i="58"/>
  <c r="L15" i="58"/>
  <c r="L43" i="58"/>
  <c r="L36" i="58"/>
  <c r="L25" i="58"/>
  <c r="L18" i="58"/>
  <c r="L49" i="58"/>
  <c r="L39" i="58"/>
  <c r="L28" i="58"/>
  <c r="L21" i="58"/>
  <c r="L42" i="58"/>
  <c r="L31" i="58"/>
  <c r="L24" i="58"/>
  <c r="L13" i="58"/>
  <c r="L37" i="58"/>
  <c r="L48" i="58"/>
  <c r="L34" i="58"/>
  <c r="L12" i="58"/>
  <c r="L30" i="58"/>
  <c r="L27" i="58"/>
  <c r="L16" i="58"/>
  <c r="L11" i="58"/>
  <c r="L20" i="58"/>
  <c r="D42" i="88"/>
  <c r="D17" i="88"/>
  <c r="D20" i="88"/>
  <c r="D30" i="88"/>
  <c r="D28" i="88"/>
  <c r="D31" i="88"/>
  <c r="D13" i="88"/>
  <c r="D21" i="88"/>
  <c r="D18" i="88"/>
  <c r="D15" i="88"/>
  <c r="D11" i="88"/>
  <c r="D16" i="88"/>
  <c r="L10" i="58"/>
  <c r="D19" i="88"/>
  <c r="D38" i="88"/>
  <c r="D12" i="88"/>
  <c r="D29" i="88"/>
  <c r="D23" i="88"/>
  <c r="D27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0630]}"/>
    <s v="{[Medida].[Medida].&amp;[2]}"/>
    <s v="{[Keren].[Keren].[All]}"/>
    <s v="{[Cheshbon KM].[Hie Peilut].[Peilut 7].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9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</valueMetadata>
</metadata>
</file>

<file path=xl/sharedStrings.xml><?xml version="1.0" encoding="utf-8"?>
<sst xmlns="http://schemas.openxmlformats.org/spreadsheetml/2006/main" count="4836" uniqueCount="1678">
  <si>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</si>
  <si>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</si>
  <si>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</si>
  <si>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</si>
  <si>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</si>
  <si>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</si>
  <si>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</si>
  <si>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</si>
  <si>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</si>
  <si>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</si>
  <si>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</si>
  <si>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</si>
  <si>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</si>
  <si>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</si>
  <si>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</si>
  <si>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</si>
  <si>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</si>
  <si>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</si>
  <si>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</si>
  <si>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</si>
  <si>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</si>
  <si>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</si>
  <si>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</si>
  <si>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</si>
  <si>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</si>
  <si>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</si>
  <si>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</si>
  <si>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</si>
  <si>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</si>
  <si>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</si>
  <si>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</si>
  <si>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</si>
  <si>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</si>
  <si>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</si>
  <si>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</si>
  <si>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</si>
  <si>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</si>
  <si>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</si>
  <si>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</si>
  <si>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</si>
  <si>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</si>
  <si>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</si>
  <si>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</si>
  <si>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</si>
  <si>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</si>
  <si>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</si>
  <si>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</si>
  <si>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</si>
  <si>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</si>
  <si>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</si>
  <si>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</si>
  <si>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</si>
  <si>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</si>
  <si>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</si>
  <si>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</si>
  <si>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</si>
  <si>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</si>
  <si>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</si>
  <si>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</si>
  <si>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</si>
  <si>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</si>
  <si>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</si>
  <si>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</si>
  <si>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</si>
  <si>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</si>
  <si>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</si>
  <si>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</si>
  <si>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</si>
  <si>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</si>
  <si>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</si>
  <si>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</si>
  <si>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</si>
  <si>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</si>
  <si>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</si>
  <si>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</si>
  <si>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</si>
  <si>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</si>
  <si>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</si>
  <si>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</si>
  <si>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</si>
  <si>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</si>
  <si>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</si>
  <si>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</si>
  <si>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</si>
  <si>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</si>
  <si>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</si>
  <si>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</si>
  <si>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</si>
  <si>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</si>
  <si>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</si>
  <si>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</si>
  <si>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</si>
  <si>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</si>
  <si>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</si>
  <si>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</si>
  <si>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</si>
  <si>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</si>
  <si>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</si>
  <si>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</si>
  <si>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</si>
  <si>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</si>
  <si>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</si>
  <si>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</si>
  <si>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</si>
  <si>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</si>
  <si>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</si>
  <si>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</si>
  <si>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</si>
  <si>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</si>
  <si>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</si>
  <si>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</si>
  <si>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</si>
  <si>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</si>
  <si>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</si>
  <si>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</si>
  <si>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</si>
  <si>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</si>
  <si>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</si>
  <si>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</si>
  <si>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</si>
  <si>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</si>
  <si>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</si>
  <si>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</si>
  <si>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</si>
  <si>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</si>
  <si>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</si>
  <si>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</si>
  <si>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</si>
  <si>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</si>
  <si>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</si>
  <si>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</si>
  <si>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</si>
  <si>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</si>
  <si>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</si>
  <si>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</si>
  <si>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</si>
  <si>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</si>
  <si>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</si>
  <si>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</si>
  <si>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</si>
  <si>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</si>
  <si>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</si>
  <si>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</si>
  <si>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</si>
  <si>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</si>
  <si>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</si>
  <si>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</si>
  <si>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</si>
  <si>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</si>
  <si>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</si>
  <si>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</si>
  <si>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</si>
  <si>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</si>
  <si>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</si>
  <si>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</si>
  <si>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</si>
  <si>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</si>
  <si>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</si>
  <si>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</si>
  <si>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</si>
  <si>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</si>
  <si>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</si>
  <si>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</si>
  <si>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</si>
  <si>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</si>
  <si>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</si>
  <si>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</si>
  <si>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</si>
  <si>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</si>
  <si>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</si>
  <si>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</si>
  <si>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</si>
  <si>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</si>
  <si>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</si>
  <si>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</si>
  <si>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</si>
  <si>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</si>
  <si>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</si>
  <si>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</si>
  <si>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</si>
  <si>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</si>
  <si>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</si>
  <si>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</si>
  <si>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</si>
  <si>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</si>
  <si>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</si>
  <si>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</si>
  <si>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</si>
  <si>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</si>
  <si>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</si>
  <si>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</si>
  <si>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</si>
  <si>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</si>
  <si>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</si>
  <si>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</si>
  <si>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</si>
  <si>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</si>
  <si>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</si>
  <si>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</si>
  <si>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</si>
  <si>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</si>
  <si>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</si>
  <si>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</si>
  <si>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</si>
  <si>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</si>
  <si>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</si>
  <si>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</si>
  <si>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מניות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</si>
  <si>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</si>
  <si>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</si>
  <si>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</si>
  <si>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</si>
  <si>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</si>
  <si>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</si>
  <si>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</si>
  <si>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</si>
  <si>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</si>
  <si>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</si>
  <si>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</si>
  <si>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</si>
  <si>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</si>
  <si>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1123</t>
  </si>
  <si>
    <t>1155068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</si>
  <si>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</si>
  <si>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</si>
  <si>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</si>
  <si>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</si>
  <si>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</si>
  <si>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</si>
  <si>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</si>
  <si>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US686688AB85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</si>
  <si>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</si>
  <si>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</si>
  <si>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</si>
  <si>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</si>
  <si>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</si>
  <si>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</si>
  <si>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</si>
  <si>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</si>
  <si>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</si>
  <si>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</si>
  <si>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</si>
  <si>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</si>
  <si>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</si>
  <si>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</si>
  <si>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</si>
  <si>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</si>
  <si>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</si>
  <si>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</si>
  <si>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</si>
  <si>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</si>
  <si>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</si>
  <si>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</si>
  <si>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</si>
  <si>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</si>
  <si>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</si>
  <si>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</si>
  <si>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</si>
  <si>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</si>
  <si>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</si>
  <si>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</si>
  <si>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</si>
  <si>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</si>
  <si>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</si>
  <si>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</si>
  <si>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</si>
  <si>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</si>
  <si>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</si>
  <si>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</si>
  <si>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</si>
  <si>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</si>
  <si>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</si>
  <si>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</si>
  <si>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</si>
  <si>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</si>
  <si>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</si>
  <si>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</si>
  <si>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</si>
  <si>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</si>
  <si>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</si>
  <si>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</si>
  <si>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</si>
  <si>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</si>
  <si>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</si>
  <si>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</si>
  <si>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</si>
  <si>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</si>
  <si>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</si>
  <si>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</si>
  <si>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</si>
  <si>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</si>
  <si>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</si>
  <si>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</si>
  <si>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</si>
  <si>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</si>
  <si>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</si>
  <si>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</si>
  <si>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</si>
  <si>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</si>
  <si>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</si>
  <si>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</si>
  <si>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</si>
  <si>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</si>
  <si>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</si>
  <si>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</si>
  <si>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</si>
  <si>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</si>
  <si>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</si>
  <si>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</si>
  <si>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</si>
  <si>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</si>
  <si>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</si>
  <si>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</si>
  <si>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</si>
  <si>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</si>
  <si>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</si>
  <si>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</si>
  <si>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</si>
  <si>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</si>
  <si>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</si>
  <si>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</si>
  <si>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</si>
  <si>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</si>
  <si>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</si>
  <si>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</si>
  <si>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</si>
  <si>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</si>
  <si>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</si>
  <si>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</si>
  <si>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</si>
  <si>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</si>
  <si>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</si>
  <si>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</si>
  <si>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</si>
  <si>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</si>
  <si>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</si>
  <si>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</si>
  <si>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</si>
  <si>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</si>
  <si>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</si>
  <si>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</si>
  <si>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</si>
  <si>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</si>
  <si>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</si>
  <si>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</si>
  <si>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</si>
  <si>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</si>
  <si>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</si>
  <si>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</si>
  <si>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</si>
  <si>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</si>
  <si>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</si>
  <si>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</si>
  <si>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</si>
  <si>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</si>
  <si>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</si>
  <si>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</si>
  <si>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</si>
  <si>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</si>
  <si>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</si>
  <si>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</si>
  <si>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</si>
  <si>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</si>
  <si>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</si>
  <si>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</si>
  <si>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</si>
  <si>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</si>
  <si>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</si>
  <si>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</si>
  <si>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</si>
  <si>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</si>
  <si>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</si>
  <si>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</si>
  <si>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</si>
  <si>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</si>
  <si>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</si>
  <si>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</si>
  <si>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</si>
  <si>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</si>
  <si>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</si>
  <si>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</si>
  <si>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</si>
  <si>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</si>
  <si>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</si>
  <si>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</si>
  <si>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</si>
  <si>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</si>
  <si>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</si>
  <si>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</si>
  <si>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</si>
  <si>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</si>
  <si>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</si>
  <si>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</si>
  <si>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</si>
  <si>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</si>
  <si>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</si>
  <si>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</si>
  <si>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</si>
  <si>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</si>
  <si>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</si>
  <si>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</si>
  <si>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</si>
  <si>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</si>
  <si>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</si>
  <si>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</si>
  <si>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</si>
  <si>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</si>
  <si>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</si>
  <si>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</si>
  <si>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</si>
  <si>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</si>
  <si>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</si>
  <si>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</si>
  <si>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</si>
  <si>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</si>
  <si>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</si>
  <si>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</si>
  <si>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</si>
  <si>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</si>
  <si>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</si>
  <si>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</si>
  <si>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</si>
  <si>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</si>
  <si>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</si>
  <si>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</si>
  <si>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</si>
  <si>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</si>
  <si>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</si>
  <si>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</si>
  <si>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</si>
  <si>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</si>
  <si>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</si>
  <si>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</si>
  <si>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</si>
  <si>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</si>
  <si>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</si>
  <si>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</si>
  <si>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</si>
  <si>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</si>
  <si>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</si>
  <si>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</si>
  <si>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</si>
  <si>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</si>
  <si>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</si>
  <si>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</si>
  <si>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</si>
  <si>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</si>
  <si>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</si>
  <si>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</si>
  <si>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</si>
  <si>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</si>
  <si>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</si>
  <si>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</si>
  <si>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</si>
  <si>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</si>
  <si>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</si>
  <si>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</si>
  <si>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</si>
  <si>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</si>
  <si>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</si>
  <si>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</si>
  <si>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</si>
  <si>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</si>
  <si>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</si>
  <si>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</si>
  <si>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</si>
  <si>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</si>
  <si>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</si>
  <si>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</si>
  <si>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</si>
  <si>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</si>
  <si>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</si>
  <si>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</si>
  <si>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</si>
  <si>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</si>
  <si>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</si>
  <si>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</si>
  <si>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</si>
  <si>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</si>
  <si>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</si>
  <si>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</si>
  <si>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</si>
  <si>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</si>
  <si>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</si>
  <si>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</si>
  <si>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</si>
  <si>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</si>
  <si>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</si>
  <si>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</si>
  <si>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</si>
  <si>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</si>
  <si>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</si>
  <si>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</si>
  <si>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</si>
  <si>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</si>
  <si>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</si>
  <si>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</si>
  <si>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</si>
  <si>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</si>
  <si>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</si>
  <si>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</si>
  <si>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</si>
  <si>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</si>
  <si>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</si>
  <si>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</si>
  <si>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</si>
  <si>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</si>
  <si>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</si>
  <si>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</si>
  <si>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</si>
  <si>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</si>
  <si>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</si>
  <si>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</si>
  <si>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</si>
  <si>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</si>
  <si>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</si>
  <si>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</si>
  <si>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</si>
  <si>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</si>
  <si>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</si>
  <si>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</si>
  <si>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</si>
  <si>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</si>
  <si>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</si>
  <si>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</si>
  <si>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</si>
  <si>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</si>
  <si>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</si>
  <si>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</si>
  <si>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</si>
  <si>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</si>
  <si>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</si>
  <si>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</si>
  <si>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</si>
  <si>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</si>
  <si>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</si>
  <si>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</si>
  <si>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</si>
  <si>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</si>
  <si>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</si>
  <si>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</si>
  <si>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</si>
  <si>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</si>
  <si>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</si>
  <si>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</si>
  <si>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</si>
  <si>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</si>
  <si>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</si>
  <si>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</si>
  <si>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</si>
  <si>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</si>
  <si>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</si>
  <si>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</si>
  <si>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</si>
  <si>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</si>
  <si>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</si>
  <si>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</si>
  <si>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</si>
  <si>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</si>
  <si>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</si>
  <si>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</si>
  <si>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</si>
  <si>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</si>
  <si>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</si>
  <si>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</si>
  <si>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</si>
  <si>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</si>
  <si>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</si>
  <si>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</si>
  <si>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</si>
  <si>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</si>
  <si>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</si>
  <si>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</si>
  <si>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</si>
  <si>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</si>
  <si>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</si>
  <si>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</si>
  <si>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</si>
  <si>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</si>
  <si>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</si>
  <si>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</si>
  <si>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</si>
  <si>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</si>
  <si>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</si>
  <si>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</si>
  <si>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</si>
  <si>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</si>
  <si>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</si>
  <si>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</si>
  <si>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</si>
  <si>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</si>
  <si>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</si>
  <si>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</si>
  <si>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</si>
  <si>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</si>
  <si>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</si>
  <si>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</si>
  <si>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</si>
  <si>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</si>
  <si>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</si>
  <si>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</si>
  <si>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</si>
  <si>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</si>
  <si>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</si>
  <si>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</si>
  <si>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</si>
  <si>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</si>
  <si>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</si>
  <si>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</si>
  <si>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</si>
  <si>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</si>
  <si>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</si>
  <si>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</si>
  <si>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</si>
  <si>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</si>
  <si>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</si>
  <si>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</si>
  <si>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</si>
  <si>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</si>
  <si>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</si>
  <si>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</si>
  <si>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</si>
  <si>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</si>
  <si>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</si>
  <si>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</si>
  <si>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</si>
  <si>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</si>
  <si>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</si>
  <si>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</si>
  <si>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</si>
  <si>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</si>
  <si>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</si>
  <si>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</si>
  <si>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</si>
  <si>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</si>
  <si>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</si>
  <si>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</si>
  <si>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</si>
  <si>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</si>
  <si>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</si>
  <si>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</si>
  <si>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</si>
  <si>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</si>
  <si>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</si>
  <si>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</si>
  <si>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</si>
  <si>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</si>
  <si>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</si>
  <si>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</si>
  <si>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</si>
  <si>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</si>
  <si>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</si>
  <si>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</si>
  <si>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</si>
  <si>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</si>
  <si>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</si>
  <si>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</si>
  <si>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</si>
  <si>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</si>
  <si>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</si>
  <si>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</si>
  <si>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</si>
  <si>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</si>
  <si>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</si>
  <si>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</si>
  <si>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</si>
  <si>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</si>
  <si>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</si>
  <si>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</si>
  <si>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</si>
  <si>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</si>
  <si>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</si>
  <si>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</si>
  <si>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</si>
  <si>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</si>
  <si>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</si>
  <si>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</si>
  <si>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</si>
  <si>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</si>
  <si>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</si>
  <si>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</si>
  <si>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</si>
  <si>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</si>
  <si>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</si>
  <si>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</si>
  <si>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</si>
  <si>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</si>
  <si>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</si>
  <si>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</si>
  <si>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</si>
  <si>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</si>
  <si>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</si>
  <si>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</si>
  <si>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</si>
  <si>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</si>
  <si>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</si>
  <si>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</si>
  <si>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</si>
  <si>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</si>
  <si>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</si>
  <si>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</si>
  <si>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</si>
  <si>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</si>
  <si>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</si>
  <si>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</si>
  <si>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</si>
  <si>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</si>
  <si>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</si>
  <si>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</si>
  <si>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</si>
  <si>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</si>
  <si>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</si>
  <si>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</si>
  <si>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</si>
  <si>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</si>
  <si>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</si>
  <si>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</si>
  <si>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</si>
  <si>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</si>
  <si>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</si>
  <si>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</si>
  <si>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</si>
  <si>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</si>
  <si>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</si>
  <si>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</si>
  <si>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</si>
  <si>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</si>
  <si>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</si>
  <si>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</si>
  <si>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</si>
  <si>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</si>
  <si>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</si>
  <si>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</si>
  <si>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</si>
  <si>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</si>
  <si>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</si>
  <si>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</si>
  <si>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</si>
  <si>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</si>
  <si>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</si>
  <si>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</si>
  <si>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</si>
  <si>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</si>
  <si>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</si>
  <si>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</si>
  <si>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</si>
  <si>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</si>
  <si>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</si>
  <si>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</si>
  <si>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</si>
  <si>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</si>
  <si>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</si>
  <si>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</si>
  <si>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</si>
  <si>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</si>
  <si>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</si>
  <si>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</si>
  <si>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</si>
  <si>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</si>
  <si>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</si>
  <si>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</si>
  <si>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</si>
  <si>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</si>
  <si>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</si>
  <si>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</si>
  <si>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</si>
  <si>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</si>
  <si>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</si>
  <si>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</si>
  <si>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</si>
  <si>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</si>
  <si>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</si>
  <si>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</si>
  <si>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</si>
  <si>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</si>
  <si>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</si>
  <si>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</si>
  <si>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</si>
  <si>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</si>
  <si>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</si>
  <si>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</si>
  <si>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</si>
  <si>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</si>
  <si>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</si>
  <si>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</si>
  <si>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</si>
  <si>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</si>
  <si>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</si>
  <si>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</si>
  <si>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</si>
  <si>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</si>
  <si>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</si>
  <si>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</si>
  <si>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</si>
  <si>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</si>
  <si>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</si>
  <si>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</si>
  <si>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</si>
  <si>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</si>
  <si>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</si>
  <si>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</si>
  <si>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</si>
  <si>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</si>
  <si>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</si>
  <si>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</si>
  <si>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</si>
  <si>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</si>
  <si>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</si>
  <si>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</si>
  <si>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</si>
  <si>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</si>
  <si>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</si>
  <si>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</si>
  <si>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</si>
  <si>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</si>
  <si>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</si>
  <si>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</si>
  <si>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</si>
  <si>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</si>
  <si>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</si>
  <si>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</si>
  <si>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</si>
  <si>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</si>
  <si>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</si>
  <si>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</si>
  <si>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</si>
  <si>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</si>
  <si>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</si>
  <si>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</si>
  <si>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</si>
  <si>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</si>
  <si>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</si>
  <si>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</si>
  <si>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</si>
  <si>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</si>
  <si>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</si>
  <si>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</si>
  <si>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</si>
  <si>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</si>
  <si>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</si>
  <si>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</si>
  <si>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</si>
  <si>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</si>
  <si>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</si>
  <si>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</si>
  <si>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</si>
  <si>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</si>
  <si>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</si>
  <si>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</si>
  <si>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</si>
  <si>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</si>
  <si>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</si>
  <si>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</si>
  <si>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</si>
  <si>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</si>
  <si>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</si>
  <si>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</si>
  <si>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</si>
  <si>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</si>
  <si>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</si>
  <si>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</si>
  <si>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</si>
  <si>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</si>
  <si>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</si>
  <si>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</si>
  <si>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</si>
  <si>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</si>
  <si>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</si>
  <si>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</si>
  <si>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</si>
  <si>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</si>
  <si>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</si>
  <si>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</si>
  <si>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</si>
  <si>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</si>
  <si>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</si>
  <si>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</si>
  <si>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</si>
  <si>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</si>
  <si>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</si>
  <si>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</si>
  <si>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</si>
  <si>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</si>
  <si>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</si>
  <si>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</si>
  <si>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</si>
  <si>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</si>
  <si>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</si>
  <si>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</si>
  <si>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</si>
  <si>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</si>
  <si>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</si>
  <si>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</si>
  <si>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</si>
  <si>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</si>
  <si>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</si>
  <si>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</si>
  <si>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</si>
  <si>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</si>
  <si>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</si>
  <si>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</si>
  <si>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</si>
  <si>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</si>
  <si>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</si>
  <si>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</si>
  <si>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</si>
  <si>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</si>
  <si>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</si>
  <si>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</si>
  <si>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</si>
  <si>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</si>
  <si>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</si>
  <si>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</si>
  <si>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</si>
  <si>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</si>
  <si>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</si>
  <si>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</si>
  <si>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</si>
  <si>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</si>
  <si>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</si>
  <si>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</si>
  <si>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</si>
  <si>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</si>
  <si>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</si>
  <si>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</si>
  <si>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</si>
  <si>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</si>
  <si>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</si>
  <si>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</si>
  <si>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</si>
  <si>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</si>
  <si>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</si>
  <si>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</si>
  <si>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</si>
  <si>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</si>
  <si>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</si>
  <si>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</si>
  <si>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</si>
  <si>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</si>
  <si>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</si>
  <si>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</si>
  <si>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</si>
  <si>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</si>
  <si>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</si>
  <si>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</si>
  <si>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</si>
  <si>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</si>
  <si>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</si>
  <si>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</si>
  <si>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</si>
  <si>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</si>
  <si>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</si>
  <si>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</si>
  <si>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</si>
  <si>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</si>
  <si>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</si>
  <si>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</si>
  <si>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</si>
  <si>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</si>
  <si>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</si>
  <si>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</si>
  <si>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</si>
  <si>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</si>
  <si>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</si>
  <si>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</si>
  <si>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</si>
  <si>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</si>
  <si>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</si>
  <si>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</si>
  <si>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</si>
  <si>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</si>
  <si>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</si>
  <si>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</si>
  <si>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</si>
  <si>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</si>
  <si>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</si>
  <si>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</si>
  <si>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</si>
  <si>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</si>
  <si>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</si>
  <si>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</si>
  <si>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</si>
  <si>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</si>
  <si>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</si>
  <si>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</si>
  <si>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</si>
  <si>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</si>
  <si>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</si>
  <si>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</si>
  <si>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</si>
  <si>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</si>
  <si>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</si>
  <si>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</si>
  <si>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</si>
  <si>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</si>
  <si>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</si>
  <si>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</si>
  <si>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</si>
  <si>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</si>
  <si>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</si>
  <si>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</si>
  <si>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</si>
  <si>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</si>
  <si>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</si>
  <si>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</si>
  <si>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</si>
  <si>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</si>
  <si>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</si>
  <si>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</si>
  <si>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</si>
  <si>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</si>
  <si>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</si>
  <si>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</si>
  <si>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</si>
  <si>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</si>
  <si>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</si>
  <si>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</si>
  <si>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</si>
  <si>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</si>
  <si>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</si>
  <si>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</si>
  <si>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</si>
  <si>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</si>
  <si>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</si>
  <si>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</si>
  <si>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</si>
  <si>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</si>
  <si>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</si>
  <si>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</si>
  <si>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</si>
  <si>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</si>
  <si>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</si>
  <si>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</si>
  <si>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</si>
  <si>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</si>
  <si>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</si>
  <si>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</si>
  <si>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</si>
  <si>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</si>
  <si>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</si>
  <si>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</si>
  <si>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</si>
  <si>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</si>
  <si>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</si>
  <si>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</si>
  <si>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</si>
  <si>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</si>
  <si>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</si>
  <si>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</si>
  <si>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</si>
  <si>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</si>
  <si>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</si>
  <si>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</si>
  <si>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</si>
  <si>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</si>
  <si>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</si>
  <si>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</si>
  <si>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</si>
  <si>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</si>
  <si>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</si>
  <si>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</si>
  <si>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</si>
  <si>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</si>
  <si>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</si>
  <si>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</si>
  <si>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</si>
  <si>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</si>
  <si>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</si>
  <si>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</si>
  <si>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</si>
  <si>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</si>
  <si>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</si>
  <si>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</si>
  <si>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</si>
  <si>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</si>
  <si>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</si>
  <si>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</si>
  <si>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</si>
  <si>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</si>
  <si>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</si>
  <si>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</si>
  <si>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</si>
  <si>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</si>
  <si>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</si>
  <si>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</si>
  <si>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</si>
  <si>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</si>
  <si>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</si>
  <si>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</si>
  <si>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</si>
  <si>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</si>
  <si>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</si>
  <si>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</si>
  <si>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</si>
  <si>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</si>
  <si>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</si>
  <si>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</si>
  <si>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</si>
  <si>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</si>
  <si>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</si>
  <si>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</si>
  <si>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</si>
  <si>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</si>
  <si>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</si>
  <si>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</si>
  <si>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</si>
  <si>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</si>
  <si>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</si>
  <si>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</si>
  <si>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</si>
  <si>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</si>
  <si>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</si>
  <si>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S.H. SKY 4 L.P</t>
  </si>
  <si>
    <t>סה"כ קרנות השקעה בחו"ל</t>
  </si>
  <si>
    <t>BVP Forge Institutional L.P</t>
  </si>
  <si>
    <t>ISF III Overflow Fund L.P</t>
  </si>
  <si>
    <t>Israel Secondary fund III L.P</t>
  </si>
  <si>
    <t>קרנות גידור</t>
  </si>
  <si>
    <t>ION TECH FEEDER FUND</t>
  </si>
  <si>
    <t>KYG4939W1188</t>
  </si>
  <si>
    <t>AP IX Connect Holdings L.P</t>
  </si>
  <si>
    <t>Astorg VIII</t>
  </si>
  <si>
    <t>BCP V DEXKO CO INVEST LP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</si>
  <si>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</si>
  <si>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</si>
  <si>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</si>
  <si>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</si>
  <si>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</si>
  <si>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</si>
  <si>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</si>
  <si>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</si>
  <si>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</si>
  <si>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</si>
  <si>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</si>
  <si>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</si>
  <si>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</si>
  <si>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</si>
  <si>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</si>
  <si>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</si>
  <si>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</si>
  <si>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</si>
  <si>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</si>
  <si>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</si>
  <si>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</si>
  <si>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</si>
  <si>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</si>
  <si>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</si>
  <si>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</si>
  <si>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</si>
  <si>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</si>
  <si>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</si>
  <si>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</si>
  <si>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</si>
  <si>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</si>
  <si>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</si>
  <si>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</si>
  <si>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</si>
  <si>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</si>
  <si>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</si>
  <si>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</si>
  <si>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</si>
  <si>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</si>
  <si>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</si>
  <si>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</si>
  <si>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</si>
  <si>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</si>
  <si>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</si>
  <si>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</si>
  <si>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</si>
  <si>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</si>
  <si>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</si>
  <si>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</si>
  <si>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</si>
  <si>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</si>
  <si>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</si>
  <si>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</si>
  <si>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</si>
  <si>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</si>
  <si>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</si>
  <si>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</si>
  <si>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</si>
  <si>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</si>
  <si>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</si>
  <si>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</si>
  <si>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</si>
  <si>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</si>
  <si>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</si>
  <si>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</si>
  <si>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</si>
  <si>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</si>
  <si>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</si>
  <si>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</si>
  <si>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</si>
  <si>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</si>
  <si>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</si>
  <si>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</si>
  <si>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</si>
  <si>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</si>
  <si>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</si>
  <si>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</si>
  <si>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</si>
  <si>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</si>
  <si>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</si>
  <si>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</si>
  <si>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</si>
  <si>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</si>
  <si>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</si>
  <si>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</si>
  <si>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</si>
  <si>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</si>
  <si>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</si>
  <si>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</si>
  <si>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</si>
  <si>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</si>
  <si>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</si>
  <si>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</si>
  <si>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</si>
  <si>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</si>
  <si>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</si>
  <si>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</si>
  <si>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</si>
  <si>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</si>
  <si>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</si>
  <si>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</si>
  <si>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</si>
  <si>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</si>
  <si>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</si>
  <si>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</si>
  <si>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</si>
  <si>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</si>
  <si>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</si>
  <si>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</si>
  <si>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</si>
  <si>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</si>
  <si>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</si>
  <si>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</si>
  <si>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</si>
  <si>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</si>
  <si>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</si>
  <si>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</si>
  <si>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</si>
  <si>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</si>
  <si>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</si>
  <si>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</si>
  <si>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</si>
  <si>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</si>
  <si>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</si>
  <si>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</si>
  <si>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</si>
  <si>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</si>
  <si>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</si>
  <si>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</si>
  <si>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</si>
  <si>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</si>
  <si>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</si>
  <si>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</si>
  <si>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</si>
  <si>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</si>
  <si>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</si>
  <si>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</si>
  <si>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</si>
  <si>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</si>
  <si>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</si>
  <si>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</si>
  <si>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</si>
  <si>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</si>
  <si>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</si>
  <si>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</si>
  <si>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</si>
  <si>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</si>
  <si>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</si>
  <si>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</si>
  <si>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</si>
  <si>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</si>
  <si>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</si>
  <si>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</si>
  <si>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</si>
  <si>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</si>
  <si>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</si>
  <si>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</si>
  <si>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</si>
  <si>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</si>
  <si>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</si>
  <si>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</si>
  <si>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</si>
  <si>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</si>
  <si>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</si>
  <si>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</si>
  <si>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</si>
  <si>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</si>
  <si>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</si>
  <si>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</si>
  <si>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</si>
  <si>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</si>
  <si>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</si>
  <si>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</si>
  <si>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</si>
  <si>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</si>
  <si>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</si>
  <si>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</si>
  <si>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</si>
  <si>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</si>
  <si>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</si>
  <si>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</si>
  <si>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</si>
  <si>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</si>
  <si>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</si>
  <si>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</si>
  <si>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</si>
  <si>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</si>
  <si>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</si>
  <si>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</si>
  <si>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</si>
  <si>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</si>
  <si>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</si>
  <si>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</si>
  <si>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</si>
  <si>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</si>
  <si>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</si>
  <si>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</si>
  <si>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</si>
  <si>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</si>
  <si>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</si>
  <si>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</si>
  <si>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</si>
  <si>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</si>
  <si>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</si>
  <si>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</si>
  <si>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</si>
  <si>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</si>
  <si>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</si>
  <si>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</si>
  <si>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</si>
  <si>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</si>
  <si>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</si>
  <si>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</si>
  <si>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</si>
  <si>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</si>
  <si>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</si>
  <si>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</si>
  <si>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</si>
  <si>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</si>
  <si>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</si>
  <si>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</si>
  <si>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</si>
  <si>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</si>
  <si>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</si>
  <si>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</si>
  <si>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</si>
  <si>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</si>
  <si>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</si>
  <si>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</si>
  <si>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</si>
  <si>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</si>
  <si>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</si>
  <si>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</si>
  <si>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</si>
  <si>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</si>
  <si>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</si>
  <si>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</si>
  <si>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</si>
  <si>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</si>
  <si>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</si>
  <si>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</si>
  <si>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</si>
  <si>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</si>
  <si>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</si>
  <si>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</si>
  <si>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</si>
  <si>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</si>
  <si>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</si>
  <si>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</si>
  <si>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</si>
  <si>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</si>
  <si>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</si>
  <si>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</si>
  <si>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</si>
  <si>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</si>
  <si>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</si>
  <si>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</si>
  <si>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</si>
  <si>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</si>
  <si>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</si>
  <si>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</si>
  <si>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</si>
  <si>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</si>
  <si>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</si>
  <si>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</si>
  <si>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</si>
  <si>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</si>
  <si>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</si>
  <si>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</si>
  <si>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</si>
  <si>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</si>
  <si>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</si>
  <si>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</si>
  <si>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</si>
  <si>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</si>
  <si>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</si>
  <si>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</si>
  <si>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</si>
  <si>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</si>
  <si>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</si>
  <si>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</si>
  <si>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</si>
  <si>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</si>
  <si>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</si>
  <si>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</si>
  <si>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</si>
  <si>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</si>
  <si>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</si>
  <si>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</si>
  <si>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3.703 13-09-23 (10) -181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</si>
  <si>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</si>
  <si>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</si>
  <si>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</si>
  <si>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</si>
  <si>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</si>
  <si>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</si>
  <si>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</si>
  <si>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</si>
  <si>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</si>
  <si>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</si>
  <si>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</si>
  <si>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</si>
  <si>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</si>
  <si>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</si>
  <si>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</si>
  <si>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</si>
  <si>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</si>
  <si>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</si>
  <si>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</si>
  <si>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</si>
  <si>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</si>
  <si>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</si>
  <si>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</si>
  <si>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</si>
  <si>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</si>
  <si>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</si>
  <si>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</si>
  <si>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</si>
  <si>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</si>
  <si>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</si>
  <si>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</si>
  <si>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</si>
  <si>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</si>
  <si>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</si>
  <si>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</si>
  <si>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</si>
  <si>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</si>
  <si>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</si>
  <si>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</si>
  <si>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</si>
  <si>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</si>
  <si>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</si>
  <si>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</si>
  <si>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</si>
  <si>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</si>
  <si>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</si>
  <si>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</si>
  <si>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</si>
  <si>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</si>
  <si>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</si>
  <si>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</si>
  <si>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</si>
  <si>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</si>
  <si>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</si>
  <si>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</si>
  <si>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</si>
  <si>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</si>
  <si>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</si>
  <si>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</si>
  <si>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</si>
  <si>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</si>
  <si>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+ILS/-USD 3.5796 04-12-23 (10) -259</t>
  </si>
  <si>
    <t>10001008</t>
  </si>
  <si>
    <t>+USD/-ILS 3.6024 04-12-23 (10) -361</t>
  </si>
  <si>
    <t>10001007</t>
  </si>
  <si>
    <t>+USD/-ILS 3.6223 04-12-23 (10) -377</t>
  </si>
  <si>
    <t>10001006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</si>
  <si>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</si>
  <si>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</si>
  <si>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</si>
  <si>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</si>
  <si>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</si>
  <si>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</si>
  <si>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</si>
  <si>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</si>
  <si>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</si>
  <si>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</si>
  <si>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</si>
  <si>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</si>
  <si>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</si>
  <si>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</si>
  <si>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</si>
  <si>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</si>
  <si>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</si>
  <si>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</si>
  <si>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</si>
  <si>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</si>
  <si>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</si>
  <si>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</si>
  <si>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</si>
  <si>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</si>
  <si>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</si>
  <si>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</si>
  <si>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</si>
  <si>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</si>
  <si>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</si>
  <si>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</si>
  <si>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</si>
  <si>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</si>
  <si>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</si>
  <si>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</si>
  <si>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</si>
  <si>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</si>
  <si>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</si>
  <si>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</si>
  <si>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</si>
  <si>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</si>
  <si>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</si>
  <si>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</si>
  <si>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</si>
  <si>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</si>
  <si>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</si>
  <si>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</si>
  <si>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</si>
  <si>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</si>
  <si>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</si>
  <si>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</si>
  <si>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</si>
  <si>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</si>
  <si>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</si>
  <si>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</si>
  <si>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</si>
  <si>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</si>
  <si>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</si>
  <si>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</si>
  <si>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</si>
  <si>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</si>
  <si>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</si>
  <si>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</si>
  <si>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</si>
  <si>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</si>
  <si>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</si>
  <si>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</si>
  <si>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</si>
  <si>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</si>
  <si>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</si>
  <si>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</si>
  <si>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</si>
  <si>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</si>
  <si>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</si>
  <si>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</si>
  <si>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</si>
  <si>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</si>
  <si>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</si>
  <si>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</si>
  <si>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</si>
  <si>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</si>
  <si>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</si>
  <si>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</si>
  <si>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</si>
  <si>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</si>
  <si>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</si>
  <si>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</si>
  <si>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</si>
  <si>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</si>
  <si>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</si>
  <si>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</si>
  <si>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</si>
  <si>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</si>
  <si>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</si>
  <si>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</si>
  <si>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</si>
  <si>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</si>
  <si>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</si>
  <si>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</si>
  <si>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</si>
  <si>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</si>
  <si>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</si>
  <si>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10003867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</si>
  <si>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</si>
  <si>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</si>
  <si>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</si>
  <si>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</si>
  <si>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</si>
  <si>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</si>
  <si>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</si>
  <si>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</si>
  <si>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</si>
  <si>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</si>
  <si>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</si>
  <si>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</si>
  <si>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</si>
  <si>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</si>
  <si>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</si>
  <si>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</si>
  <si>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</si>
  <si>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</si>
  <si>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</si>
  <si>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</si>
  <si>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</si>
  <si>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</si>
  <si>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</si>
  <si>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</si>
  <si>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</si>
  <si>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</si>
  <si>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</si>
  <si>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</si>
  <si>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</si>
  <si>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</si>
  <si>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</si>
  <si>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</si>
  <si>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+EUR/-USD 1.06502 07-08-23 (10) +91.2</t>
  </si>
  <si>
    <t>10001000</t>
  </si>
  <si>
    <t>+EUR/-USD 1.06517 07-08-23 (10) +86.7</t>
  </si>
  <si>
    <t>10000999</t>
  </si>
  <si>
    <t>+EUR/-USD 1.0915 07-08-23 (10) +22</t>
  </si>
  <si>
    <t>10001009</t>
  </si>
  <si>
    <t>10000989</t>
  </si>
  <si>
    <t>+USD/-JPY 129.50167 24-07-23 (10) -303.5</t>
  </si>
  <si>
    <t>10000991</t>
  </si>
  <si>
    <t>+USD/-JPY 143.315 24-07-23 (10) -54.5</t>
  </si>
  <si>
    <t>10001010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</si>
  <si>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</si>
  <si>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</si>
  <si>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</si>
  <si>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</si>
  <si>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</si>
  <si>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</si>
  <si>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</si>
  <si>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</si>
  <si>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</si>
  <si>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</si>
  <si>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</si>
  <si>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</si>
  <si>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</si>
  <si>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</si>
  <si>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</si>
  <si>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</si>
  <si>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</si>
  <si>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</si>
  <si>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</si>
  <si>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</si>
  <si>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</si>
  <si>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</si>
  <si>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ilAAA</t>
  </si>
  <si>
    <t>מעלות S&amp;P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</si>
  <si>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</si>
  <si>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</si>
  <si>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</si>
  <si>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</si>
  <si>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</si>
  <si>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</si>
  <si>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</si>
  <si>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</si>
  <si>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</si>
  <si>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</si>
  <si>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</si>
  <si>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</si>
  <si>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</si>
  <si>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</si>
  <si>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</si>
  <si>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</si>
  <si>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</si>
  <si>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</si>
  <si>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</si>
  <si>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Fortissimo Partners VI</t>
  </si>
  <si>
    <t>Stage One IV Annex Fund L.P</t>
  </si>
  <si>
    <t>Stage One Venture Capital Fund IV L.P</t>
  </si>
  <si>
    <t>BCP V DEXKO CO-INVEST LP</t>
  </si>
  <si>
    <t>Bessemer Venture Partners XII Institutional L.P</t>
  </si>
  <si>
    <t>CDR XII</t>
  </si>
  <si>
    <t>CVC Capital Partners IX (A) L.P</t>
  </si>
  <si>
    <t>Francisco Partners VII</t>
  </si>
  <si>
    <t>Greenfield Partners Fund III LP</t>
  </si>
  <si>
    <t>ISRAEL SECONDARY FUND III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</si>
</sst>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5" fillId="0" borderId="0" xfId="0" applyFont="1" applyFill="1" applyAlignment="1">
      <alignment horizontal="right" indent="1"/>
    </xf>
    <xf numFmtId="2" fontId="26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2-2023\&#1502;&#1511;&#1508;&#1514;\&#1491;&#1497;&#1493;&#1493;&#1495;%20&#1500;&#1488;&#1493;&#1510;&#1512;\&#1502;&#1512;&#1499;&#1494;\512237744_psum_0223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2-2023/&#1502;&#1511;&#1508;&#1514;/&#1491;&#1497;&#1493;&#1493;&#1495;%20&#1500;&#1488;&#1493;&#1510;&#1512;/&#1502;&#1512;&#1499;&#1494;/512237744_psum_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111513345.99650595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2" sqref="G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127</v>
      </c>
      <c r="C1" s="46" t="s" vm="1">
        <v>205</v>
      </c>
    </row>
    <row r="2" spans="1:4">
      <c r="B2" s="46" t="s">
        <v>126</v>
      </c>
      <c r="C2" s="46" t="s">
        <v>206</v>
      </c>
    </row>
    <row r="3" spans="1:4">
      <c r="B3" s="46" t="s">
        <v>128</v>
      </c>
      <c r="C3" s="46" t="s">
        <v>207</v>
      </c>
    </row>
    <row r="4" spans="1:4">
      <c r="B4" s="46" t="s">
        <v>129</v>
      </c>
      <c r="C4" s="46">
        <v>2146</v>
      </c>
    </row>
    <row r="6" spans="1:4" ht="26.25" customHeight="1">
      <c r="B6" s="127" t="s">
        <v>140</v>
      </c>
      <c r="C6" s="128"/>
      <c r="D6" s="129"/>
    </row>
    <row r="7" spans="1:4" s="9" customFormat="1">
      <c r="B7" s="21"/>
      <c r="C7" s="22" t="s">
        <v>93</v>
      </c>
      <c r="D7" s="23" t="s">
        <v>91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139</v>
      </c>
      <c r="C10" s="68">
        <f>C11+C12+C23+C37</f>
        <v>142391.57818542951</v>
      </c>
      <c r="D10" s="69">
        <f>C10/$C$42</f>
        <v>1</v>
      </c>
    </row>
    <row r="11" spans="1:4">
      <c r="A11" s="42" t="s">
        <v>107</v>
      </c>
      <c r="B11" s="27" t="s">
        <v>141</v>
      </c>
      <c r="C11" s="68">
        <f>מזומנים!J10</f>
        <v>41616.276873040471</v>
      </c>
      <c r="D11" s="69">
        <f t="shared" ref="D11:D13" si="0">C11/$C$42</f>
        <v>0.292266420552244</v>
      </c>
    </row>
    <row r="12" spans="1:4">
      <c r="B12" s="27" t="s">
        <v>142</v>
      </c>
      <c r="C12" s="68">
        <f>SUM(C13:C21)</f>
        <v>100852.29481819102</v>
      </c>
      <c r="D12" s="69">
        <f t="shared" si="0"/>
        <v>0.70827429615855553</v>
      </c>
    </row>
    <row r="13" spans="1:4">
      <c r="A13" s="44" t="s">
        <v>107</v>
      </c>
      <c r="B13" s="28" t="s">
        <v>54</v>
      </c>
      <c r="C13" s="68" vm="2">
        <v>6947.6616884140021</v>
      </c>
      <c r="D13" s="69">
        <f t="shared" si="0"/>
        <v>4.8792644740311863E-2</v>
      </c>
    </row>
    <row r="14" spans="1:4">
      <c r="A14" s="44" t="s">
        <v>107</v>
      </c>
      <c r="B14" s="28" t="s">
        <v>55</v>
      </c>
      <c r="C14" s="68" t="s" vm="3">
        <v>1640</v>
      </c>
      <c r="D14" s="69" t="s" vm="4">
        <v>1640</v>
      </c>
    </row>
    <row r="15" spans="1:4">
      <c r="A15" s="44" t="s">
        <v>107</v>
      </c>
      <c r="B15" s="28" t="s">
        <v>56</v>
      </c>
      <c r="C15" s="68">
        <f>'אג"ח קונצרני'!R11</f>
        <v>220.50015658000004</v>
      </c>
      <c r="D15" s="69">
        <f t="shared" ref="D15:D23" si="1">C15/$C$42</f>
        <v>1.5485477399011169E-3</v>
      </c>
    </row>
    <row r="16" spans="1:4">
      <c r="A16" s="44" t="s">
        <v>107</v>
      </c>
      <c r="B16" s="28" t="s">
        <v>57</v>
      </c>
      <c r="C16" s="68">
        <f>מניות!L11</f>
        <v>48061.140249089018</v>
      </c>
      <c r="D16" s="69">
        <f t="shared" si="1"/>
        <v>0.33752796943160063</v>
      </c>
    </row>
    <row r="17" spans="1:4">
      <c r="A17" s="44" t="s">
        <v>107</v>
      </c>
      <c r="B17" s="28" t="s">
        <v>199</v>
      </c>
      <c r="C17" s="68" vm="5">
        <v>41692.210275357</v>
      </c>
      <c r="D17" s="69">
        <f t="shared" si="1"/>
        <v>0.29279969227578401</v>
      </c>
    </row>
    <row r="18" spans="1:4">
      <c r="A18" s="44" t="s">
        <v>107</v>
      </c>
      <c r="B18" s="28" t="s">
        <v>58</v>
      </c>
      <c r="C18" s="68" vm="6">
        <v>3019.9671227470003</v>
      </c>
      <c r="D18" s="69">
        <f t="shared" si="1"/>
        <v>2.1208888624116847E-2</v>
      </c>
    </row>
    <row r="19" spans="1:4">
      <c r="A19" s="44" t="s">
        <v>107</v>
      </c>
      <c r="B19" s="28" t="s">
        <v>59</v>
      </c>
      <c r="C19" s="68" vm="7">
        <v>6.4692434520000006</v>
      </c>
      <c r="D19" s="69">
        <f t="shared" si="1"/>
        <v>4.5432767404090606E-5</v>
      </c>
    </row>
    <row r="20" spans="1:4">
      <c r="A20" s="44" t="s">
        <v>107</v>
      </c>
      <c r="B20" s="28" t="s">
        <v>60</v>
      </c>
      <c r="C20" s="68" vm="8">
        <v>54.863413130000005</v>
      </c>
      <c r="D20" s="69">
        <f t="shared" si="1"/>
        <v>3.852995649683305E-4</v>
      </c>
    </row>
    <row r="21" spans="1:4">
      <c r="A21" s="44" t="s">
        <v>107</v>
      </c>
      <c r="B21" s="28" t="s">
        <v>61</v>
      </c>
      <c r="C21" s="68" vm="9">
        <v>849.48266942200007</v>
      </c>
      <c r="D21" s="69">
        <f t="shared" si="1"/>
        <v>5.9658210144687123E-3</v>
      </c>
    </row>
    <row r="22" spans="1:4">
      <c r="A22" s="44" t="s">
        <v>107</v>
      </c>
      <c r="B22" s="28" t="s">
        <v>62</v>
      </c>
      <c r="C22" s="68" t="s" vm="10">
        <v>1640</v>
      </c>
      <c r="D22" s="69" t="s" vm="11">
        <v>1640</v>
      </c>
    </row>
    <row r="23" spans="1:4">
      <c r="B23" s="27" t="s">
        <v>143</v>
      </c>
      <c r="C23" s="68" vm="12">
        <v>-71.557390434999988</v>
      </c>
      <c r="D23" s="69">
        <f t="shared" si="1"/>
        <v>-5.0253948545899492E-4</v>
      </c>
    </row>
    <row r="24" spans="1:4">
      <c r="A24" s="44" t="s">
        <v>107</v>
      </c>
      <c r="B24" s="28" t="s">
        <v>63</v>
      </c>
      <c r="C24" s="68" t="s" vm="13">
        <v>1640</v>
      </c>
      <c r="D24" s="69" t="s" vm="14">
        <v>1640</v>
      </c>
    </row>
    <row r="25" spans="1:4">
      <c r="A25" s="44" t="s">
        <v>107</v>
      </c>
      <c r="B25" s="28" t="s">
        <v>64</v>
      </c>
      <c r="C25" s="68" t="s" vm="15">
        <v>1640</v>
      </c>
      <c r="D25" s="69" t="s" vm="16">
        <v>1640</v>
      </c>
    </row>
    <row r="26" spans="1:4">
      <c r="A26" s="44" t="s">
        <v>107</v>
      </c>
      <c r="B26" s="28" t="s">
        <v>56</v>
      </c>
      <c r="C26" s="68" t="s" vm="17">
        <v>1640</v>
      </c>
      <c r="D26" s="69" t="s" vm="18">
        <v>1640</v>
      </c>
    </row>
    <row r="27" spans="1:4">
      <c r="A27" s="44" t="s">
        <v>107</v>
      </c>
      <c r="B27" s="28" t="s">
        <v>65</v>
      </c>
      <c r="C27" s="68" vm="19">
        <v>52.463770186000012</v>
      </c>
      <c r="D27" s="69">
        <f t="shared" ref="D27:D31" si="2">C27/$C$42</f>
        <v>3.6844714311459514E-4</v>
      </c>
    </row>
    <row r="28" spans="1:4">
      <c r="A28" s="44" t="s">
        <v>107</v>
      </c>
      <c r="B28" s="28" t="s">
        <v>66</v>
      </c>
      <c r="C28" s="68" vm="20">
        <v>235.33482357900002</v>
      </c>
      <c r="D28" s="69">
        <f t="shared" si="2"/>
        <v>1.6527299337362152E-3</v>
      </c>
    </row>
    <row r="29" spans="1:4">
      <c r="A29" s="44" t="s">
        <v>107</v>
      </c>
      <c r="B29" s="28" t="s">
        <v>67</v>
      </c>
      <c r="C29" s="68" vm="21">
        <v>0.11351465800000005</v>
      </c>
      <c r="D29" s="69">
        <f t="shared" si="2"/>
        <v>7.97200645196695E-7</v>
      </c>
    </row>
    <row r="30" spans="1:4">
      <c r="A30" s="44" t="s">
        <v>107</v>
      </c>
      <c r="B30" s="28" t="s">
        <v>166</v>
      </c>
      <c r="C30" s="68" vm="22">
        <v>-1.0574549940000004</v>
      </c>
      <c r="D30" s="69">
        <f t="shared" si="2"/>
        <v>-7.4263872026400966E-6</v>
      </c>
    </row>
    <row r="31" spans="1:4">
      <c r="A31" s="44" t="s">
        <v>107</v>
      </c>
      <c r="B31" s="28" t="s">
        <v>88</v>
      </c>
      <c r="C31" s="68" vm="23">
        <v>-358.41204386400005</v>
      </c>
      <c r="D31" s="69">
        <f t="shared" si="2"/>
        <v>-2.5170873757523623E-3</v>
      </c>
    </row>
    <row r="32" spans="1:4">
      <c r="A32" s="44" t="s">
        <v>107</v>
      </c>
      <c r="B32" s="28" t="s">
        <v>68</v>
      </c>
      <c r="C32" s="68" t="s" vm="24">
        <v>1640</v>
      </c>
      <c r="D32" s="69" t="s" vm="25">
        <v>1640</v>
      </c>
    </row>
    <row r="33" spans="1:4">
      <c r="A33" s="44" t="s">
        <v>107</v>
      </c>
      <c r="B33" s="27" t="s">
        <v>144</v>
      </c>
      <c r="C33" s="68" t="s" vm="26">
        <v>1640</v>
      </c>
      <c r="D33" s="69" t="s" vm="27">
        <v>1640</v>
      </c>
    </row>
    <row r="34" spans="1:4">
      <c r="A34" s="44" t="s">
        <v>107</v>
      </c>
      <c r="B34" s="27" t="s">
        <v>145</v>
      </c>
      <c r="C34" s="68" t="s" vm="28">
        <v>1640</v>
      </c>
      <c r="D34" s="69" t="s" vm="29">
        <v>1640</v>
      </c>
    </row>
    <row r="35" spans="1:4">
      <c r="A35" s="44" t="s">
        <v>107</v>
      </c>
      <c r="B35" s="27" t="s">
        <v>146</v>
      </c>
      <c r="C35" s="68" t="s" vm="30">
        <v>1640</v>
      </c>
      <c r="D35" s="69" t="s" vm="31">
        <v>1640</v>
      </c>
    </row>
    <row r="36" spans="1:4">
      <c r="A36" s="44" t="s">
        <v>107</v>
      </c>
      <c r="B36" s="45" t="s">
        <v>147</v>
      </c>
      <c r="C36" s="68" t="s" vm="32">
        <v>1640</v>
      </c>
      <c r="D36" s="69" t="s" vm="33">
        <v>1640</v>
      </c>
    </row>
    <row r="37" spans="1:4">
      <c r="A37" s="44" t="s">
        <v>107</v>
      </c>
      <c r="B37" s="27" t="s">
        <v>148</v>
      </c>
      <c r="C37" s="68">
        <f>'השקעות אחרות '!I10</f>
        <v>-5.4361153670000002</v>
      </c>
      <c r="D37" s="69">
        <f t="shared" ref="D37:D38" si="3">C37/$C$42</f>
        <v>-3.8177225340678616E-5</v>
      </c>
    </row>
    <row r="38" spans="1:4">
      <c r="A38" s="44"/>
      <c r="B38" s="55" t="s">
        <v>150</v>
      </c>
      <c r="C38" s="68">
        <v>0</v>
      </c>
      <c r="D38" s="69">
        <f t="shared" si="3"/>
        <v>0</v>
      </c>
    </row>
    <row r="39" spans="1:4">
      <c r="A39" s="44" t="s">
        <v>107</v>
      </c>
      <c r="B39" s="56" t="s">
        <v>151</v>
      </c>
      <c r="C39" s="68" t="s" vm="34">
        <v>1640</v>
      </c>
      <c r="D39" s="69" t="s" vm="35">
        <v>1640</v>
      </c>
    </row>
    <row r="40" spans="1:4">
      <c r="A40" s="44" t="s">
        <v>107</v>
      </c>
      <c r="B40" s="56" t="s">
        <v>184</v>
      </c>
      <c r="C40" s="68" t="s" vm="36">
        <v>1640</v>
      </c>
      <c r="D40" s="69" t="s" vm="37">
        <v>1640</v>
      </c>
    </row>
    <row r="41" spans="1:4">
      <c r="A41" s="44" t="s">
        <v>107</v>
      </c>
      <c r="B41" s="56" t="s">
        <v>152</v>
      </c>
      <c r="C41" s="68" t="s" vm="38">
        <v>1640</v>
      </c>
      <c r="D41" s="69" t="s" vm="39">
        <v>1640</v>
      </c>
    </row>
    <row r="42" spans="1:4">
      <c r="B42" s="56" t="s">
        <v>69</v>
      </c>
      <c r="C42" s="68">
        <f>C10</f>
        <v>142391.57818542951</v>
      </c>
      <c r="D42" s="69">
        <f t="shared" ref="D42" si="4">C42/$C$42</f>
        <v>1</v>
      </c>
    </row>
    <row r="43" spans="1:4">
      <c r="A43" s="44" t="s">
        <v>107</v>
      </c>
      <c r="B43" s="56" t="s">
        <v>149</v>
      </c>
      <c r="C43" s="68">
        <f>'יתרת התחייבות להשקעה'!C10</f>
        <v>1388.1491011483567</v>
      </c>
      <c r="D43" s="69"/>
    </row>
    <row r="44" spans="1:4">
      <c r="B44" s="5" t="s">
        <v>92</v>
      </c>
    </row>
    <row r="45" spans="1:4">
      <c r="C45" s="62" t="s">
        <v>134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70" t="s">
        <v>117</v>
      </c>
      <c r="D47" s="71" vm="40">
        <v>2.4517000000000002</v>
      </c>
    </row>
    <row r="48" spans="1:4">
      <c r="C48" s="70" t="s">
        <v>124</v>
      </c>
      <c r="D48" s="71">
        <v>0.77297511855767032</v>
      </c>
    </row>
    <row r="49" spans="2:4">
      <c r="C49" s="70" t="s">
        <v>121</v>
      </c>
      <c r="D49" s="71" vm="41">
        <v>2.7898000000000001</v>
      </c>
    </row>
    <row r="50" spans="2:4">
      <c r="B50" s="11"/>
      <c r="C50" s="70" t="s">
        <v>1641</v>
      </c>
      <c r="D50" s="71" vm="42">
        <v>4.1134000000000004</v>
      </c>
    </row>
    <row r="51" spans="2:4">
      <c r="C51" s="70" t="s">
        <v>115</v>
      </c>
      <c r="D51" s="71" vm="43">
        <v>4.0185000000000004</v>
      </c>
    </row>
    <row r="52" spans="2:4">
      <c r="C52" s="70" t="s">
        <v>116</v>
      </c>
      <c r="D52" s="71" vm="44">
        <v>4.6707000000000001</v>
      </c>
    </row>
    <row r="53" spans="2:4">
      <c r="C53" s="70" t="s">
        <v>118</v>
      </c>
      <c r="D53" s="71">
        <v>0.47218570936331505</v>
      </c>
    </row>
    <row r="54" spans="2:4">
      <c r="C54" s="70" t="s">
        <v>122</v>
      </c>
      <c r="D54" s="71">
        <v>2.5581999999999997E-2</v>
      </c>
    </row>
    <row r="55" spans="2:4">
      <c r="C55" s="70" t="s">
        <v>123</v>
      </c>
      <c r="D55" s="71">
        <v>0.21595372753643494</v>
      </c>
    </row>
    <row r="56" spans="2:4">
      <c r="C56" s="70" t="s">
        <v>120</v>
      </c>
      <c r="D56" s="71" vm="45">
        <v>0.53959999999999997</v>
      </c>
    </row>
    <row r="57" spans="2:4">
      <c r="C57" s="70" t="s">
        <v>1642</v>
      </c>
      <c r="D57" s="71">
        <v>2.2710600000000003</v>
      </c>
    </row>
    <row r="58" spans="2:4">
      <c r="C58" s="70" t="s">
        <v>119</v>
      </c>
      <c r="D58" s="71" vm="46">
        <v>0.34089999999999998</v>
      </c>
    </row>
    <row r="59" spans="2:4">
      <c r="C59" s="70" t="s">
        <v>113</v>
      </c>
      <c r="D59" s="71" vm="47">
        <v>3.7</v>
      </c>
    </row>
    <row r="60" spans="2:4">
      <c r="C60" s="70" t="s">
        <v>125</v>
      </c>
      <c r="D60" s="71" vm="48">
        <v>0.1968</v>
      </c>
    </row>
    <row r="61" spans="2:4">
      <c r="C61" s="70" t="s">
        <v>1643</v>
      </c>
      <c r="D61" s="71" vm="49">
        <v>0.34370000000000001</v>
      </c>
    </row>
    <row r="62" spans="2:4">
      <c r="C62" s="70" t="s">
        <v>1644</v>
      </c>
      <c r="D62" s="71">
        <v>4.1426504901763202E-2</v>
      </c>
    </row>
    <row r="63" spans="2:4">
      <c r="C63" s="70" t="s">
        <v>1645</v>
      </c>
      <c r="D63" s="71">
        <v>0.51008450859561327</v>
      </c>
    </row>
    <row r="64" spans="2:4">
      <c r="C64" s="70" t="s">
        <v>114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1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127</v>
      </c>
      <c r="C1" s="46" t="s" vm="1">
        <v>205</v>
      </c>
    </row>
    <row r="2" spans="2:13">
      <c r="B2" s="46" t="s">
        <v>126</v>
      </c>
      <c r="C2" s="46" t="s">
        <v>206</v>
      </c>
    </row>
    <row r="3" spans="2:13">
      <c r="B3" s="46" t="s">
        <v>128</v>
      </c>
      <c r="C3" s="46" t="s">
        <v>207</v>
      </c>
    </row>
    <row r="4" spans="2:13">
      <c r="B4" s="46" t="s">
        <v>129</v>
      </c>
      <c r="C4" s="46">
        <v>2146</v>
      </c>
    </row>
    <row r="6" spans="2:13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3" ht="26.25" customHeight="1">
      <c r="B7" s="130" t="s">
        <v>77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3"/>
    </row>
    <row r="8" spans="2:13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48</v>
      </c>
      <c r="K8" s="29" t="s">
        <v>130</v>
      </c>
      <c r="L8" s="30" t="s">
        <v>132</v>
      </c>
    </row>
    <row r="9" spans="2:13" s="3" customFormat="1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41</v>
      </c>
      <c r="C11" s="80"/>
      <c r="D11" s="81"/>
      <c r="E11" s="81"/>
      <c r="F11" s="81"/>
      <c r="G11" s="83"/>
      <c r="H11" s="102"/>
      <c r="I11" s="83">
        <v>54.863413130000005</v>
      </c>
      <c r="J11" s="84"/>
      <c r="K11" s="84">
        <f>IFERROR(I11/$I$11,0)</f>
        <v>1</v>
      </c>
      <c r="L11" s="84">
        <f>I11/'סכום נכסי הקרן'!$C$42</f>
        <v>3.852995649683305E-4</v>
      </c>
    </row>
    <row r="12" spans="2:13">
      <c r="B12" s="110" t="s">
        <v>177</v>
      </c>
      <c r="C12" s="88"/>
      <c r="D12" s="89"/>
      <c r="E12" s="89"/>
      <c r="F12" s="89"/>
      <c r="G12" s="91"/>
      <c r="H12" s="100"/>
      <c r="I12" s="91">
        <v>54.863413130000005</v>
      </c>
      <c r="J12" s="92"/>
      <c r="K12" s="92">
        <f t="shared" ref="K12:K17" si="0">IFERROR(I12/$I$11,0)</f>
        <v>1</v>
      </c>
      <c r="L12" s="92">
        <f>I12/'סכום נכסי הקרן'!$C$42</f>
        <v>3.852995649683305E-4</v>
      </c>
    </row>
    <row r="13" spans="2:13">
      <c r="B13" s="85" t="s">
        <v>172</v>
      </c>
      <c r="C13" s="80"/>
      <c r="D13" s="81"/>
      <c r="E13" s="81"/>
      <c r="F13" s="81"/>
      <c r="G13" s="83"/>
      <c r="H13" s="102"/>
      <c r="I13" s="83">
        <v>54.863413130000005</v>
      </c>
      <c r="J13" s="84"/>
      <c r="K13" s="84">
        <f t="shared" si="0"/>
        <v>1</v>
      </c>
      <c r="L13" s="84">
        <f>I13/'סכום נכסי הקרן'!$C$42</f>
        <v>3.852995649683305E-4</v>
      </c>
    </row>
    <row r="14" spans="2:13">
      <c r="B14" s="86" t="s">
        <v>1075</v>
      </c>
      <c r="C14" s="88" t="s">
        <v>1076</v>
      </c>
      <c r="D14" s="89" t="s">
        <v>102</v>
      </c>
      <c r="E14" s="89" t="s">
        <v>682</v>
      </c>
      <c r="F14" s="89" t="s">
        <v>114</v>
      </c>
      <c r="G14" s="91">
        <v>2.581188</v>
      </c>
      <c r="H14" s="100">
        <v>1110200</v>
      </c>
      <c r="I14" s="91">
        <v>28.656346678000006</v>
      </c>
      <c r="J14" s="92"/>
      <c r="K14" s="92">
        <f t="shared" si="0"/>
        <v>0.52232161732443061</v>
      </c>
      <c r="L14" s="92">
        <f>I14/'סכום נכסי הקרן'!$C$42</f>
        <v>2.0125029192865791E-4</v>
      </c>
    </row>
    <row r="15" spans="2:13">
      <c r="B15" s="86" t="s">
        <v>1077</v>
      </c>
      <c r="C15" s="88" t="s">
        <v>1078</v>
      </c>
      <c r="D15" s="89" t="s">
        <v>102</v>
      </c>
      <c r="E15" s="89" t="s">
        <v>682</v>
      </c>
      <c r="F15" s="89" t="s">
        <v>114</v>
      </c>
      <c r="G15" s="91">
        <v>-2.581188</v>
      </c>
      <c r="H15" s="100">
        <v>764000</v>
      </c>
      <c r="I15" s="91">
        <v>-19.720274601000003</v>
      </c>
      <c r="J15" s="92"/>
      <c r="K15" s="92">
        <f t="shared" si="0"/>
        <v>-0.35944308740457692</v>
      </c>
      <c r="L15" s="92">
        <f>I15/'סכום נכסי הקרן'!$C$42</f>
        <v>-1.3849326520785706E-4</v>
      </c>
    </row>
    <row r="16" spans="2:13">
      <c r="B16" s="86" t="s">
        <v>1079</v>
      </c>
      <c r="C16" s="88" t="s">
        <v>1080</v>
      </c>
      <c r="D16" s="89" t="s">
        <v>102</v>
      </c>
      <c r="E16" s="89" t="s">
        <v>682</v>
      </c>
      <c r="F16" s="89" t="s">
        <v>114</v>
      </c>
      <c r="G16" s="91">
        <v>23.735060000000004</v>
      </c>
      <c r="H16" s="100">
        <v>193500</v>
      </c>
      <c r="I16" s="91">
        <v>45.927341100000007</v>
      </c>
      <c r="J16" s="92"/>
      <c r="K16" s="92">
        <f t="shared" si="0"/>
        <v>0.83712147093681921</v>
      </c>
      <c r="L16" s="92">
        <f>I16/'סכום נכסי הקרן'!$C$42</f>
        <v>3.2254253857760535E-4</v>
      </c>
    </row>
    <row r="17" spans="2:12">
      <c r="B17" s="86" t="s">
        <v>1081</v>
      </c>
      <c r="C17" s="88" t="s">
        <v>1082</v>
      </c>
      <c r="D17" s="89" t="s">
        <v>102</v>
      </c>
      <c r="E17" s="89" t="s">
        <v>682</v>
      </c>
      <c r="F17" s="89" t="s">
        <v>114</v>
      </c>
      <c r="G17" s="91">
        <v>-23.735060000000004</v>
      </c>
      <c r="H17" s="100">
        <v>0.01</v>
      </c>
      <c r="I17" s="91">
        <v>-4.7000000000000004E-8</v>
      </c>
      <c r="J17" s="92"/>
      <c r="K17" s="92">
        <f t="shared" si="0"/>
        <v>-8.5667291403530656E-10</v>
      </c>
      <c r="L17" s="92">
        <f>I17/'סכום נכסי הקרן'!$C$42</f>
        <v>-3.3007570109795558E-13</v>
      </c>
    </row>
    <row r="18" spans="2:12">
      <c r="B18" s="93"/>
      <c r="C18" s="88"/>
      <c r="D18" s="88"/>
      <c r="E18" s="88"/>
      <c r="F18" s="88"/>
      <c r="G18" s="91"/>
      <c r="H18" s="100"/>
      <c r="I18" s="88"/>
      <c r="J18" s="88"/>
      <c r="K18" s="92"/>
      <c r="L18" s="88"/>
    </row>
    <row r="19" spans="2:12">
      <c r="B19" s="110"/>
      <c r="C19" s="88"/>
      <c r="D19" s="88"/>
      <c r="E19" s="88"/>
      <c r="F19" s="88"/>
      <c r="G19" s="91"/>
      <c r="H19" s="100"/>
      <c r="I19" s="88"/>
      <c r="J19" s="88"/>
      <c r="K19" s="92"/>
      <c r="L19" s="88"/>
    </row>
    <row r="20" spans="2:12">
      <c r="B20" s="85"/>
      <c r="C20" s="80"/>
      <c r="D20" s="80"/>
      <c r="E20" s="80"/>
      <c r="F20" s="80"/>
      <c r="G20" s="83"/>
      <c r="H20" s="102"/>
      <c r="I20" s="80"/>
      <c r="J20" s="80"/>
      <c r="K20" s="84"/>
      <c r="L20" s="80"/>
    </row>
    <row r="21" spans="2:12">
      <c r="B21" s="86"/>
      <c r="C21" s="88"/>
      <c r="D21" s="89"/>
      <c r="E21" s="89"/>
      <c r="F21" s="89"/>
      <c r="G21" s="91"/>
      <c r="H21" s="100"/>
      <c r="I21" s="91"/>
      <c r="J21" s="92"/>
      <c r="K21" s="92"/>
      <c r="L21" s="92"/>
    </row>
    <row r="22" spans="2:12">
      <c r="B22" s="86"/>
      <c r="C22" s="88"/>
      <c r="D22" s="89"/>
      <c r="E22" s="89"/>
      <c r="F22" s="89"/>
      <c r="G22" s="91"/>
      <c r="H22" s="100"/>
      <c r="I22" s="91"/>
      <c r="J22" s="92"/>
      <c r="K22" s="92"/>
      <c r="L22" s="92"/>
    </row>
    <row r="23" spans="2:12">
      <c r="B23" s="93"/>
      <c r="C23" s="88"/>
      <c r="D23" s="88"/>
      <c r="E23" s="88"/>
      <c r="F23" s="88"/>
      <c r="G23" s="91"/>
      <c r="H23" s="100"/>
      <c r="I23" s="88"/>
      <c r="J23" s="88"/>
      <c r="K23" s="92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09" t="s">
        <v>198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09" t="s">
        <v>94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09" t="s">
        <v>181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09" t="s">
        <v>189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51.5703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127</v>
      </c>
      <c r="C1" s="46" t="s" vm="1">
        <v>205</v>
      </c>
    </row>
    <row r="2" spans="1:11">
      <c r="B2" s="46" t="s">
        <v>126</v>
      </c>
      <c r="C2" s="46" t="s">
        <v>206</v>
      </c>
    </row>
    <row r="3" spans="1:11">
      <c r="B3" s="46" t="s">
        <v>128</v>
      </c>
      <c r="C3" s="46" t="s">
        <v>207</v>
      </c>
    </row>
    <row r="4" spans="1:11">
      <c r="B4" s="46" t="s">
        <v>129</v>
      </c>
      <c r="C4" s="46">
        <v>2146</v>
      </c>
    </row>
    <row r="6" spans="1:11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6.25" customHeight="1">
      <c r="B7" s="130" t="s">
        <v>78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130</v>
      </c>
      <c r="K8" s="30" t="s">
        <v>132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40</v>
      </c>
      <c r="C11" s="88"/>
      <c r="D11" s="89"/>
      <c r="E11" s="89"/>
      <c r="F11" s="89"/>
      <c r="G11" s="91"/>
      <c r="H11" s="100"/>
      <c r="I11" s="91">
        <v>849.48266942200007</v>
      </c>
      <c r="J11" s="92">
        <f>IFERROR(I11/$I$11,0)</f>
        <v>1</v>
      </c>
      <c r="K11" s="92">
        <f>I11/'סכום נכסי הקרן'!$C$42</f>
        <v>5.9658210144687123E-3</v>
      </c>
    </row>
    <row r="12" spans="1:11">
      <c r="B12" s="110" t="s">
        <v>178</v>
      </c>
      <c r="C12" s="88"/>
      <c r="D12" s="89"/>
      <c r="E12" s="89"/>
      <c r="F12" s="89"/>
      <c r="G12" s="91"/>
      <c r="H12" s="100"/>
      <c r="I12" s="91">
        <v>849.48266942200007</v>
      </c>
      <c r="J12" s="92">
        <f t="shared" ref="J12:J18" si="0">IFERROR(I12/$I$11,0)</f>
        <v>1</v>
      </c>
      <c r="K12" s="92">
        <f>I12/'סכום נכסי הקרן'!$C$42</f>
        <v>5.9658210144687123E-3</v>
      </c>
    </row>
    <row r="13" spans="1:11">
      <c r="B13" s="93" t="s">
        <v>1083</v>
      </c>
      <c r="C13" s="88" t="s">
        <v>1084</v>
      </c>
      <c r="D13" s="89" t="s">
        <v>26</v>
      </c>
      <c r="E13" s="89" t="s">
        <v>682</v>
      </c>
      <c r="F13" s="89" t="s">
        <v>113</v>
      </c>
      <c r="G13" s="91">
        <v>7.2798900000000017</v>
      </c>
      <c r="H13" s="100">
        <v>99790</v>
      </c>
      <c r="I13" s="91">
        <v>-22.230692783000002</v>
      </c>
      <c r="J13" s="92">
        <f t="shared" si="0"/>
        <v>-2.6169683718357758E-2</v>
      </c>
      <c r="K13" s="92">
        <f>I13/'סכום נכסי הקרן'!$C$42</f>
        <v>-1.5612364906897845E-4</v>
      </c>
    </row>
    <row r="14" spans="1:11">
      <c r="B14" s="93" t="s">
        <v>1085</v>
      </c>
      <c r="C14" s="88" t="s">
        <v>1086</v>
      </c>
      <c r="D14" s="89" t="s">
        <v>26</v>
      </c>
      <c r="E14" s="89" t="s">
        <v>682</v>
      </c>
      <c r="F14" s="89" t="s">
        <v>113</v>
      </c>
      <c r="G14" s="91">
        <v>1.2472960000000002</v>
      </c>
      <c r="H14" s="100">
        <v>1533700</v>
      </c>
      <c r="I14" s="91">
        <v>40.274149948000009</v>
      </c>
      <c r="J14" s="92">
        <f t="shared" si="0"/>
        <v>4.7410207880289192E-2</v>
      </c>
      <c r="K14" s="92">
        <f>I14/'סכום נכסי הקרן'!$C$42</f>
        <v>2.8284081447255946E-4</v>
      </c>
    </row>
    <row r="15" spans="1:11">
      <c r="B15" s="93" t="s">
        <v>1087</v>
      </c>
      <c r="C15" s="88" t="s">
        <v>1088</v>
      </c>
      <c r="D15" s="89" t="s">
        <v>26</v>
      </c>
      <c r="E15" s="89" t="s">
        <v>682</v>
      </c>
      <c r="F15" s="89" t="s">
        <v>121</v>
      </c>
      <c r="G15" s="91">
        <v>0.68627900000000008</v>
      </c>
      <c r="H15" s="100">
        <v>121860</v>
      </c>
      <c r="I15" s="91">
        <v>6.8425811740000011</v>
      </c>
      <c r="J15" s="92">
        <f t="shared" si="0"/>
        <v>8.0549979655921526E-3</v>
      </c>
      <c r="K15" s="92">
        <f>I15/'סכום נכסי הקרן'!$C$42</f>
        <v>4.8054676134632391E-5</v>
      </c>
    </row>
    <row r="16" spans="1:11">
      <c r="B16" s="93" t="s">
        <v>1089</v>
      </c>
      <c r="C16" s="88" t="s">
        <v>1090</v>
      </c>
      <c r="D16" s="89" t="s">
        <v>26</v>
      </c>
      <c r="E16" s="89" t="s">
        <v>682</v>
      </c>
      <c r="F16" s="89" t="s">
        <v>113</v>
      </c>
      <c r="G16" s="91">
        <v>34.167377000000009</v>
      </c>
      <c r="H16" s="100">
        <v>448825</v>
      </c>
      <c r="I16" s="91">
        <v>810.8572977450001</v>
      </c>
      <c r="J16" s="92">
        <f t="shared" si="0"/>
        <v>0.95453071255322819</v>
      </c>
      <c r="K16" s="92">
        <f>I16/'סכום נכסי הקרן'!$C$42</f>
        <v>5.694559383905843E-3</v>
      </c>
    </row>
    <row r="17" spans="2:11">
      <c r="B17" s="93" t="s">
        <v>1091</v>
      </c>
      <c r="C17" s="88" t="s">
        <v>1092</v>
      </c>
      <c r="D17" s="89" t="s">
        <v>26</v>
      </c>
      <c r="E17" s="89" t="s">
        <v>682</v>
      </c>
      <c r="F17" s="89" t="s">
        <v>115</v>
      </c>
      <c r="G17" s="91">
        <v>4.3975170000000006</v>
      </c>
      <c r="H17" s="100">
        <v>46380</v>
      </c>
      <c r="I17" s="91">
        <v>0.44573338000000012</v>
      </c>
      <c r="J17" s="92">
        <f t="shared" si="0"/>
        <v>5.2471156392546933E-4</v>
      </c>
      <c r="K17" s="92">
        <f>I17/'סכום נכסי הקרן'!$C$42</f>
        <v>3.1303352746013084E-6</v>
      </c>
    </row>
    <row r="18" spans="2:11">
      <c r="B18" s="93" t="s">
        <v>1093</v>
      </c>
      <c r="C18" s="88" t="s">
        <v>1094</v>
      </c>
      <c r="D18" s="89" t="s">
        <v>26</v>
      </c>
      <c r="E18" s="89" t="s">
        <v>682</v>
      </c>
      <c r="F18" s="89" t="s">
        <v>122</v>
      </c>
      <c r="G18" s="91">
        <v>1.303264</v>
      </c>
      <c r="H18" s="100">
        <v>228800</v>
      </c>
      <c r="I18" s="91">
        <v>13.293599958000001</v>
      </c>
      <c r="J18" s="92">
        <f t="shared" si="0"/>
        <v>1.5649053755322818E-2</v>
      </c>
      <c r="K18" s="92">
        <f>I18/'סכום נכסי הקרן'!$C$42</f>
        <v>9.3359453750055391E-5</v>
      </c>
    </row>
    <row r="19" spans="2:11">
      <c r="B19" s="110"/>
      <c r="C19" s="88"/>
      <c r="D19" s="88"/>
      <c r="E19" s="88"/>
      <c r="F19" s="88"/>
      <c r="G19" s="91"/>
      <c r="H19" s="100"/>
      <c r="I19" s="88"/>
      <c r="J19" s="92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09" t="s">
        <v>198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09" t="s">
        <v>94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09" t="s">
        <v>181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09" t="s">
        <v>189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94"/>
      <c r="C119" s="113"/>
      <c r="D119" s="113"/>
      <c r="E119" s="113"/>
      <c r="F119" s="113"/>
      <c r="G119" s="113"/>
      <c r="H119" s="113"/>
      <c r="I119" s="95"/>
      <c r="J119" s="95"/>
      <c r="K119" s="113"/>
    </row>
    <row r="120" spans="2:11">
      <c r="B120" s="94"/>
      <c r="C120" s="113"/>
      <c r="D120" s="113"/>
      <c r="E120" s="113"/>
      <c r="F120" s="113"/>
      <c r="G120" s="113"/>
      <c r="H120" s="113"/>
      <c r="I120" s="95"/>
      <c r="J120" s="95"/>
      <c r="K120" s="113"/>
    </row>
    <row r="121" spans="2:11">
      <c r="B121" s="94"/>
      <c r="C121" s="113"/>
      <c r="D121" s="113"/>
      <c r="E121" s="113"/>
      <c r="F121" s="113"/>
      <c r="G121" s="113"/>
      <c r="H121" s="113"/>
      <c r="I121" s="95"/>
      <c r="J121" s="95"/>
      <c r="K121" s="113"/>
    </row>
    <row r="122" spans="2:11">
      <c r="B122" s="94"/>
      <c r="C122" s="113"/>
      <c r="D122" s="113"/>
      <c r="E122" s="113"/>
      <c r="F122" s="113"/>
      <c r="G122" s="113"/>
      <c r="H122" s="113"/>
      <c r="I122" s="95"/>
      <c r="J122" s="95"/>
      <c r="K122" s="113"/>
    </row>
    <row r="123" spans="2:11">
      <c r="B123" s="94"/>
      <c r="C123" s="113"/>
      <c r="D123" s="113"/>
      <c r="E123" s="113"/>
      <c r="F123" s="113"/>
      <c r="G123" s="113"/>
      <c r="H123" s="113"/>
      <c r="I123" s="95"/>
      <c r="J123" s="95"/>
      <c r="K123" s="113"/>
    </row>
    <row r="124" spans="2:11">
      <c r="B124" s="94"/>
      <c r="C124" s="113"/>
      <c r="D124" s="113"/>
      <c r="E124" s="113"/>
      <c r="F124" s="113"/>
      <c r="G124" s="113"/>
      <c r="H124" s="113"/>
      <c r="I124" s="95"/>
      <c r="J124" s="95"/>
      <c r="K124" s="113"/>
    </row>
    <row r="125" spans="2:11">
      <c r="B125" s="94"/>
      <c r="C125" s="113"/>
      <c r="D125" s="113"/>
      <c r="E125" s="113"/>
      <c r="F125" s="113"/>
      <c r="G125" s="113"/>
      <c r="H125" s="113"/>
      <c r="I125" s="95"/>
      <c r="J125" s="95"/>
      <c r="K125" s="113"/>
    </row>
    <row r="126" spans="2:11">
      <c r="B126" s="94"/>
      <c r="C126" s="113"/>
      <c r="D126" s="113"/>
      <c r="E126" s="113"/>
      <c r="F126" s="113"/>
      <c r="G126" s="113"/>
      <c r="H126" s="113"/>
      <c r="I126" s="95"/>
      <c r="J126" s="95"/>
      <c r="K126" s="113"/>
    </row>
    <row r="127" spans="2:11">
      <c r="B127" s="94"/>
      <c r="C127" s="113"/>
      <c r="D127" s="113"/>
      <c r="E127" s="113"/>
      <c r="F127" s="113"/>
      <c r="G127" s="113"/>
      <c r="H127" s="113"/>
      <c r="I127" s="95"/>
      <c r="J127" s="95"/>
      <c r="K127" s="113"/>
    </row>
    <row r="128" spans="2:11">
      <c r="B128" s="94"/>
      <c r="C128" s="113"/>
      <c r="D128" s="113"/>
      <c r="E128" s="113"/>
      <c r="F128" s="113"/>
      <c r="G128" s="113"/>
      <c r="H128" s="113"/>
      <c r="I128" s="95"/>
      <c r="J128" s="95"/>
      <c r="K128" s="113"/>
    </row>
    <row r="129" spans="2:11">
      <c r="B129" s="94"/>
      <c r="C129" s="113"/>
      <c r="D129" s="113"/>
      <c r="E129" s="113"/>
      <c r="F129" s="113"/>
      <c r="G129" s="113"/>
      <c r="H129" s="113"/>
      <c r="I129" s="95"/>
      <c r="J129" s="95"/>
      <c r="K129" s="113"/>
    </row>
    <row r="130" spans="2:11">
      <c r="B130" s="94"/>
      <c r="C130" s="113"/>
      <c r="D130" s="113"/>
      <c r="E130" s="113"/>
      <c r="F130" s="113"/>
      <c r="G130" s="113"/>
      <c r="H130" s="113"/>
      <c r="I130" s="95"/>
      <c r="J130" s="95"/>
      <c r="K130" s="113"/>
    </row>
    <row r="131" spans="2:11">
      <c r="B131" s="94"/>
      <c r="C131" s="113"/>
      <c r="D131" s="113"/>
      <c r="E131" s="113"/>
      <c r="F131" s="113"/>
      <c r="G131" s="113"/>
      <c r="H131" s="113"/>
      <c r="I131" s="95"/>
      <c r="J131" s="95"/>
      <c r="K131" s="113"/>
    </row>
    <row r="132" spans="2:11">
      <c r="B132" s="94"/>
      <c r="C132" s="113"/>
      <c r="D132" s="113"/>
      <c r="E132" s="113"/>
      <c r="F132" s="113"/>
      <c r="G132" s="113"/>
      <c r="H132" s="113"/>
      <c r="I132" s="95"/>
      <c r="J132" s="95"/>
      <c r="K132" s="113"/>
    </row>
    <row r="133" spans="2:11">
      <c r="B133" s="94"/>
      <c r="C133" s="113"/>
      <c r="D133" s="113"/>
      <c r="E133" s="113"/>
      <c r="F133" s="113"/>
      <c r="G133" s="113"/>
      <c r="H133" s="113"/>
      <c r="I133" s="95"/>
      <c r="J133" s="95"/>
      <c r="K133" s="113"/>
    </row>
    <row r="134" spans="2:11">
      <c r="B134" s="94"/>
      <c r="C134" s="113"/>
      <c r="D134" s="113"/>
      <c r="E134" s="113"/>
      <c r="F134" s="113"/>
      <c r="G134" s="113"/>
      <c r="H134" s="113"/>
      <c r="I134" s="95"/>
      <c r="J134" s="95"/>
      <c r="K134" s="113"/>
    </row>
    <row r="135" spans="2:11">
      <c r="B135" s="94"/>
      <c r="C135" s="113"/>
      <c r="D135" s="113"/>
      <c r="E135" s="113"/>
      <c r="F135" s="113"/>
      <c r="G135" s="113"/>
      <c r="H135" s="113"/>
      <c r="I135" s="95"/>
      <c r="J135" s="95"/>
      <c r="K135" s="113"/>
    </row>
    <row r="136" spans="2:11">
      <c r="B136" s="94"/>
      <c r="C136" s="113"/>
      <c r="D136" s="113"/>
      <c r="E136" s="113"/>
      <c r="F136" s="113"/>
      <c r="G136" s="113"/>
      <c r="H136" s="113"/>
      <c r="I136" s="95"/>
      <c r="J136" s="95"/>
      <c r="K136" s="113"/>
    </row>
    <row r="137" spans="2:11">
      <c r="B137" s="94"/>
      <c r="C137" s="113"/>
      <c r="D137" s="113"/>
      <c r="E137" s="113"/>
      <c r="F137" s="113"/>
      <c r="G137" s="113"/>
      <c r="H137" s="113"/>
      <c r="I137" s="95"/>
      <c r="J137" s="95"/>
      <c r="K137" s="113"/>
    </row>
    <row r="138" spans="2:11">
      <c r="B138" s="94"/>
      <c r="C138" s="113"/>
      <c r="D138" s="113"/>
      <c r="E138" s="113"/>
      <c r="F138" s="113"/>
      <c r="G138" s="113"/>
      <c r="H138" s="113"/>
      <c r="I138" s="95"/>
      <c r="J138" s="95"/>
      <c r="K138" s="113"/>
    </row>
    <row r="139" spans="2:11">
      <c r="B139" s="94"/>
      <c r="C139" s="113"/>
      <c r="D139" s="113"/>
      <c r="E139" s="113"/>
      <c r="F139" s="113"/>
      <c r="G139" s="113"/>
      <c r="H139" s="113"/>
      <c r="I139" s="95"/>
      <c r="J139" s="95"/>
      <c r="K139" s="113"/>
    </row>
    <row r="140" spans="2:11">
      <c r="B140" s="94"/>
      <c r="C140" s="113"/>
      <c r="D140" s="113"/>
      <c r="E140" s="113"/>
      <c r="F140" s="113"/>
      <c r="G140" s="113"/>
      <c r="H140" s="113"/>
      <c r="I140" s="95"/>
      <c r="J140" s="95"/>
      <c r="K140" s="113"/>
    </row>
    <row r="141" spans="2:11">
      <c r="B141" s="94"/>
      <c r="C141" s="113"/>
      <c r="D141" s="113"/>
      <c r="E141" s="113"/>
      <c r="F141" s="113"/>
      <c r="G141" s="113"/>
      <c r="H141" s="113"/>
      <c r="I141" s="95"/>
      <c r="J141" s="95"/>
      <c r="K141" s="113"/>
    </row>
    <row r="142" spans="2:11">
      <c r="B142" s="94"/>
      <c r="C142" s="113"/>
      <c r="D142" s="113"/>
      <c r="E142" s="113"/>
      <c r="F142" s="113"/>
      <c r="G142" s="113"/>
      <c r="H142" s="113"/>
      <c r="I142" s="95"/>
      <c r="J142" s="95"/>
      <c r="K142" s="113"/>
    </row>
    <row r="143" spans="2:11">
      <c r="B143" s="94"/>
      <c r="C143" s="113"/>
      <c r="D143" s="113"/>
      <c r="E143" s="113"/>
      <c r="F143" s="113"/>
      <c r="G143" s="113"/>
      <c r="H143" s="113"/>
      <c r="I143" s="95"/>
      <c r="J143" s="95"/>
      <c r="K143" s="113"/>
    </row>
    <row r="144" spans="2:11">
      <c r="B144" s="94"/>
      <c r="C144" s="113"/>
      <c r="D144" s="113"/>
      <c r="E144" s="113"/>
      <c r="F144" s="113"/>
      <c r="G144" s="113"/>
      <c r="H144" s="113"/>
      <c r="I144" s="95"/>
      <c r="J144" s="95"/>
      <c r="K144" s="113"/>
    </row>
    <row r="145" spans="2:11">
      <c r="B145" s="94"/>
      <c r="C145" s="113"/>
      <c r="D145" s="113"/>
      <c r="E145" s="113"/>
      <c r="F145" s="113"/>
      <c r="G145" s="113"/>
      <c r="H145" s="113"/>
      <c r="I145" s="95"/>
      <c r="J145" s="95"/>
      <c r="K145" s="113"/>
    </row>
    <row r="146" spans="2:11">
      <c r="B146" s="94"/>
      <c r="C146" s="113"/>
      <c r="D146" s="113"/>
      <c r="E146" s="113"/>
      <c r="F146" s="113"/>
      <c r="G146" s="113"/>
      <c r="H146" s="113"/>
      <c r="I146" s="95"/>
      <c r="J146" s="95"/>
      <c r="K146" s="113"/>
    </row>
    <row r="147" spans="2:11">
      <c r="B147" s="94"/>
      <c r="C147" s="113"/>
      <c r="D147" s="113"/>
      <c r="E147" s="113"/>
      <c r="F147" s="113"/>
      <c r="G147" s="113"/>
      <c r="H147" s="113"/>
      <c r="I147" s="95"/>
      <c r="J147" s="95"/>
      <c r="K147" s="113"/>
    </row>
    <row r="148" spans="2:11">
      <c r="B148" s="94"/>
      <c r="C148" s="113"/>
      <c r="D148" s="113"/>
      <c r="E148" s="113"/>
      <c r="F148" s="113"/>
      <c r="G148" s="113"/>
      <c r="H148" s="113"/>
      <c r="I148" s="95"/>
      <c r="J148" s="95"/>
      <c r="K148" s="113"/>
    </row>
    <row r="149" spans="2:11">
      <c r="B149" s="94"/>
      <c r="C149" s="113"/>
      <c r="D149" s="113"/>
      <c r="E149" s="113"/>
      <c r="F149" s="113"/>
      <c r="G149" s="113"/>
      <c r="H149" s="113"/>
      <c r="I149" s="95"/>
      <c r="J149" s="95"/>
      <c r="K149" s="113"/>
    </row>
    <row r="150" spans="2:11">
      <c r="B150" s="94"/>
      <c r="C150" s="113"/>
      <c r="D150" s="113"/>
      <c r="E150" s="113"/>
      <c r="F150" s="113"/>
      <c r="G150" s="113"/>
      <c r="H150" s="113"/>
      <c r="I150" s="95"/>
      <c r="J150" s="95"/>
      <c r="K150" s="113"/>
    </row>
    <row r="151" spans="2:11">
      <c r="B151" s="94"/>
      <c r="C151" s="113"/>
      <c r="D151" s="113"/>
      <c r="E151" s="113"/>
      <c r="F151" s="113"/>
      <c r="G151" s="113"/>
      <c r="H151" s="113"/>
      <c r="I151" s="95"/>
      <c r="J151" s="95"/>
      <c r="K151" s="113"/>
    </row>
    <row r="152" spans="2:11">
      <c r="B152" s="94"/>
      <c r="C152" s="113"/>
      <c r="D152" s="113"/>
      <c r="E152" s="113"/>
      <c r="F152" s="113"/>
      <c r="G152" s="113"/>
      <c r="H152" s="113"/>
      <c r="I152" s="95"/>
      <c r="J152" s="95"/>
      <c r="K152" s="113"/>
    </row>
    <row r="153" spans="2:11">
      <c r="B153" s="94"/>
      <c r="C153" s="113"/>
      <c r="D153" s="113"/>
      <c r="E153" s="113"/>
      <c r="F153" s="113"/>
      <c r="G153" s="113"/>
      <c r="H153" s="113"/>
      <c r="I153" s="95"/>
      <c r="J153" s="95"/>
      <c r="K153" s="113"/>
    </row>
    <row r="154" spans="2:11">
      <c r="B154" s="94"/>
      <c r="C154" s="113"/>
      <c r="D154" s="113"/>
      <c r="E154" s="113"/>
      <c r="F154" s="113"/>
      <c r="G154" s="113"/>
      <c r="H154" s="113"/>
      <c r="I154" s="95"/>
      <c r="J154" s="95"/>
      <c r="K154" s="113"/>
    </row>
    <row r="155" spans="2:11">
      <c r="B155" s="94"/>
      <c r="C155" s="113"/>
      <c r="D155" s="113"/>
      <c r="E155" s="113"/>
      <c r="F155" s="113"/>
      <c r="G155" s="113"/>
      <c r="H155" s="113"/>
      <c r="I155" s="95"/>
      <c r="J155" s="95"/>
      <c r="K155" s="113"/>
    </row>
    <row r="156" spans="2:11">
      <c r="B156" s="94"/>
      <c r="C156" s="113"/>
      <c r="D156" s="113"/>
      <c r="E156" s="113"/>
      <c r="F156" s="113"/>
      <c r="G156" s="113"/>
      <c r="H156" s="113"/>
      <c r="I156" s="95"/>
      <c r="J156" s="95"/>
      <c r="K156" s="113"/>
    </row>
    <row r="157" spans="2:11">
      <c r="B157" s="94"/>
      <c r="C157" s="113"/>
      <c r="D157" s="113"/>
      <c r="E157" s="113"/>
      <c r="F157" s="113"/>
      <c r="G157" s="113"/>
      <c r="H157" s="113"/>
      <c r="I157" s="95"/>
      <c r="J157" s="95"/>
      <c r="K157" s="113"/>
    </row>
    <row r="158" spans="2:11">
      <c r="B158" s="94"/>
      <c r="C158" s="113"/>
      <c r="D158" s="113"/>
      <c r="E158" s="113"/>
      <c r="F158" s="113"/>
      <c r="G158" s="113"/>
      <c r="H158" s="113"/>
      <c r="I158" s="95"/>
      <c r="J158" s="95"/>
      <c r="K158" s="113"/>
    </row>
    <row r="159" spans="2:11">
      <c r="B159" s="94"/>
      <c r="C159" s="113"/>
      <c r="D159" s="113"/>
      <c r="E159" s="113"/>
      <c r="F159" s="113"/>
      <c r="G159" s="113"/>
      <c r="H159" s="113"/>
      <c r="I159" s="95"/>
      <c r="J159" s="95"/>
      <c r="K159" s="113"/>
    </row>
    <row r="160" spans="2:11">
      <c r="B160" s="94"/>
      <c r="C160" s="113"/>
      <c r="D160" s="113"/>
      <c r="E160" s="113"/>
      <c r="F160" s="113"/>
      <c r="G160" s="113"/>
      <c r="H160" s="113"/>
      <c r="I160" s="95"/>
      <c r="J160" s="95"/>
      <c r="K160" s="113"/>
    </row>
    <row r="161" spans="2:11">
      <c r="B161" s="94"/>
      <c r="C161" s="113"/>
      <c r="D161" s="113"/>
      <c r="E161" s="113"/>
      <c r="F161" s="113"/>
      <c r="G161" s="113"/>
      <c r="H161" s="113"/>
      <c r="I161" s="95"/>
      <c r="J161" s="95"/>
      <c r="K161" s="113"/>
    </row>
    <row r="162" spans="2:11">
      <c r="B162" s="94"/>
      <c r="C162" s="113"/>
      <c r="D162" s="113"/>
      <c r="E162" s="113"/>
      <c r="F162" s="113"/>
      <c r="G162" s="113"/>
      <c r="H162" s="113"/>
      <c r="I162" s="95"/>
      <c r="J162" s="95"/>
      <c r="K162" s="113"/>
    </row>
    <row r="163" spans="2:11">
      <c r="B163" s="94"/>
      <c r="C163" s="113"/>
      <c r="D163" s="113"/>
      <c r="E163" s="113"/>
      <c r="F163" s="113"/>
      <c r="G163" s="113"/>
      <c r="H163" s="113"/>
      <c r="I163" s="95"/>
      <c r="J163" s="95"/>
      <c r="K163" s="113"/>
    </row>
    <row r="164" spans="2:11">
      <c r="B164" s="94"/>
      <c r="C164" s="113"/>
      <c r="D164" s="113"/>
      <c r="E164" s="113"/>
      <c r="F164" s="113"/>
      <c r="G164" s="113"/>
      <c r="H164" s="113"/>
      <c r="I164" s="95"/>
      <c r="J164" s="95"/>
      <c r="K164" s="113"/>
    </row>
    <row r="165" spans="2:11">
      <c r="B165" s="94"/>
      <c r="C165" s="113"/>
      <c r="D165" s="113"/>
      <c r="E165" s="113"/>
      <c r="F165" s="113"/>
      <c r="G165" s="113"/>
      <c r="H165" s="113"/>
      <c r="I165" s="95"/>
      <c r="J165" s="95"/>
      <c r="K165" s="113"/>
    </row>
    <row r="166" spans="2:11">
      <c r="B166" s="94"/>
      <c r="C166" s="113"/>
      <c r="D166" s="113"/>
      <c r="E166" s="113"/>
      <c r="F166" s="113"/>
      <c r="G166" s="113"/>
      <c r="H166" s="113"/>
      <c r="I166" s="95"/>
      <c r="J166" s="95"/>
      <c r="K166" s="113"/>
    </row>
    <row r="167" spans="2:11">
      <c r="B167" s="94"/>
      <c r="C167" s="113"/>
      <c r="D167" s="113"/>
      <c r="E167" s="113"/>
      <c r="F167" s="113"/>
      <c r="G167" s="113"/>
      <c r="H167" s="113"/>
      <c r="I167" s="95"/>
      <c r="J167" s="95"/>
      <c r="K167" s="113"/>
    </row>
    <row r="168" spans="2:11">
      <c r="B168" s="94"/>
      <c r="C168" s="113"/>
      <c r="D168" s="113"/>
      <c r="E168" s="113"/>
      <c r="F168" s="113"/>
      <c r="G168" s="113"/>
      <c r="H168" s="113"/>
      <c r="I168" s="95"/>
      <c r="J168" s="95"/>
      <c r="K168" s="113"/>
    </row>
    <row r="169" spans="2:11">
      <c r="B169" s="94"/>
      <c r="C169" s="113"/>
      <c r="D169" s="113"/>
      <c r="E169" s="113"/>
      <c r="F169" s="113"/>
      <c r="G169" s="113"/>
      <c r="H169" s="113"/>
      <c r="I169" s="95"/>
      <c r="J169" s="95"/>
      <c r="K169" s="113"/>
    </row>
    <row r="170" spans="2:11">
      <c r="B170" s="94"/>
      <c r="C170" s="113"/>
      <c r="D170" s="113"/>
      <c r="E170" s="113"/>
      <c r="F170" s="113"/>
      <c r="G170" s="113"/>
      <c r="H170" s="113"/>
      <c r="I170" s="95"/>
      <c r="J170" s="95"/>
      <c r="K170" s="113"/>
    </row>
    <row r="171" spans="2:11">
      <c r="B171" s="94"/>
      <c r="C171" s="113"/>
      <c r="D171" s="113"/>
      <c r="E171" s="113"/>
      <c r="F171" s="113"/>
      <c r="G171" s="113"/>
      <c r="H171" s="113"/>
      <c r="I171" s="95"/>
      <c r="J171" s="95"/>
      <c r="K171" s="113"/>
    </row>
    <row r="172" spans="2:11">
      <c r="B172" s="94"/>
      <c r="C172" s="113"/>
      <c r="D172" s="113"/>
      <c r="E172" s="113"/>
      <c r="F172" s="113"/>
      <c r="G172" s="113"/>
      <c r="H172" s="113"/>
      <c r="I172" s="95"/>
      <c r="J172" s="95"/>
      <c r="K172" s="113"/>
    </row>
    <row r="173" spans="2:11">
      <c r="B173" s="94"/>
      <c r="C173" s="113"/>
      <c r="D173" s="113"/>
      <c r="E173" s="113"/>
      <c r="F173" s="113"/>
      <c r="G173" s="113"/>
      <c r="H173" s="113"/>
      <c r="I173" s="95"/>
      <c r="J173" s="95"/>
      <c r="K173" s="113"/>
    </row>
    <row r="174" spans="2:11">
      <c r="B174" s="94"/>
      <c r="C174" s="113"/>
      <c r="D174" s="113"/>
      <c r="E174" s="113"/>
      <c r="F174" s="113"/>
      <c r="G174" s="113"/>
      <c r="H174" s="113"/>
      <c r="I174" s="95"/>
      <c r="J174" s="95"/>
      <c r="K174" s="113"/>
    </row>
    <row r="175" spans="2:11">
      <c r="B175" s="94"/>
      <c r="C175" s="113"/>
      <c r="D175" s="113"/>
      <c r="E175" s="113"/>
      <c r="F175" s="113"/>
      <c r="G175" s="113"/>
      <c r="H175" s="113"/>
      <c r="I175" s="95"/>
      <c r="J175" s="95"/>
      <c r="K175" s="113"/>
    </row>
    <row r="176" spans="2:11">
      <c r="B176" s="94"/>
      <c r="C176" s="113"/>
      <c r="D176" s="113"/>
      <c r="E176" s="113"/>
      <c r="F176" s="113"/>
      <c r="G176" s="113"/>
      <c r="H176" s="113"/>
      <c r="I176" s="95"/>
      <c r="J176" s="95"/>
      <c r="K176" s="113"/>
    </row>
    <row r="177" spans="2:11">
      <c r="B177" s="94"/>
      <c r="C177" s="113"/>
      <c r="D177" s="113"/>
      <c r="E177" s="113"/>
      <c r="F177" s="113"/>
      <c r="G177" s="113"/>
      <c r="H177" s="113"/>
      <c r="I177" s="95"/>
      <c r="J177" s="95"/>
      <c r="K177" s="113"/>
    </row>
    <row r="178" spans="2:11">
      <c r="B178" s="94"/>
      <c r="C178" s="113"/>
      <c r="D178" s="113"/>
      <c r="E178" s="113"/>
      <c r="F178" s="113"/>
      <c r="G178" s="113"/>
      <c r="H178" s="113"/>
      <c r="I178" s="95"/>
      <c r="J178" s="95"/>
      <c r="K178" s="113"/>
    </row>
    <row r="179" spans="2:11">
      <c r="B179" s="94"/>
      <c r="C179" s="113"/>
      <c r="D179" s="113"/>
      <c r="E179" s="113"/>
      <c r="F179" s="113"/>
      <c r="G179" s="113"/>
      <c r="H179" s="113"/>
      <c r="I179" s="95"/>
      <c r="J179" s="95"/>
      <c r="K179" s="113"/>
    </row>
    <row r="180" spans="2:11">
      <c r="B180" s="94"/>
      <c r="C180" s="113"/>
      <c r="D180" s="113"/>
      <c r="E180" s="113"/>
      <c r="F180" s="113"/>
      <c r="G180" s="113"/>
      <c r="H180" s="113"/>
      <c r="I180" s="95"/>
      <c r="J180" s="95"/>
      <c r="K180" s="113"/>
    </row>
    <row r="181" spans="2:11">
      <c r="B181" s="94"/>
      <c r="C181" s="113"/>
      <c r="D181" s="113"/>
      <c r="E181" s="113"/>
      <c r="F181" s="113"/>
      <c r="G181" s="113"/>
      <c r="H181" s="113"/>
      <c r="I181" s="95"/>
      <c r="J181" s="95"/>
      <c r="K181" s="113"/>
    </row>
    <row r="182" spans="2:11">
      <c r="B182" s="94"/>
      <c r="C182" s="113"/>
      <c r="D182" s="113"/>
      <c r="E182" s="113"/>
      <c r="F182" s="113"/>
      <c r="G182" s="113"/>
      <c r="H182" s="113"/>
      <c r="I182" s="95"/>
      <c r="J182" s="95"/>
      <c r="K182" s="113"/>
    </row>
    <row r="183" spans="2:11">
      <c r="B183" s="94"/>
      <c r="C183" s="113"/>
      <c r="D183" s="113"/>
      <c r="E183" s="113"/>
      <c r="F183" s="113"/>
      <c r="G183" s="113"/>
      <c r="H183" s="113"/>
      <c r="I183" s="95"/>
      <c r="J183" s="95"/>
      <c r="K183" s="113"/>
    </row>
    <row r="184" spans="2:11">
      <c r="B184" s="94"/>
      <c r="C184" s="113"/>
      <c r="D184" s="113"/>
      <c r="E184" s="113"/>
      <c r="F184" s="113"/>
      <c r="G184" s="113"/>
      <c r="H184" s="113"/>
      <c r="I184" s="95"/>
      <c r="J184" s="95"/>
      <c r="K184" s="113"/>
    </row>
    <row r="185" spans="2:11">
      <c r="B185" s="94"/>
      <c r="C185" s="113"/>
      <c r="D185" s="113"/>
      <c r="E185" s="113"/>
      <c r="F185" s="113"/>
      <c r="G185" s="113"/>
      <c r="H185" s="113"/>
      <c r="I185" s="95"/>
      <c r="J185" s="95"/>
      <c r="K185" s="113"/>
    </row>
    <row r="186" spans="2:11">
      <c r="B186" s="94"/>
      <c r="C186" s="113"/>
      <c r="D186" s="113"/>
      <c r="E186" s="113"/>
      <c r="F186" s="113"/>
      <c r="G186" s="113"/>
      <c r="H186" s="113"/>
      <c r="I186" s="95"/>
      <c r="J186" s="95"/>
      <c r="K186" s="113"/>
    </row>
    <row r="187" spans="2:11">
      <c r="B187" s="94"/>
      <c r="C187" s="113"/>
      <c r="D187" s="113"/>
      <c r="E187" s="113"/>
      <c r="F187" s="113"/>
      <c r="G187" s="113"/>
      <c r="H187" s="113"/>
      <c r="I187" s="95"/>
      <c r="J187" s="95"/>
      <c r="K187" s="113"/>
    </row>
    <row r="188" spans="2:11">
      <c r="B188" s="94"/>
      <c r="C188" s="113"/>
      <c r="D188" s="113"/>
      <c r="E188" s="113"/>
      <c r="F188" s="113"/>
      <c r="G188" s="113"/>
      <c r="H188" s="113"/>
      <c r="I188" s="95"/>
      <c r="J188" s="95"/>
      <c r="K188" s="113"/>
    </row>
    <row r="189" spans="2:11">
      <c r="B189" s="94"/>
      <c r="C189" s="113"/>
      <c r="D189" s="113"/>
      <c r="E189" s="113"/>
      <c r="F189" s="113"/>
      <c r="G189" s="113"/>
      <c r="H189" s="113"/>
      <c r="I189" s="95"/>
      <c r="J189" s="95"/>
      <c r="K189" s="113"/>
    </row>
    <row r="190" spans="2:11">
      <c r="B190" s="94"/>
      <c r="C190" s="113"/>
      <c r="D190" s="113"/>
      <c r="E190" s="113"/>
      <c r="F190" s="113"/>
      <c r="G190" s="113"/>
      <c r="H190" s="113"/>
      <c r="I190" s="95"/>
      <c r="J190" s="95"/>
      <c r="K190" s="113"/>
    </row>
    <row r="191" spans="2:11">
      <c r="B191" s="94"/>
      <c r="C191" s="113"/>
      <c r="D191" s="113"/>
      <c r="E191" s="113"/>
      <c r="F191" s="113"/>
      <c r="G191" s="113"/>
      <c r="H191" s="113"/>
      <c r="I191" s="95"/>
      <c r="J191" s="95"/>
      <c r="K191" s="113"/>
    </row>
    <row r="192" spans="2:11">
      <c r="B192" s="94"/>
      <c r="C192" s="113"/>
      <c r="D192" s="113"/>
      <c r="E192" s="113"/>
      <c r="F192" s="113"/>
      <c r="G192" s="113"/>
      <c r="H192" s="113"/>
      <c r="I192" s="95"/>
      <c r="J192" s="95"/>
      <c r="K192" s="113"/>
    </row>
    <row r="193" spans="2:11">
      <c r="B193" s="94"/>
      <c r="C193" s="113"/>
      <c r="D193" s="113"/>
      <c r="E193" s="113"/>
      <c r="F193" s="113"/>
      <c r="G193" s="113"/>
      <c r="H193" s="113"/>
      <c r="I193" s="95"/>
      <c r="J193" s="95"/>
      <c r="K193" s="113"/>
    </row>
    <row r="194" spans="2:11">
      <c r="B194" s="94"/>
      <c r="C194" s="113"/>
      <c r="D194" s="113"/>
      <c r="E194" s="113"/>
      <c r="F194" s="113"/>
      <c r="G194" s="113"/>
      <c r="H194" s="113"/>
      <c r="I194" s="95"/>
      <c r="J194" s="95"/>
      <c r="K194" s="113"/>
    </row>
    <row r="195" spans="2:11">
      <c r="B195" s="94"/>
      <c r="C195" s="113"/>
      <c r="D195" s="113"/>
      <c r="E195" s="113"/>
      <c r="F195" s="113"/>
      <c r="G195" s="113"/>
      <c r="H195" s="113"/>
      <c r="I195" s="95"/>
      <c r="J195" s="95"/>
      <c r="K195" s="113"/>
    </row>
    <row r="196" spans="2:11">
      <c r="B196" s="94"/>
      <c r="C196" s="113"/>
      <c r="D196" s="113"/>
      <c r="E196" s="113"/>
      <c r="F196" s="113"/>
      <c r="G196" s="113"/>
      <c r="H196" s="113"/>
      <c r="I196" s="95"/>
      <c r="J196" s="95"/>
      <c r="K196" s="113"/>
    </row>
    <row r="197" spans="2:11">
      <c r="B197" s="94"/>
      <c r="C197" s="113"/>
      <c r="D197" s="113"/>
      <c r="E197" s="113"/>
      <c r="F197" s="113"/>
      <c r="G197" s="113"/>
      <c r="H197" s="113"/>
      <c r="I197" s="95"/>
      <c r="J197" s="95"/>
      <c r="K197" s="113"/>
    </row>
    <row r="198" spans="2:11">
      <c r="B198" s="94"/>
      <c r="C198" s="113"/>
      <c r="D198" s="113"/>
      <c r="E198" s="113"/>
      <c r="F198" s="113"/>
      <c r="G198" s="113"/>
      <c r="H198" s="113"/>
      <c r="I198" s="95"/>
      <c r="J198" s="95"/>
      <c r="K198" s="113"/>
    </row>
    <row r="199" spans="2:11">
      <c r="B199" s="94"/>
      <c r="C199" s="113"/>
      <c r="D199" s="113"/>
      <c r="E199" s="113"/>
      <c r="F199" s="113"/>
      <c r="G199" s="113"/>
      <c r="H199" s="113"/>
      <c r="I199" s="95"/>
      <c r="J199" s="95"/>
      <c r="K199" s="113"/>
    </row>
    <row r="200" spans="2:11">
      <c r="B200" s="94"/>
      <c r="C200" s="113"/>
      <c r="D200" s="113"/>
      <c r="E200" s="113"/>
      <c r="F200" s="113"/>
      <c r="G200" s="113"/>
      <c r="H200" s="113"/>
      <c r="I200" s="95"/>
      <c r="J200" s="95"/>
      <c r="K200" s="113"/>
    </row>
    <row r="201" spans="2:11">
      <c r="B201" s="94"/>
      <c r="C201" s="113"/>
      <c r="D201" s="113"/>
      <c r="E201" s="113"/>
      <c r="F201" s="113"/>
      <c r="G201" s="113"/>
      <c r="H201" s="113"/>
      <c r="I201" s="95"/>
      <c r="J201" s="95"/>
      <c r="K201" s="113"/>
    </row>
    <row r="202" spans="2:11">
      <c r="B202" s="94"/>
      <c r="C202" s="113"/>
      <c r="D202" s="113"/>
      <c r="E202" s="113"/>
      <c r="F202" s="113"/>
      <c r="G202" s="113"/>
      <c r="H202" s="113"/>
      <c r="I202" s="95"/>
      <c r="J202" s="95"/>
      <c r="K202" s="113"/>
    </row>
    <row r="203" spans="2:11">
      <c r="B203" s="94"/>
      <c r="C203" s="113"/>
      <c r="D203" s="113"/>
      <c r="E203" s="113"/>
      <c r="F203" s="113"/>
      <c r="G203" s="113"/>
      <c r="H203" s="113"/>
      <c r="I203" s="95"/>
      <c r="J203" s="95"/>
      <c r="K203" s="113"/>
    </row>
    <row r="204" spans="2:11">
      <c r="B204" s="94"/>
      <c r="C204" s="113"/>
      <c r="D204" s="113"/>
      <c r="E204" s="113"/>
      <c r="F204" s="113"/>
      <c r="G204" s="113"/>
      <c r="H204" s="113"/>
      <c r="I204" s="95"/>
      <c r="J204" s="95"/>
      <c r="K204" s="113"/>
    </row>
    <row r="205" spans="2:11">
      <c r="B205" s="94"/>
      <c r="C205" s="113"/>
      <c r="D205" s="113"/>
      <c r="E205" s="113"/>
      <c r="F205" s="113"/>
      <c r="G205" s="113"/>
      <c r="H205" s="113"/>
      <c r="I205" s="95"/>
      <c r="J205" s="95"/>
      <c r="K205" s="113"/>
    </row>
    <row r="206" spans="2:11">
      <c r="B206" s="94"/>
      <c r="C206" s="113"/>
      <c r="D206" s="113"/>
      <c r="E206" s="113"/>
      <c r="F206" s="113"/>
      <c r="G206" s="113"/>
      <c r="H206" s="113"/>
      <c r="I206" s="95"/>
      <c r="J206" s="95"/>
      <c r="K206" s="113"/>
    </row>
    <row r="207" spans="2:11">
      <c r="B207" s="94"/>
      <c r="C207" s="113"/>
      <c r="D207" s="113"/>
      <c r="E207" s="113"/>
      <c r="F207" s="113"/>
      <c r="G207" s="113"/>
      <c r="H207" s="113"/>
      <c r="I207" s="95"/>
      <c r="J207" s="95"/>
      <c r="K207" s="113"/>
    </row>
    <row r="208" spans="2:11">
      <c r="B208" s="94"/>
      <c r="C208" s="113"/>
      <c r="D208" s="113"/>
      <c r="E208" s="113"/>
      <c r="F208" s="113"/>
      <c r="G208" s="113"/>
      <c r="H208" s="113"/>
      <c r="I208" s="95"/>
      <c r="J208" s="95"/>
      <c r="K208" s="113"/>
    </row>
    <row r="209" spans="2:11">
      <c r="B209" s="94"/>
      <c r="C209" s="113"/>
      <c r="D209" s="113"/>
      <c r="E209" s="113"/>
      <c r="F209" s="113"/>
      <c r="G209" s="113"/>
      <c r="H209" s="113"/>
      <c r="I209" s="95"/>
      <c r="J209" s="95"/>
      <c r="K209" s="113"/>
    </row>
    <row r="210" spans="2:11">
      <c r="B210" s="94"/>
      <c r="C210" s="113"/>
      <c r="D210" s="113"/>
      <c r="E210" s="113"/>
      <c r="F210" s="113"/>
      <c r="G210" s="113"/>
      <c r="H210" s="113"/>
      <c r="I210" s="95"/>
      <c r="J210" s="95"/>
      <c r="K210" s="113"/>
    </row>
    <row r="211" spans="2:11">
      <c r="B211" s="94"/>
      <c r="C211" s="113"/>
      <c r="D211" s="113"/>
      <c r="E211" s="113"/>
      <c r="F211" s="113"/>
      <c r="G211" s="113"/>
      <c r="H211" s="113"/>
      <c r="I211" s="95"/>
      <c r="J211" s="95"/>
      <c r="K211" s="113"/>
    </row>
    <row r="212" spans="2:11">
      <c r="B212" s="94"/>
      <c r="C212" s="113"/>
      <c r="D212" s="113"/>
      <c r="E212" s="113"/>
      <c r="F212" s="113"/>
      <c r="G212" s="113"/>
      <c r="H212" s="113"/>
      <c r="I212" s="95"/>
      <c r="J212" s="95"/>
      <c r="K212" s="113"/>
    </row>
    <row r="213" spans="2:11">
      <c r="B213" s="94"/>
      <c r="C213" s="113"/>
      <c r="D213" s="113"/>
      <c r="E213" s="113"/>
      <c r="F213" s="113"/>
      <c r="G213" s="113"/>
      <c r="H213" s="113"/>
      <c r="I213" s="95"/>
      <c r="J213" s="95"/>
      <c r="K213" s="113"/>
    </row>
    <row r="214" spans="2:11">
      <c r="B214" s="94"/>
      <c r="C214" s="113"/>
      <c r="D214" s="113"/>
      <c r="E214" s="113"/>
      <c r="F214" s="113"/>
      <c r="G214" s="113"/>
      <c r="H214" s="113"/>
      <c r="I214" s="95"/>
      <c r="J214" s="95"/>
      <c r="K214" s="113"/>
    </row>
    <row r="215" spans="2:11">
      <c r="B215" s="94"/>
      <c r="C215" s="113"/>
      <c r="D215" s="113"/>
      <c r="E215" s="113"/>
      <c r="F215" s="113"/>
      <c r="G215" s="113"/>
      <c r="H215" s="113"/>
      <c r="I215" s="95"/>
      <c r="J215" s="95"/>
      <c r="K215" s="113"/>
    </row>
    <row r="216" spans="2:11">
      <c r="B216" s="94"/>
      <c r="C216" s="113"/>
      <c r="D216" s="113"/>
      <c r="E216" s="113"/>
      <c r="F216" s="113"/>
      <c r="G216" s="113"/>
      <c r="H216" s="113"/>
      <c r="I216" s="95"/>
      <c r="J216" s="95"/>
      <c r="K216" s="113"/>
    </row>
    <row r="217" spans="2:11">
      <c r="B217" s="94"/>
      <c r="C217" s="113"/>
      <c r="D217" s="113"/>
      <c r="E217" s="113"/>
      <c r="F217" s="113"/>
      <c r="G217" s="113"/>
      <c r="H217" s="113"/>
      <c r="I217" s="95"/>
      <c r="J217" s="95"/>
      <c r="K217" s="113"/>
    </row>
    <row r="218" spans="2:11">
      <c r="B218" s="94"/>
      <c r="C218" s="113"/>
      <c r="D218" s="113"/>
      <c r="E218" s="113"/>
      <c r="F218" s="113"/>
      <c r="G218" s="113"/>
      <c r="H218" s="113"/>
      <c r="I218" s="95"/>
      <c r="J218" s="95"/>
      <c r="K218" s="113"/>
    </row>
    <row r="219" spans="2:11">
      <c r="B219" s="94"/>
      <c r="C219" s="113"/>
      <c r="D219" s="113"/>
      <c r="E219" s="113"/>
      <c r="F219" s="113"/>
      <c r="G219" s="113"/>
      <c r="H219" s="113"/>
      <c r="I219" s="95"/>
      <c r="J219" s="95"/>
      <c r="K219" s="113"/>
    </row>
    <row r="220" spans="2:11">
      <c r="B220" s="94"/>
      <c r="C220" s="113"/>
      <c r="D220" s="113"/>
      <c r="E220" s="113"/>
      <c r="F220" s="113"/>
      <c r="G220" s="113"/>
      <c r="H220" s="113"/>
      <c r="I220" s="95"/>
      <c r="J220" s="95"/>
      <c r="K220" s="113"/>
    </row>
    <row r="221" spans="2:11">
      <c r="B221" s="94"/>
      <c r="C221" s="113"/>
      <c r="D221" s="113"/>
      <c r="E221" s="113"/>
      <c r="F221" s="113"/>
      <c r="G221" s="113"/>
      <c r="H221" s="113"/>
      <c r="I221" s="95"/>
      <c r="J221" s="95"/>
      <c r="K221" s="113"/>
    </row>
    <row r="222" spans="2:11">
      <c r="B222" s="94"/>
      <c r="C222" s="113"/>
      <c r="D222" s="113"/>
      <c r="E222" s="113"/>
      <c r="F222" s="113"/>
      <c r="G222" s="113"/>
      <c r="H222" s="113"/>
      <c r="I222" s="95"/>
      <c r="J222" s="95"/>
      <c r="K222" s="113"/>
    </row>
    <row r="223" spans="2:11">
      <c r="B223" s="94"/>
      <c r="C223" s="113"/>
      <c r="D223" s="113"/>
      <c r="E223" s="113"/>
      <c r="F223" s="113"/>
      <c r="G223" s="113"/>
      <c r="H223" s="113"/>
      <c r="I223" s="95"/>
      <c r="J223" s="95"/>
      <c r="K223" s="113"/>
    </row>
    <row r="224" spans="2:11">
      <c r="B224" s="94"/>
      <c r="C224" s="113"/>
      <c r="D224" s="113"/>
      <c r="E224" s="113"/>
      <c r="F224" s="113"/>
      <c r="G224" s="113"/>
      <c r="H224" s="113"/>
      <c r="I224" s="95"/>
      <c r="J224" s="95"/>
      <c r="K224" s="113"/>
    </row>
    <row r="225" spans="2:11">
      <c r="B225" s="94"/>
      <c r="C225" s="113"/>
      <c r="D225" s="113"/>
      <c r="E225" s="113"/>
      <c r="F225" s="113"/>
      <c r="G225" s="113"/>
      <c r="H225" s="113"/>
      <c r="I225" s="95"/>
      <c r="J225" s="95"/>
      <c r="K225" s="113"/>
    </row>
    <row r="226" spans="2:11">
      <c r="B226" s="94"/>
      <c r="C226" s="113"/>
      <c r="D226" s="113"/>
      <c r="E226" s="113"/>
      <c r="F226" s="113"/>
      <c r="G226" s="113"/>
      <c r="H226" s="113"/>
      <c r="I226" s="95"/>
      <c r="J226" s="95"/>
      <c r="K226" s="113"/>
    </row>
    <row r="227" spans="2:11">
      <c r="B227" s="94"/>
      <c r="C227" s="113"/>
      <c r="D227" s="113"/>
      <c r="E227" s="113"/>
      <c r="F227" s="113"/>
      <c r="G227" s="113"/>
      <c r="H227" s="113"/>
      <c r="I227" s="95"/>
      <c r="J227" s="95"/>
      <c r="K227" s="113"/>
    </row>
    <row r="228" spans="2:11">
      <c r="B228" s="94"/>
      <c r="C228" s="113"/>
      <c r="D228" s="113"/>
      <c r="E228" s="113"/>
      <c r="F228" s="113"/>
      <c r="G228" s="113"/>
      <c r="H228" s="113"/>
      <c r="I228" s="95"/>
      <c r="J228" s="95"/>
      <c r="K228" s="113"/>
    </row>
    <row r="229" spans="2:11">
      <c r="B229" s="94"/>
      <c r="C229" s="113"/>
      <c r="D229" s="113"/>
      <c r="E229" s="113"/>
      <c r="F229" s="113"/>
      <c r="G229" s="113"/>
      <c r="H229" s="113"/>
      <c r="I229" s="95"/>
      <c r="J229" s="95"/>
      <c r="K229" s="113"/>
    </row>
    <row r="230" spans="2:11">
      <c r="B230" s="94"/>
      <c r="C230" s="113"/>
      <c r="D230" s="113"/>
      <c r="E230" s="113"/>
      <c r="F230" s="113"/>
      <c r="G230" s="113"/>
      <c r="H230" s="113"/>
      <c r="I230" s="95"/>
      <c r="J230" s="95"/>
      <c r="K230" s="113"/>
    </row>
    <row r="231" spans="2:11">
      <c r="B231" s="94"/>
      <c r="C231" s="113"/>
      <c r="D231" s="113"/>
      <c r="E231" s="113"/>
      <c r="F231" s="113"/>
      <c r="G231" s="113"/>
      <c r="H231" s="113"/>
      <c r="I231" s="95"/>
      <c r="J231" s="95"/>
      <c r="K231" s="113"/>
    </row>
    <row r="232" spans="2:11">
      <c r="B232" s="94"/>
      <c r="C232" s="113"/>
      <c r="D232" s="113"/>
      <c r="E232" s="113"/>
      <c r="F232" s="113"/>
      <c r="G232" s="113"/>
      <c r="H232" s="113"/>
      <c r="I232" s="95"/>
      <c r="J232" s="95"/>
      <c r="K232" s="113"/>
    </row>
    <row r="233" spans="2:11">
      <c r="B233" s="94"/>
      <c r="C233" s="113"/>
      <c r="D233" s="113"/>
      <c r="E233" s="113"/>
      <c r="F233" s="113"/>
      <c r="G233" s="113"/>
      <c r="H233" s="113"/>
      <c r="I233" s="95"/>
      <c r="J233" s="95"/>
      <c r="K233" s="113"/>
    </row>
    <row r="234" spans="2:11">
      <c r="B234" s="94"/>
      <c r="C234" s="113"/>
      <c r="D234" s="113"/>
      <c r="E234" s="113"/>
      <c r="F234" s="113"/>
      <c r="G234" s="113"/>
      <c r="H234" s="113"/>
      <c r="I234" s="95"/>
      <c r="J234" s="95"/>
      <c r="K234" s="113"/>
    </row>
    <row r="235" spans="2:11">
      <c r="B235" s="94"/>
      <c r="C235" s="113"/>
      <c r="D235" s="113"/>
      <c r="E235" s="113"/>
      <c r="F235" s="113"/>
      <c r="G235" s="113"/>
      <c r="H235" s="113"/>
      <c r="I235" s="95"/>
      <c r="J235" s="95"/>
      <c r="K235" s="113"/>
    </row>
    <row r="236" spans="2:11">
      <c r="B236" s="94"/>
      <c r="C236" s="113"/>
      <c r="D236" s="113"/>
      <c r="E236" s="113"/>
      <c r="F236" s="113"/>
      <c r="G236" s="113"/>
      <c r="H236" s="113"/>
      <c r="I236" s="95"/>
      <c r="J236" s="95"/>
      <c r="K236" s="113"/>
    </row>
    <row r="237" spans="2:11">
      <c r="B237" s="94"/>
      <c r="C237" s="113"/>
      <c r="D237" s="113"/>
      <c r="E237" s="113"/>
      <c r="F237" s="113"/>
      <c r="G237" s="113"/>
      <c r="H237" s="113"/>
      <c r="I237" s="95"/>
      <c r="J237" s="95"/>
      <c r="K237" s="113"/>
    </row>
    <row r="238" spans="2:11">
      <c r="B238" s="94"/>
      <c r="C238" s="113"/>
      <c r="D238" s="113"/>
      <c r="E238" s="113"/>
      <c r="F238" s="113"/>
      <c r="G238" s="113"/>
      <c r="H238" s="113"/>
      <c r="I238" s="95"/>
      <c r="J238" s="95"/>
      <c r="K238" s="113"/>
    </row>
    <row r="239" spans="2:11">
      <c r="B239" s="94"/>
      <c r="C239" s="113"/>
      <c r="D239" s="113"/>
      <c r="E239" s="113"/>
      <c r="F239" s="113"/>
      <c r="G239" s="113"/>
      <c r="H239" s="113"/>
      <c r="I239" s="95"/>
      <c r="J239" s="95"/>
      <c r="K239" s="113"/>
    </row>
    <row r="240" spans="2:11">
      <c r="B240" s="94"/>
      <c r="C240" s="113"/>
      <c r="D240" s="113"/>
      <c r="E240" s="113"/>
      <c r="F240" s="113"/>
      <c r="G240" s="113"/>
      <c r="H240" s="113"/>
      <c r="I240" s="95"/>
      <c r="J240" s="95"/>
      <c r="K240" s="113"/>
    </row>
    <row r="241" spans="2:11">
      <c r="B241" s="94"/>
      <c r="C241" s="113"/>
      <c r="D241" s="113"/>
      <c r="E241" s="113"/>
      <c r="F241" s="113"/>
      <c r="G241" s="113"/>
      <c r="H241" s="113"/>
      <c r="I241" s="95"/>
      <c r="J241" s="95"/>
      <c r="K241" s="113"/>
    </row>
    <row r="242" spans="2:11">
      <c r="B242" s="94"/>
      <c r="C242" s="113"/>
      <c r="D242" s="113"/>
      <c r="E242" s="113"/>
      <c r="F242" s="113"/>
      <c r="G242" s="113"/>
      <c r="H242" s="113"/>
      <c r="I242" s="95"/>
      <c r="J242" s="95"/>
      <c r="K242" s="113"/>
    </row>
    <row r="243" spans="2:11">
      <c r="B243" s="94"/>
      <c r="C243" s="113"/>
      <c r="D243" s="113"/>
      <c r="E243" s="113"/>
      <c r="F243" s="113"/>
      <c r="G243" s="113"/>
      <c r="H243" s="113"/>
      <c r="I243" s="95"/>
      <c r="J243" s="95"/>
      <c r="K243" s="113"/>
    </row>
    <row r="244" spans="2:11">
      <c r="B244" s="94"/>
      <c r="C244" s="113"/>
      <c r="D244" s="113"/>
      <c r="E244" s="113"/>
      <c r="F244" s="113"/>
      <c r="G244" s="113"/>
      <c r="H244" s="113"/>
      <c r="I244" s="95"/>
      <c r="J244" s="95"/>
      <c r="K244" s="113"/>
    </row>
    <row r="245" spans="2:11">
      <c r="B245" s="94"/>
      <c r="C245" s="113"/>
      <c r="D245" s="113"/>
      <c r="E245" s="113"/>
      <c r="F245" s="113"/>
      <c r="G245" s="113"/>
      <c r="H245" s="113"/>
      <c r="I245" s="95"/>
      <c r="J245" s="95"/>
      <c r="K245" s="113"/>
    </row>
    <row r="246" spans="2:11">
      <c r="B246" s="94"/>
      <c r="C246" s="113"/>
      <c r="D246" s="113"/>
      <c r="E246" s="113"/>
      <c r="F246" s="113"/>
      <c r="G246" s="113"/>
      <c r="H246" s="113"/>
      <c r="I246" s="95"/>
      <c r="J246" s="95"/>
      <c r="K246" s="113"/>
    </row>
    <row r="247" spans="2:11">
      <c r="B247" s="94"/>
      <c r="C247" s="113"/>
      <c r="D247" s="113"/>
      <c r="E247" s="113"/>
      <c r="F247" s="113"/>
      <c r="G247" s="113"/>
      <c r="H247" s="113"/>
      <c r="I247" s="95"/>
      <c r="J247" s="95"/>
      <c r="K247" s="113"/>
    </row>
    <row r="248" spans="2:11">
      <c r="B248" s="94"/>
      <c r="C248" s="113"/>
      <c r="D248" s="113"/>
      <c r="E248" s="113"/>
      <c r="F248" s="113"/>
      <c r="G248" s="113"/>
      <c r="H248" s="113"/>
      <c r="I248" s="95"/>
      <c r="J248" s="95"/>
      <c r="K248" s="113"/>
    </row>
    <row r="249" spans="2:11">
      <c r="B249" s="94"/>
      <c r="C249" s="113"/>
      <c r="D249" s="113"/>
      <c r="E249" s="113"/>
      <c r="F249" s="113"/>
      <c r="G249" s="113"/>
      <c r="H249" s="113"/>
      <c r="I249" s="95"/>
      <c r="J249" s="95"/>
      <c r="K249" s="113"/>
    </row>
    <row r="250" spans="2:11">
      <c r="B250" s="94"/>
      <c r="C250" s="113"/>
      <c r="D250" s="113"/>
      <c r="E250" s="113"/>
      <c r="F250" s="113"/>
      <c r="G250" s="113"/>
      <c r="H250" s="113"/>
      <c r="I250" s="95"/>
      <c r="J250" s="95"/>
      <c r="K250" s="113"/>
    </row>
    <row r="251" spans="2:11">
      <c r="B251" s="94"/>
      <c r="C251" s="113"/>
      <c r="D251" s="113"/>
      <c r="E251" s="113"/>
      <c r="F251" s="113"/>
      <c r="G251" s="113"/>
      <c r="H251" s="113"/>
      <c r="I251" s="95"/>
      <c r="J251" s="95"/>
      <c r="K251" s="113"/>
    </row>
    <row r="252" spans="2:11">
      <c r="B252" s="94"/>
      <c r="C252" s="113"/>
      <c r="D252" s="113"/>
      <c r="E252" s="113"/>
      <c r="F252" s="113"/>
      <c r="G252" s="113"/>
      <c r="H252" s="113"/>
      <c r="I252" s="95"/>
      <c r="J252" s="95"/>
      <c r="K252" s="113"/>
    </row>
    <row r="253" spans="2:11">
      <c r="B253" s="94"/>
      <c r="C253" s="113"/>
      <c r="D253" s="113"/>
      <c r="E253" s="113"/>
      <c r="F253" s="113"/>
      <c r="G253" s="113"/>
      <c r="H253" s="113"/>
      <c r="I253" s="95"/>
      <c r="J253" s="95"/>
      <c r="K253" s="113"/>
    </row>
    <row r="254" spans="2:11">
      <c r="B254" s="94"/>
      <c r="C254" s="113"/>
      <c r="D254" s="113"/>
      <c r="E254" s="113"/>
      <c r="F254" s="113"/>
      <c r="G254" s="113"/>
      <c r="H254" s="113"/>
      <c r="I254" s="95"/>
      <c r="J254" s="95"/>
      <c r="K254" s="113"/>
    </row>
    <row r="255" spans="2:11">
      <c r="B255" s="94"/>
      <c r="C255" s="113"/>
      <c r="D255" s="113"/>
      <c r="E255" s="113"/>
      <c r="F255" s="113"/>
      <c r="G255" s="113"/>
      <c r="H255" s="113"/>
      <c r="I255" s="95"/>
      <c r="J255" s="95"/>
      <c r="K255" s="113"/>
    </row>
    <row r="256" spans="2:11">
      <c r="B256" s="94"/>
      <c r="C256" s="113"/>
      <c r="D256" s="113"/>
      <c r="E256" s="113"/>
      <c r="F256" s="113"/>
      <c r="G256" s="113"/>
      <c r="H256" s="113"/>
      <c r="I256" s="95"/>
      <c r="J256" s="95"/>
      <c r="K256" s="113"/>
    </row>
    <row r="257" spans="2:11">
      <c r="B257" s="94"/>
      <c r="C257" s="113"/>
      <c r="D257" s="113"/>
      <c r="E257" s="113"/>
      <c r="F257" s="113"/>
      <c r="G257" s="113"/>
      <c r="H257" s="113"/>
      <c r="I257" s="95"/>
      <c r="J257" s="95"/>
      <c r="K257" s="113"/>
    </row>
    <row r="258" spans="2:11">
      <c r="B258" s="94"/>
      <c r="C258" s="113"/>
      <c r="D258" s="113"/>
      <c r="E258" s="113"/>
      <c r="F258" s="113"/>
      <c r="G258" s="113"/>
      <c r="H258" s="113"/>
      <c r="I258" s="95"/>
      <c r="J258" s="95"/>
      <c r="K258" s="113"/>
    </row>
    <row r="259" spans="2:11">
      <c r="B259" s="94"/>
      <c r="C259" s="113"/>
      <c r="D259" s="113"/>
      <c r="E259" s="113"/>
      <c r="F259" s="113"/>
      <c r="G259" s="113"/>
      <c r="H259" s="113"/>
      <c r="I259" s="95"/>
      <c r="J259" s="95"/>
      <c r="K259" s="113"/>
    </row>
    <row r="260" spans="2:11">
      <c r="B260" s="94"/>
      <c r="C260" s="113"/>
      <c r="D260" s="113"/>
      <c r="E260" s="113"/>
      <c r="F260" s="113"/>
      <c r="G260" s="113"/>
      <c r="H260" s="113"/>
      <c r="I260" s="95"/>
      <c r="J260" s="95"/>
      <c r="K260" s="113"/>
    </row>
    <row r="261" spans="2:11">
      <c r="B261" s="94"/>
      <c r="C261" s="113"/>
      <c r="D261" s="113"/>
      <c r="E261" s="113"/>
      <c r="F261" s="113"/>
      <c r="G261" s="113"/>
      <c r="H261" s="113"/>
      <c r="I261" s="95"/>
      <c r="J261" s="95"/>
      <c r="K261" s="113"/>
    </row>
    <row r="262" spans="2:11">
      <c r="B262" s="94"/>
      <c r="C262" s="113"/>
      <c r="D262" s="113"/>
      <c r="E262" s="113"/>
      <c r="F262" s="113"/>
      <c r="G262" s="113"/>
      <c r="H262" s="113"/>
      <c r="I262" s="95"/>
      <c r="J262" s="95"/>
      <c r="K262" s="113"/>
    </row>
    <row r="263" spans="2:11">
      <c r="B263" s="94"/>
      <c r="C263" s="113"/>
      <c r="D263" s="113"/>
      <c r="E263" s="113"/>
      <c r="F263" s="113"/>
      <c r="G263" s="113"/>
      <c r="H263" s="113"/>
      <c r="I263" s="95"/>
      <c r="J263" s="95"/>
      <c r="K263" s="113"/>
    </row>
    <row r="264" spans="2:11">
      <c r="B264" s="94"/>
      <c r="C264" s="113"/>
      <c r="D264" s="113"/>
      <c r="E264" s="113"/>
      <c r="F264" s="113"/>
      <c r="G264" s="113"/>
      <c r="H264" s="113"/>
      <c r="I264" s="95"/>
      <c r="J264" s="95"/>
      <c r="K264" s="113"/>
    </row>
    <row r="265" spans="2:11">
      <c r="B265" s="94"/>
      <c r="C265" s="113"/>
      <c r="D265" s="113"/>
      <c r="E265" s="113"/>
      <c r="F265" s="113"/>
      <c r="G265" s="113"/>
      <c r="H265" s="113"/>
      <c r="I265" s="95"/>
      <c r="J265" s="95"/>
      <c r="K265" s="113"/>
    </row>
    <row r="266" spans="2:11">
      <c r="B266" s="94"/>
      <c r="C266" s="113"/>
      <c r="D266" s="113"/>
      <c r="E266" s="113"/>
      <c r="F266" s="113"/>
      <c r="G266" s="113"/>
      <c r="H266" s="113"/>
      <c r="I266" s="95"/>
      <c r="J266" s="95"/>
      <c r="K266" s="113"/>
    </row>
    <row r="267" spans="2:11">
      <c r="B267" s="94"/>
      <c r="C267" s="113"/>
      <c r="D267" s="113"/>
      <c r="E267" s="113"/>
      <c r="F267" s="113"/>
      <c r="G267" s="113"/>
      <c r="H267" s="113"/>
      <c r="I267" s="95"/>
      <c r="J267" s="95"/>
      <c r="K267" s="113"/>
    </row>
    <row r="268" spans="2:11">
      <c r="B268" s="94"/>
      <c r="C268" s="113"/>
      <c r="D268" s="113"/>
      <c r="E268" s="113"/>
      <c r="F268" s="113"/>
      <c r="G268" s="113"/>
      <c r="H268" s="113"/>
      <c r="I268" s="95"/>
      <c r="J268" s="95"/>
      <c r="K268" s="113"/>
    </row>
    <row r="269" spans="2:11">
      <c r="B269" s="94"/>
      <c r="C269" s="113"/>
      <c r="D269" s="113"/>
      <c r="E269" s="113"/>
      <c r="F269" s="113"/>
      <c r="G269" s="113"/>
      <c r="H269" s="113"/>
      <c r="I269" s="95"/>
      <c r="J269" s="95"/>
      <c r="K269" s="113"/>
    </row>
    <row r="270" spans="2:11">
      <c r="B270" s="94"/>
      <c r="C270" s="113"/>
      <c r="D270" s="113"/>
      <c r="E270" s="113"/>
      <c r="F270" s="113"/>
      <c r="G270" s="113"/>
      <c r="H270" s="113"/>
      <c r="I270" s="95"/>
      <c r="J270" s="95"/>
      <c r="K270" s="113"/>
    </row>
    <row r="271" spans="2:11">
      <c r="B271" s="94"/>
      <c r="C271" s="113"/>
      <c r="D271" s="113"/>
      <c r="E271" s="113"/>
      <c r="F271" s="113"/>
      <c r="G271" s="113"/>
      <c r="H271" s="113"/>
      <c r="I271" s="95"/>
      <c r="J271" s="95"/>
      <c r="K271" s="113"/>
    </row>
    <row r="272" spans="2:11">
      <c r="B272" s="94"/>
      <c r="C272" s="113"/>
      <c r="D272" s="113"/>
      <c r="E272" s="113"/>
      <c r="F272" s="113"/>
      <c r="G272" s="113"/>
      <c r="H272" s="113"/>
      <c r="I272" s="95"/>
      <c r="J272" s="95"/>
      <c r="K272" s="113"/>
    </row>
    <row r="273" spans="2:11">
      <c r="B273" s="94"/>
      <c r="C273" s="113"/>
      <c r="D273" s="113"/>
      <c r="E273" s="113"/>
      <c r="F273" s="113"/>
      <c r="G273" s="113"/>
      <c r="H273" s="113"/>
      <c r="I273" s="95"/>
      <c r="J273" s="95"/>
      <c r="K273" s="113"/>
    </row>
    <row r="274" spans="2:11">
      <c r="B274" s="94"/>
      <c r="C274" s="113"/>
      <c r="D274" s="113"/>
      <c r="E274" s="113"/>
      <c r="F274" s="113"/>
      <c r="G274" s="113"/>
      <c r="H274" s="113"/>
      <c r="I274" s="95"/>
      <c r="J274" s="95"/>
      <c r="K274" s="113"/>
    </row>
    <row r="275" spans="2:11">
      <c r="B275" s="94"/>
      <c r="C275" s="113"/>
      <c r="D275" s="113"/>
      <c r="E275" s="113"/>
      <c r="F275" s="113"/>
      <c r="G275" s="113"/>
      <c r="H275" s="113"/>
      <c r="I275" s="95"/>
      <c r="J275" s="95"/>
      <c r="K275" s="113"/>
    </row>
    <row r="276" spans="2:11">
      <c r="B276" s="94"/>
      <c r="C276" s="113"/>
      <c r="D276" s="113"/>
      <c r="E276" s="113"/>
      <c r="F276" s="113"/>
      <c r="G276" s="113"/>
      <c r="H276" s="113"/>
      <c r="I276" s="95"/>
      <c r="J276" s="95"/>
      <c r="K276" s="113"/>
    </row>
    <row r="277" spans="2:11">
      <c r="B277" s="94"/>
      <c r="C277" s="113"/>
      <c r="D277" s="113"/>
      <c r="E277" s="113"/>
      <c r="F277" s="113"/>
      <c r="G277" s="113"/>
      <c r="H277" s="113"/>
      <c r="I277" s="95"/>
      <c r="J277" s="95"/>
      <c r="K277" s="113"/>
    </row>
    <row r="278" spans="2:11">
      <c r="B278" s="94"/>
      <c r="C278" s="113"/>
      <c r="D278" s="113"/>
      <c r="E278" s="113"/>
      <c r="F278" s="113"/>
      <c r="G278" s="113"/>
      <c r="H278" s="113"/>
      <c r="I278" s="95"/>
      <c r="J278" s="95"/>
      <c r="K278" s="113"/>
    </row>
    <row r="279" spans="2:11">
      <c r="B279" s="94"/>
      <c r="C279" s="113"/>
      <c r="D279" s="113"/>
      <c r="E279" s="113"/>
      <c r="F279" s="113"/>
      <c r="G279" s="113"/>
      <c r="H279" s="113"/>
      <c r="I279" s="95"/>
      <c r="J279" s="95"/>
      <c r="K279" s="113"/>
    </row>
    <row r="280" spans="2:11">
      <c r="B280" s="94"/>
      <c r="C280" s="113"/>
      <c r="D280" s="113"/>
      <c r="E280" s="113"/>
      <c r="F280" s="113"/>
      <c r="G280" s="113"/>
      <c r="H280" s="113"/>
      <c r="I280" s="95"/>
      <c r="J280" s="95"/>
      <c r="K280" s="113"/>
    </row>
    <row r="281" spans="2:11">
      <c r="B281" s="94"/>
      <c r="C281" s="113"/>
      <c r="D281" s="113"/>
      <c r="E281" s="113"/>
      <c r="F281" s="113"/>
      <c r="G281" s="113"/>
      <c r="H281" s="113"/>
      <c r="I281" s="95"/>
      <c r="J281" s="95"/>
      <c r="K281" s="113"/>
    </row>
    <row r="282" spans="2:11">
      <c r="B282" s="94"/>
      <c r="C282" s="113"/>
      <c r="D282" s="113"/>
      <c r="E282" s="113"/>
      <c r="F282" s="113"/>
      <c r="G282" s="113"/>
      <c r="H282" s="113"/>
      <c r="I282" s="95"/>
      <c r="J282" s="95"/>
      <c r="K282" s="113"/>
    </row>
    <row r="283" spans="2:11">
      <c r="B283" s="94"/>
      <c r="C283" s="113"/>
      <c r="D283" s="113"/>
      <c r="E283" s="113"/>
      <c r="F283" s="113"/>
      <c r="G283" s="113"/>
      <c r="H283" s="113"/>
      <c r="I283" s="95"/>
      <c r="J283" s="95"/>
      <c r="K283" s="113"/>
    </row>
    <row r="284" spans="2:11">
      <c r="B284" s="94"/>
      <c r="C284" s="113"/>
      <c r="D284" s="113"/>
      <c r="E284" s="113"/>
      <c r="F284" s="113"/>
      <c r="G284" s="113"/>
      <c r="H284" s="113"/>
      <c r="I284" s="95"/>
      <c r="J284" s="95"/>
      <c r="K284" s="113"/>
    </row>
    <row r="285" spans="2:11">
      <c r="B285" s="94"/>
      <c r="C285" s="113"/>
      <c r="D285" s="113"/>
      <c r="E285" s="113"/>
      <c r="F285" s="113"/>
      <c r="G285" s="113"/>
      <c r="H285" s="113"/>
      <c r="I285" s="95"/>
      <c r="J285" s="95"/>
      <c r="K285" s="113"/>
    </row>
    <row r="286" spans="2:11">
      <c r="B286" s="94"/>
      <c r="C286" s="113"/>
      <c r="D286" s="113"/>
      <c r="E286" s="113"/>
      <c r="F286" s="113"/>
      <c r="G286" s="113"/>
      <c r="H286" s="113"/>
      <c r="I286" s="95"/>
      <c r="J286" s="95"/>
      <c r="K286" s="113"/>
    </row>
    <row r="287" spans="2:11">
      <c r="B287" s="94"/>
      <c r="C287" s="113"/>
      <c r="D287" s="113"/>
      <c r="E287" s="113"/>
      <c r="F287" s="113"/>
      <c r="G287" s="113"/>
      <c r="H287" s="113"/>
      <c r="I287" s="95"/>
      <c r="J287" s="95"/>
      <c r="K287" s="113"/>
    </row>
    <row r="288" spans="2:11">
      <c r="B288" s="94"/>
      <c r="C288" s="113"/>
      <c r="D288" s="113"/>
      <c r="E288" s="113"/>
      <c r="F288" s="113"/>
      <c r="G288" s="113"/>
      <c r="H288" s="113"/>
      <c r="I288" s="95"/>
      <c r="J288" s="95"/>
      <c r="K288" s="113"/>
    </row>
    <row r="289" spans="2:11">
      <c r="B289" s="94"/>
      <c r="C289" s="113"/>
      <c r="D289" s="113"/>
      <c r="E289" s="113"/>
      <c r="F289" s="113"/>
      <c r="G289" s="113"/>
      <c r="H289" s="113"/>
      <c r="I289" s="95"/>
      <c r="J289" s="95"/>
      <c r="K289" s="113"/>
    </row>
    <row r="290" spans="2:11">
      <c r="B290" s="94"/>
      <c r="C290" s="113"/>
      <c r="D290" s="113"/>
      <c r="E290" s="113"/>
      <c r="F290" s="113"/>
      <c r="G290" s="113"/>
      <c r="H290" s="113"/>
      <c r="I290" s="95"/>
      <c r="J290" s="95"/>
      <c r="K290" s="113"/>
    </row>
    <row r="291" spans="2:11">
      <c r="B291" s="94"/>
      <c r="C291" s="113"/>
      <c r="D291" s="113"/>
      <c r="E291" s="113"/>
      <c r="F291" s="113"/>
      <c r="G291" s="113"/>
      <c r="H291" s="113"/>
      <c r="I291" s="95"/>
      <c r="J291" s="95"/>
      <c r="K291" s="113"/>
    </row>
    <row r="292" spans="2:11">
      <c r="B292" s="94"/>
      <c r="C292" s="113"/>
      <c r="D292" s="113"/>
      <c r="E292" s="113"/>
      <c r="F292" s="113"/>
      <c r="G292" s="113"/>
      <c r="H292" s="113"/>
      <c r="I292" s="95"/>
      <c r="J292" s="95"/>
      <c r="K292" s="113"/>
    </row>
    <row r="293" spans="2:11">
      <c r="B293" s="94"/>
      <c r="C293" s="113"/>
      <c r="D293" s="113"/>
      <c r="E293" s="113"/>
      <c r="F293" s="113"/>
      <c r="G293" s="113"/>
      <c r="H293" s="113"/>
      <c r="I293" s="95"/>
      <c r="J293" s="95"/>
      <c r="K293" s="113"/>
    </row>
    <row r="294" spans="2:11">
      <c r="B294" s="94"/>
      <c r="C294" s="113"/>
      <c r="D294" s="113"/>
      <c r="E294" s="113"/>
      <c r="F294" s="113"/>
      <c r="G294" s="113"/>
      <c r="H294" s="113"/>
      <c r="I294" s="95"/>
      <c r="J294" s="95"/>
      <c r="K294" s="113"/>
    </row>
    <row r="295" spans="2:11">
      <c r="B295" s="94"/>
      <c r="C295" s="113"/>
      <c r="D295" s="113"/>
      <c r="E295" s="113"/>
      <c r="F295" s="113"/>
      <c r="G295" s="113"/>
      <c r="H295" s="113"/>
      <c r="I295" s="95"/>
      <c r="J295" s="95"/>
      <c r="K295" s="113"/>
    </row>
    <row r="296" spans="2:11">
      <c r="B296" s="94"/>
      <c r="C296" s="113"/>
      <c r="D296" s="113"/>
      <c r="E296" s="113"/>
      <c r="F296" s="113"/>
      <c r="G296" s="113"/>
      <c r="H296" s="113"/>
      <c r="I296" s="95"/>
      <c r="J296" s="95"/>
      <c r="K296" s="113"/>
    </row>
    <row r="297" spans="2:11">
      <c r="B297" s="94"/>
      <c r="C297" s="113"/>
      <c r="D297" s="113"/>
      <c r="E297" s="113"/>
      <c r="F297" s="113"/>
      <c r="G297" s="113"/>
      <c r="H297" s="113"/>
      <c r="I297" s="95"/>
      <c r="J297" s="95"/>
      <c r="K297" s="113"/>
    </row>
    <row r="298" spans="2:11">
      <c r="B298" s="94"/>
      <c r="C298" s="113"/>
      <c r="D298" s="113"/>
      <c r="E298" s="113"/>
      <c r="F298" s="113"/>
      <c r="G298" s="113"/>
      <c r="H298" s="113"/>
      <c r="I298" s="95"/>
      <c r="J298" s="95"/>
      <c r="K298" s="113"/>
    </row>
    <row r="299" spans="2:11">
      <c r="B299" s="94"/>
      <c r="C299" s="113"/>
      <c r="D299" s="113"/>
      <c r="E299" s="113"/>
      <c r="F299" s="113"/>
      <c r="G299" s="113"/>
      <c r="H299" s="113"/>
      <c r="I299" s="95"/>
      <c r="J299" s="95"/>
      <c r="K299" s="113"/>
    </row>
    <row r="300" spans="2:11">
      <c r="B300" s="94"/>
      <c r="C300" s="113"/>
      <c r="D300" s="113"/>
      <c r="E300" s="113"/>
      <c r="F300" s="113"/>
      <c r="G300" s="113"/>
      <c r="H300" s="113"/>
      <c r="I300" s="95"/>
      <c r="J300" s="95"/>
      <c r="K300" s="113"/>
    </row>
    <row r="301" spans="2:11">
      <c r="B301" s="94"/>
      <c r="C301" s="113"/>
      <c r="D301" s="113"/>
      <c r="E301" s="113"/>
      <c r="F301" s="113"/>
      <c r="G301" s="113"/>
      <c r="H301" s="113"/>
      <c r="I301" s="95"/>
      <c r="J301" s="95"/>
      <c r="K301" s="113"/>
    </row>
    <row r="302" spans="2:11">
      <c r="B302" s="94"/>
      <c r="C302" s="113"/>
      <c r="D302" s="113"/>
      <c r="E302" s="113"/>
      <c r="F302" s="113"/>
      <c r="G302" s="113"/>
      <c r="H302" s="113"/>
      <c r="I302" s="95"/>
      <c r="J302" s="95"/>
      <c r="K302" s="113"/>
    </row>
    <row r="303" spans="2:11">
      <c r="B303" s="94"/>
      <c r="C303" s="113"/>
      <c r="D303" s="113"/>
      <c r="E303" s="113"/>
      <c r="F303" s="113"/>
      <c r="G303" s="113"/>
      <c r="H303" s="113"/>
      <c r="I303" s="95"/>
      <c r="J303" s="95"/>
      <c r="K303" s="113"/>
    </row>
    <row r="304" spans="2:11">
      <c r="B304" s="94"/>
      <c r="C304" s="113"/>
      <c r="D304" s="113"/>
      <c r="E304" s="113"/>
      <c r="F304" s="113"/>
      <c r="G304" s="113"/>
      <c r="H304" s="113"/>
      <c r="I304" s="95"/>
      <c r="J304" s="95"/>
      <c r="K304" s="113"/>
    </row>
    <row r="305" spans="2:11">
      <c r="B305" s="94"/>
      <c r="C305" s="113"/>
      <c r="D305" s="113"/>
      <c r="E305" s="113"/>
      <c r="F305" s="113"/>
      <c r="G305" s="113"/>
      <c r="H305" s="113"/>
      <c r="I305" s="95"/>
      <c r="J305" s="95"/>
      <c r="K305" s="113"/>
    </row>
    <row r="306" spans="2:11">
      <c r="B306" s="94"/>
      <c r="C306" s="113"/>
      <c r="D306" s="113"/>
      <c r="E306" s="113"/>
      <c r="F306" s="113"/>
      <c r="G306" s="113"/>
      <c r="H306" s="113"/>
      <c r="I306" s="95"/>
      <c r="J306" s="95"/>
      <c r="K306" s="113"/>
    </row>
    <row r="307" spans="2:11">
      <c r="B307" s="94"/>
      <c r="C307" s="113"/>
      <c r="D307" s="113"/>
      <c r="E307" s="113"/>
      <c r="F307" s="113"/>
      <c r="G307" s="113"/>
      <c r="H307" s="113"/>
      <c r="I307" s="95"/>
      <c r="J307" s="95"/>
      <c r="K307" s="113"/>
    </row>
    <row r="308" spans="2:11">
      <c r="B308" s="94"/>
      <c r="C308" s="113"/>
      <c r="D308" s="113"/>
      <c r="E308" s="113"/>
      <c r="F308" s="113"/>
      <c r="G308" s="113"/>
      <c r="H308" s="113"/>
      <c r="I308" s="95"/>
      <c r="J308" s="95"/>
      <c r="K308" s="113"/>
    </row>
    <row r="309" spans="2:11">
      <c r="B309" s="94"/>
      <c r="C309" s="113"/>
      <c r="D309" s="113"/>
      <c r="E309" s="113"/>
      <c r="F309" s="113"/>
      <c r="G309" s="113"/>
      <c r="H309" s="113"/>
      <c r="I309" s="95"/>
      <c r="J309" s="95"/>
      <c r="K309" s="113"/>
    </row>
    <row r="310" spans="2:11">
      <c r="B310" s="94"/>
      <c r="C310" s="113"/>
      <c r="D310" s="113"/>
      <c r="E310" s="113"/>
      <c r="F310" s="113"/>
      <c r="G310" s="113"/>
      <c r="H310" s="113"/>
      <c r="I310" s="95"/>
      <c r="J310" s="95"/>
      <c r="K310" s="113"/>
    </row>
    <row r="311" spans="2:11">
      <c r="B311" s="94"/>
      <c r="C311" s="113"/>
      <c r="D311" s="113"/>
      <c r="E311" s="113"/>
      <c r="F311" s="113"/>
      <c r="G311" s="113"/>
      <c r="H311" s="113"/>
      <c r="I311" s="95"/>
      <c r="J311" s="95"/>
      <c r="K311" s="113"/>
    </row>
    <row r="312" spans="2:11">
      <c r="B312" s="94"/>
      <c r="C312" s="113"/>
      <c r="D312" s="113"/>
      <c r="E312" s="113"/>
      <c r="F312" s="113"/>
      <c r="G312" s="113"/>
      <c r="H312" s="113"/>
      <c r="I312" s="95"/>
      <c r="J312" s="95"/>
      <c r="K312" s="113"/>
    </row>
    <row r="313" spans="2:11">
      <c r="B313" s="94"/>
      <c r="C313" s="113"/>
      <c r="D313" s="113"/>
      <c r="E313" s="113"/>
      <c r="F313" s="113"/>
      <c r="G313" s="113"/>
      <c r="H313" s="113"/>
      <c r="I313" s="95"/>
      <c r="J313" s="95"/>
      <c r="K313" s="113"/>
    </row>
    <row r="314" spans="2:11">
      <c r="B314" s="94"/>
      <c r="C314" s="113"/>
      <c r="D314" s="113"/>
      <c r="E314" s="113"/>
      <c r="F314" s="113"/>
      <c r="G314" s="113"/>
      <c r="H314" s="113"/>
      <c r="I314" s="95"/>
      <c r="J314" s="95"/>
      <c r="K314" s="113"/>
    </row>
    <row r="315" spans="2:11">
      <c r="B315" s="94"/>
      <c r="C315" s="113"/>
      <c r="D315" s="113"/>
      <c r="E315" s="113"/>
      <c r="F315" s="113"/>
      <c r="G315" s="113"/>
      <c r="H315" s="113"/>
      <c r="I315" s="95"/>
      <c r="J315" s="95"/>
      <c r="K315" s="113"/>
    </row>
    <row r="316" spans="2:11">
      <c r="B316" s="94"/>
      <c r="C316" s="113"/>
      <c r="D316" s="113"/>
      <c r="E316" s="113"/>
      <c r="F316" s="113"/>
      <c r="G316" s="113"/>
      <c r="H316" s="113"/>
      <c r="I316" s="95"/>
      <c r="J316" s="95"/>
      <c r="K316" s="113"/>
    </row>
    <row r="317" spans="2:11">
      <c r="B317" s="94"/>
      <c r="C317" s="113"/>
      <c r="D317" s="113"/>
      <c r="E317" s="113"/>
      <c r="F317" s="113"/>
      <c r="G317" s="113"/>
      <c r="H317" s="113"/>
      <c r="I317" s="95"/>
      <c r="J317" s="95"/>
      <c r="K317" s="113"/>
    </row>
    <row r="318" spans="2:11">
      <c r="B318" s="94"/>
      <c r="C318" s="113"/>
      <c r="D318" s="113"/>
      <c r="E318" s="113"/>
      <c r="F318" s="113"/>
      <c r="G318" s="113"/>
      <c r="H318" s="113"/>
      <c r="I318" s="95"/>
      <c r="J318" s="95"/>
      <c r="K318" s="113"/>
    </row>
    <row r="319" spans="2:11">
      <c r="B319" s="94"/>
      <c r="C319" s="113"/>
      <c r="D319" s="113"/>
      <c r="E319" s="113"/>
      <c r="F319" s="113"/>
      <c r="G319" s="113"/>
      <c r="H319" s="113"/>
      <c r="I319" s="95"/>
      <c r="J319" s="95"/>
      <c r="K319" s="113"/>
    </row>
    <row r="320" spans="2:11">
      <c r="B320" s="94"/>
      <c r="C320" s="113"/>
      <c r="D320" s="113"/>
      <c r="E320" s="113"/>
      <c r="F320" s="113"/>
      <c r="G320" s="113"/>
      <c r="H320" s="113"/>
      <c r="I320" s="95"/>
      <c r="J320" s="95"/>
      <c r="K320" s="113"/>
    </row>
    <row r="321" spans="2:11">
      <c r="B321" s="94"/>
      <c r="C321" s="113"/>
      <c r="D321" s="113"/>
      <c r="E321" s="113"/>
      <c r="F321" s="113"/>
      <c r="G321" s="113"/>
      <c r="H321" s="113"/>
      <c r="I321" s="95"/>
      <c r="J321" s="95"/>
      <c r="K321" s="113"/>
    </row>
    <row r="322" spans="2:11">
      <c r="B322" s="94"/>
      <c r="C322" s="113"/>
      <c r="D322" s="113"/>
      <c r="E322" s="113"/>
      <c r="F322" s="113"/>
      <c r="G322" s="113"/>
      <c r="H322" s="113"/>
      <c r="I322" s="95"/>
      <c r="J322" s="95"/>
      <c r="K322" s="113"/>
    </row>
    <row r="323" spans="2:11">
      <c r="B323" s="94"/>
      <c r="C323" s="113"/>
      <c r="D323" s="113"/>
      <c r="E323" s="113"/>
      <c r="F323" s="113"/>
      <c r="G323" s="113"/>
      <c r="H323" s="113"/>
      <c r="I323" s="95"/>
      <c r="J323" s="95"/>
      <c r="K323" s="113"/>
    </row>
    <row r="324" spans="2:11">
      <c r="B324" s="94"/>
      <c r="C324" s="113"/>
      <c r="D324" s="113"/>
      <c r="E324" s="113"/>
      <c r="F324" s="113"/>
      <c r="G324" s="113"/>
      <c r="H324" s="113"/>
      <c r="I324" s="95"/>
      <c r="J324" s="95"/>
      <c r="K324" s="113"/>
    </row>
    <row r="325" spans="2:11">
      <c r="B325" s="94"/>
      <c r="C325" s="113"/>
      <c r="D325" s="113"/>
      <c r="E325" s="113"/>
      <c r="F325" s="113"/>
      <c r="G325" s="113"/>
      <c r="H325" s="113"/>
      <c r="I325" s="95"/>
      <c r="J325" s="95"/>
      <c r="K325" s="113"/>
    </row>
    <row r="326" spans="2:11">
      <c r="B326" s="94"/>
      <c r="C326" s="113"/>
      <c r="D326" s="113"/>
      <c r="E326" s="113"/>
      <c r="F326" s="113"/>
      <c r="G326" s="113"/>
      <c r="H326" s="113"/>
      <c r="I326" s="95"/>
      <c r="J326" s="95"/>
      <c r="K326" s="113"/>
    </row>
    <row r="327" spans="2:11">
      <c r="B327" s="94"/>
      <c r="C327" s="113"/>
      <c r="D327" s="113"/>
      <c r="E327" s="113"/>
      <c r="F327" s="113"/>
      <c r="G327" s="113"/>
      <c r="H327" s="113"/>
      <c r="I327" s="95"/>
      <c r="J327" s="95"/>
      <c r="K327" s="113"/>
    </row>
    <row r="328" spans="2:11">
      <c r="B328" s="94"/>
      <c r="C328" s="113"/>
      <c r="D328" s="113"/>
      <c r="E328" s="113"/>
      <c r="F328" s="113"/>
      <c r="G328" s="113"/>
      <c r="H328" s="113"/>
      <c r="I328" s="95"/>
      <c r="J328" s="95"/>
      <c r="K328" s="113"/>
    </row>
    <row r="329" spans="2:11">
      <c r="B329" s="94"/>
      <c r="C329" s="113"/>
      <c r="D329" s="113"/>
      <c r="E329" s="113"/>
      <c r="F329" s="113"/>
      <c r="G329" s="113"/>
      <c r="H329" s="113"/>
      <c r="I329" s="95"/>
      <c r="J329" s="95"/>
      <c r="K329" s="113"/>
    </row>
    <row r="330" spans="2:11">
      <c r="B330" s="94"/>
      <c r="C330" s="113"/>
      <c r="D330" s="113"/>
      <c r="E330" s="113"/>
      <c r="F330" s="113"/>
      <c r="G330" s="113"/>
      <c r="H330" s="113"/>
      <c r="I330" s="95"/>
      <c r="J330" s="95"/>
      <c r="K330" s="113"/>
    </row>
    <row r="331" spans="2:11">
      <c r="B331" s="94"/>
      <c r="C331" s="113"/>
      <c r="D331" s="113"/>
      <c r="E331" s="113"/>
      <c r="F331" s="113"/>
      <c r="G331" s="113"/>
      <c r="H331" s="113"/>
      <c r="I331" s="95"/>
      <c r="J331" s="95"/>
      <c r="K331" s="113"/>
    </row>
    <row r="332" spans="2:11">
      <c r="B332" s="94"/>
      <c r="C332" s="113"/>
      <c r="D332" s="113"/>
      <c r="E332" s="113"/>
      <c r="F332" s="113"/>
      <c r="G332" s="113"/>
      <c r="H332" s="113"/>
      <c r="I332" s="95"/>
      <c r="J332" s="95"/>
      <c r="K332" s="113"/>
    </row>
    <row r="333" spans="2:11">
      <c r="B333" s="94"/>
      <c r="C333" s="113"/>
      <c r="D333" s="113"/>
      <c r="E333" s="113"/>
      <c r="F333" s="113"/>
      <c r="G333" s="113"/>
      <c r="H333" s="113"/>
      <c r="I333" s="95"/>
      <c r="J333" s="95"/>
      <c r="K333" s="113"/>
    </row>
    <row r="334" spans="2:11">
      <c r="B334" s="94"/>
      <c r="C334" s="113"/>
      <c r="D334" s="113"/>
      <c r="E334" s="113"/>
      <c r="F334" s="113"/>
      <c r="G334" s="113"/>
      <c r="H334" s="113"/>
      <c r="I334" s="95"/>
      <c r="J334" s="95"/>
      <c r="K334" s="113"/>
    </row>
    <row r="335" spans="2:11">
      <c r="B335" s="94"/>
      <c r="C335" s="113"/>
      <c r="D335" s="113"/>
      <c r="E335" s="113"/>
      <c r="F335" s="113"/>
      <c r="G335" s="113"/>
      <c r="H335" s="113"/>
      <c r="I335" s="95"/>
      <c r="J335" s="95"/>
      <c r="K335" s="113"/>
    </row>
    <row r="336" spans="2:11">
      <c r="B336" s="94"/>
      <c r="C336" s="113"/>
      <c r="D336" s="113"/>
      <c r="E336" s="113"/>
      <c r="F336" s="113"/>
      <c r="G336" s="113"/>
      <c r="H336" s="113"/>
      <c r="I336" s="95"/>
      <c r="J336" s="95"/>
      <c r="K336" s="113"/>
    </row>
    <row r="337" spans="2:11">
      <c r="B337" s="94"/>
      <c r="C337" s="113"/>
      <c r="D337" s="113"/>
      <c r="E337" s="113"/>
      <c r="F337" s="113"/>
      <c r="G337" s="113"/>
      <c r="H337" s="113"/>
      <c r="I337" s="95"/>
      <c r="J337" s="95"/>
      <c r="K337" s="113"/>
    </row>
    <row r="338" spans="2:11">
      <c r="B338" s="94"/>
      <c r="C338" s="113"/>
      <c r="D338" s="113"/>
      <c r="E338" s="113"/>
      <c r="F338" s="113"/>
      <c r="G338" s="113"/>
      <c r="H338" s="113"/>
      <c r="I338" s="95"/>
      <c r="J338" s="95"/>
      <c r="K338" s="113"/>
    </row>
    <row r="339" spans="2:11">
      <c r="B339" s="94"/>
      <c r="C339" s="113"/>
      <c r="D339" s="113"/>
      <c r="E339" s="113"/>
      <c r="F339" s="113"/>
      <c r="G339" s="113"/>
      <c r="H339" s="113"/>
      <c r="I339" s="95"/>
      <c r="J339" s="95"/>
      <c r="K339" s="113"/>
    </row>
    <row r="340" spans="2:11">
      <c r="B340" s="94"/>
      <c r="C340" s="113"/>
      <c r="D340" s="113"/>
      <c r="E340" s="113"/>
      <c r="F340" s="113"/>
      <c r="G340" s="113"/>
      <c r="H340" s="113"/>
      <c r="I340" s="95"/>
      <c r="J340" s="95"/>
      <c r="K340" s="113"/>
    </row>
    <row r="341" spans="2:11">
      <c r="B341" s="94"/>
      <c r="C341" s="113"/>
      <c r="D341" s="113"/>
      <c r="E341" s="113"/>
      <c r="F341" s="113"/>
      <c r="G341" s="113"/>
      <c r="H341" s="113"/>
      <c r="I341" s="95"/>
      <c r="J341" s="95"/>
      <c r="K341" s="113"/>
    </row>
    <row r="342" spans="2:11">
      <c r="B342" s="94"/>
      <c r="C342" s="113"/>
      <c r="D342" s="113"/>
      <c r="E342" s="113"/>
      <c r="F342" s="113"/>
      <c r="G342" s="113"/>
      <c r="H342" s="113"/>
      <c r="I342" s="95"/>
      <c r="J342" s="95"/>
      <c r="K342" s="113"/>
    </row>
    <row r="343" spans="2:11">
      <c r="B343" s="94"/>
      <c r="C343" s="113"/>
      <c r="D343" s="113"/>
      <c r="E343" s="113"/>
      <c r="F343" s="113"/>
      <c r="G343" s="113"/>
      <c r="H343" s="113"/>
      <c r="I343" s="95"/>
      <c r="J343" s="95"/>
      <c r="K343" s="113"/>
    </row>
    <row r="344" spans="2:11">
      <c r="B344" s="94"/>
      <c r="C344" s="113"/>
      <c r="D344" s="113"/>
      <c r="E344" s="113"/>
      <c r="F344" s="113"/>
      <c r="G344" s="113"/>
      <c r="H344" s="113"/>
      <c r="I344" s="95"/>
      <c r="J344" s="95"/>
      <c r="K344" s="113"/>
    </row>
    <row r="345" spans="2:11">
      <c r="B345" s="94"/>
      <c r="C345" s="113"/>
      <c r="D345" s="113"/>
      <c r="E345" s="113"/>
      <c r="F345" s="113"/>
      <c r="G345" s="113"/>
      <c r="H345" s="113"/>
      <c r="I345" s="95"/>
      <c r="J345" s="95"/>
      <c r="K345" s="113"/>
    </row>
    <row r="346" spans="2:11">
      <c r="B346" s="94"/>
      <c r="C346" s="113"/>
      <c r="D346" s="113"/>
      <c r="E346" s="113"/>
      <c r="F346" s="113"/>
      <c r="G346" s="113"/>
      <c r="H346" s="113"/>
      <c r="I346" s="95"/>
      <c r="J346" s="95"/>
      <c r="K346" s="113"/>
    </row>
    <row r="347" spans="2:11">
      <c r="B347" s="94"/>
      <c r="C347" s="113"/>
      <c r="D347" s="113"/>
      <c r="E347" s="113"/>
      <c r="F347" s="113"/>
      <c r="G347" s="113"/>
      <c r="H347" s="113"/>
      <c r="I347" s="95"/>
      <c r="J347" s="95"/>
      <c r="K347" s="113"/>
    </row>
    <row r="348" spans="2:11">
      <c r="B348" s="94"/>
      <c r="C348" s="113"/>
      <c r="D348" s="113"/>
      <c r="E348" s="113"/>
      <c r="F348" s="113"/>
      <c r="G348" s="113"/>
      <c r="H348" s="113"/>
      <c r="I348" s="95"/>
      <c r="J348" s="95"/>
      <c r="K348" s="113"/>
    </row>
    <row r="349" spans="2:11">
      <c r="B349" s="94"/>
      <c r="C349" s="113"/>
      <c r="D349" s="113"/>
      <c r="E349" s="113"/>
      <c r="F349" s="113"/>
      <c r="G349" s="113"/>
      <c r="H349" s="113"/>
      <c r="I349" s="95"/>
      <c r="J349" s="95"/>
      <c r="K349" s="113"/>
    </row>
    <row r="350" spans="2:11">
      <c r="B350" s="94"/>
      <c r="C350" s="113"/>
      <c r="D350" s="113"/>
      <c r="E350" s="113"/>
      <c r="F350" s="113"/>
      <c r="G350" s="113"/>
      <c r="H350" s="113"/>
      <c r="I350" s="95"/>
      <c r="J350" s="95"/>
      <c r="K350" s="113"/>
    </row>
    <row r="351" spans="2:11">
      <c r="B351" s="94"/>
      <c r="C351" s="113"/>
      <c r="D351" s="113"/>
      <c r="E351" s="113"/>
      <c r="F351" s="113"/>
      <c r="G351" s="113"/>
      <c r="H351" s="113"/>
      <c r="I351" s="95"/>
      <c r="J351" s="95"/>
      <c r="K351" s="113"/>
    </row>
    <row r="352" spans="2:11">
      <c r="B352" s="94"/>
      <c r="C352" s="113"/>
      <c r="D352" s="113"/>
      <c r="E352" s="113"/>
      <c r="F352" s="113"/>
      <c r="G352" s="113"/>
      <c r="H352" s="113"/>
      <c r="I352" s="95"/>
      <c r="J352" s="95"/>
      <c r="K352" s="113"/>
    </row>
    <row r="353" spans="2:11">
      <c r="B353" s="94"/>
      <c r="C353" s="113"/>
      <c r="D353" s="113"/>
      <c r="E353" s="113"/>
      <c r="F353" s="113"/>
      <c r="G353" s="113"/>
      <c r="H353" s="113"/>
      <c r="I353" s="95"/>
      <c r="J353" s="95"/>
      <c r="K353" s="113"/>
    </row>
    <row r="354" spans="2:11">
      <c r="B354" s="94"/>
      <c r="C354" s="113"/>
      <c r="D354" s="113"/>
      <c r="E354" s="113"/>
      <c r="F354" s="113"/>
      <c r="G354" s="113"/>
      <c r="H354" s="113"/>
      <c r="I354" s="95"/>
      <c r="J354" s="95"/>
      <c r="K354" s="113"/>
    </row>
    <row r="355" spans="2:11">
      <c r="B355" s="94"/>
      <c r="C355" s="113"/>
      <c r="D355" s="113"/>
      <c r="E355" s="113"/>
      <c r="F355" s="113"/>
      <c r="G355" s="113"/>
      <c r="H355" s="113"/>
      <c r="I355" s="95"/>
      <c r="J355" s="95"/>
      <c r="K355" s="113"/>
    </row>
    <row r="356" spans="2:11">
      <c r="B356" s="94"/>
      <c r="C356" s="113"/>
      <c r="D356" s="113"/>
      <c r="E356" s="113"/>
      <c r="F356" s="113"/>
      <c r="G356" s="113"/>
      <c r="H356" s="113"/>
      <c r="I356" s="95"/>
      <c r="J356" s="95"/>
      <c r="K356" s="113"/>
    </row>
    <row r="357" spans="2:11">
      <c r="B357" s="94"/>
      <c r="C357" s="113"/>
      <c r="D357" s="113"/>
      <c r="E357" s="113"/>
      <c r="F357" s="113"/>
      <c r="G357" s="113"/>
      <c r="H357" s="113"/>
      <c r="I357" s="95"/>
      <c r="J357" s="95"/>
      <c r="K357" s="113"/>
    </row>
    <row r="358" spans="2:11">
      <c r="B358" s="94"/>
      <c r="C358" s="113"/>
      <c r="D358" s="113"/>
      <c r="E358" s="113"/>
      <c r="F358" s="113"/>
      <c r="G358" s="113"/>
      <c r="H358" s="113"/>
      <c r="I358" s="95"/>
      <c r="J358" s="95"/>
      <c r="K358" s="113"/>
    </row>
    <row r="359" spans="2:11">
      <c r="B359" s="94"/>
      <c r="C359" s="113"/>
      <c r="D359" s="113"/>
      <c r="E359" s="113"/>
      <c r="F359" s="113"/>
      <c r="G359" s="113"/>
      <c r="H359" s="113"/>
      <c r="I359" s="95"/>
      <c r="J359" s="95"/>
      <c r="K359" s="113"/>
    </row>
    <row r="360" spans="2:11">
      <c r="B360" s="94"/>
      <c r="C360" s="113"/>
      <c r="D360" s="113"/>
      <c r="E360" s="113"/>
      <c r="F360" s="113"/>
      <c r="G360" s="113"/>
      <c r="H360" s="113"/>
      <c r="I360" s="95"/>
      <c r="J360" s="95"/>
      <c r="K360" s="113"/>
    </row>
    <row r="361" spans="2:11">
      <c r="B361" s="94"/>
      <c r="C361" s="113"/>
      <c r="D361" s="113"/>
      <c r="E361" s="113"/>
      <c r="F361" s="113"/>
      <c r="G361" s="113"/>
      <c r="H361" s="113"/>
      <c r="I361" s="95"/>
      <c r="J361" s="95"/>
      <c r="K361" s="113"/>
    </row>
    <row r="362" spans="2:11">
      <c r="B362" s="94"/>
      <c r="C362" s="113"/>
      <c r="D362" s="113"/>
      <c r="E362" s="113"/>
      <c r="F362" s="113"/>
      <c r="G362" s="113"/>
      <c r="H362" s="113"/>
      <c r="I362" s="95"/>
      <c r="J362" s="95"/>
      <c r="K362" s="113"/>
    </row>
    <row r="363" spans="2:11">
      <c r="B363" s="94"/>
      <c r="C363" s="113"/>
      <c r="D363" s="113"/>
      <c r="E363" s="113"/>
      <c r="F363" s="113"/>
      <c r="G363" s="113"/>
      <c r="H363" s="113"/>
      <c r="I363" s="95"/>
      <c r="J363" s="95"/>
      <c r="K363" s="113"/>
    </row>
    <row r="364" spans="2:11">
      <c r="B364" s="94"/>
      <c r="C364" s="113"/>
      <c r="D364" s="113"/>
      <c r="E364" s="113"/>
      <c r="F364" s="113"/>
      <c r="G364" s="113"/>
      <c r="H364" s="113"/>
      <c r="I364" s="95"/>
      <c r="J364" s="95"/>
      <c r="K364" s="113"/>
    </row>
    <row r="365" spans="2:11">
      <c r="B365" s="94"/>
      <c r="C365" s="113"/>
      <c r="D365" s="113"/>
      <c r="E365" s="113"/>
      <c r="F365" s="113"/>
      <c r="G365" s="113"/>
      <c r="H365" s="113"/>
      <c r="I365" s="95"/>
      <c r="J365" s="95"/>
      <c r="K365" s="113"/>
    </row>
    <row r="366" spans="2:11">
      <c r="B366" s="94"/>
      <c r="C366" s="113"/>
      <c r="D366" s="113"/>
      <c r="E366" s="113"/>
      <c r="F366" s="113"/>
      <c r="G366" s="113"/>
      <c r="H366" s="113"/>
      <c r="I366" s="95"/>
      <c r="J366" s="95"/>
      <c r="K366" s="113"/>
    </row>
    <row r="367" spans="2:11">
      <c r="B367" s="94"/>
      <c r="C367" s="113"/>
      <c r="D367" s="113"/>
      <c r="E367" s="113"/>
      <c r="F367" s="113"/>
      <c r="G367" s="113"/>
      <c r="H367" s="113"/>
      <c r="I367" s="95"/>
      <c r="J367" s="95"/>
      <c r="K367" s="113"/>
    </row>
    <row r="368" spans="2:11">
      <c r="B368" s="94"/>
      <c r="C368" s="113"/>
      <c r="D368" s="113"/>
      <c r="E368" s="113"/>
      <c r="F368" s="113"/>
      <c r="G368" s="113"/>
      <c r="H368" s="113"/>
      <c r="I368" s="95"/>
      <c r="J368" s="95"/>
      <c r="K368" s="113"/>
    </row>
    <row r="369" spans="2:11">
      <c r="B369" s="94"/>
      <c r="C369" s="113"/>
      <c r="D369" s="113"/>
      <c r="E369" s="113"/>
      <c r="F369" s="113"/>
      <c r="G369" s="113"/>
      <c r="H369" s="113"/>
      <c r="I369" s="95"/>
      <c r="J369" s="95"/>
      <c r="K369" s="113"/>
    </row>
    <row r="370" spans="2:11">
      <c r="B370" s="94"/>
      <c r="C370" s="113"/>
      <c r="D370" s="113"/>
      <c r="E370" s="113"/>
      <c r="F370" s="113"/>
      <c r="G370" s="113"/>
      <c r="H370" s="113"/>
      <c r="I370" s="95"/>
      <c r="J370" s="95"/>
      <c r="K370" s="113"/>
    </row>
    <row r="371" spans="2:11">
      <c r="B371" s="94"/>
      <c r="C371" s="113"/>
      <c r="D371" s="113"/>
      <c r="E371" s="113"/>
      <c r="F371" s="113"/>
      <c r="G371" s="113"/>
      <c r="H371" s="113"/>
      <c r="I371" s="95"/>
      <c r="J371" s="95"/>
      <c r="K371" s="113"/>
    </row>
    <row r="372" spans="2:11">
      <c r="B372" s="94"/>
      <c r="C372" s="113"/>
      <c r="D372" s="113"/>
      <c r="E372" s="113"/>
      <c r="F372" s="113"/>
      <c r="G372" s="113"/>
      <c r="H372" s="113"/>
      <c r="I372" s="95"/>
      <c r="J372" s="95"/>
      <c r="K372" s="113"/>
    </row>
    <row r="373" spans="2:11">
      <c r="B373" s="94"/>
      <c r="C373" s="113"/>
      <c r="D373" s="113"/>
      <c r="E373" s="113"/>
      <c r="F373" s="113"/>
      <c r="G373" s="113"/>
      <c r="H373" s="113"/>
      <c r="I373" s="95"/>
      <c r="J373" s="95"/>
      <c r="K373" s="113"/>
    </row>
    <row r="374" spans="2:11">
      <c r="B374" s="94"/>
      <c r="C374" s="113"/>
      <c r="D374" s="113"/>
      <c r="E374" s="113"/>
      <c r="F374" s="113"/>
      <c r="G374" s="113"/>
      <c r="H374" s="113"/>
      <c r="I374" s="95"/>
      <c r="J374" s="95"/>
      <c r="K374" s="113"/>
    </row>
    <row r="375" spans="2:11">
      <c r="B375" s="94"/>
      <c r="C375" s="113"/>
      <c r="D375" s="113"/>
      <c r="E375" s="113"/>
      <c r="F375" s="113"/>
      <c r="G375" s="113"/>
      <c r="H375" s="113"/>
      <c r="I375" s="95"/>
      <c r="J375" s="95"/>
      <c r="K375" s="113"/>
    </row>
    <row r="376" spans="2:11">
      <c r="B376" s="94"/>
      <c r="C376" s="113"/>
      <c r="D376" s="113"/>
      <c r="E376" s="113"/>
      <c r="F376" s="113"/>
      <c r="G376" s="113"/>
      <c r="H376" s="113"/>
      <c r="I376" s="95"/>
      <c r="J376" s="95"/>
      <c r="K376" s="113"/>
    </row>
    <row r="377" spans="2:11">
      <c r="B377" s="94"/>
      <c r="C377" s="113"/>
      <c r="D377" s="113"/>
      <c r="E377" s="113"/>
      <c r="F377" s="113"/>
      <c r="G377" s="113"/>
      <c r="H377" s="113"/>
      <c r="I377" s="95"/>
      <c r="J377" s="95"/>
      <c r="K377" s="113"/>
    </row>
    <row r="378" spans="2:11">
      <c r="B378" s="94"/>
      <c r="C378" s="113"/>
      <c r="D378" s="113"/>
      <c r="E378" s="113"/>
      <c r="F378" s="113"/>
      <c r="G378" s="113"/>
      <c r="H378" s="113"/>
      <c r="I378" s="95"/>
      <c r="J378" s="95"/>
      <c r="K378" s="113"/>
    </row>
    <row r="379" spans="2:11">
      <c r="B379" s="94"/>
      <c r="C379" s="113"/>
      <c r="D379" s="113"/>
      <c r="E379" s="113"/>
      <c r="F379" s="113"/>
      <c r="G379" s="113"/>
      <c r="H379" s="113"/>
      <c r="I379" s="95"/>
      <c r="J379" s="95"/>
      <c r="K379" s="113"/>
    </row>
    <row r="380" spans="2:11">
      <c r="B380" s="94"/>
      <c r="C380" s="113"/>
      <c r="D380" s="113"/>
      <c r="E380" s="113"/>
      <c r="F380" s="113"/>
      <c r="G380" s="113"/>
      <c r="H380" s="113"/>
      <c r="I380" s="95"/>
      <c r="J380" s="95"/>
      <c r="K380" s="113"/>
    </row>
    <row r="381" spans="2:11">
      <c r="B381" s="94"/>
      <c r="C381" s="113"/>
      <c r="D381" s="113"/>
      <c r="E381" s="113"/>
      <c r="F381" s="113"/>
      <c r="G381" s="113"/>
      <c r="H381" s="113"/>
      <c r="I381" s="95"/>
      <c r="J381" s="95"/>
      <c r="K381" s="113"/>
    </row>
    <row r="382" spans="2:11">
      <c r="B382" s="94"/>
      <c r="C382" s="113"/>
      <c r="D382" s="113"/>
      <c r="E382" s="113"/>
      <c r="F382" s="113"/>
      <c r="G382" s="113"/>
      <c r="H382" s="113"/>
      <c r="I382" s="95"/>
      <c r="J382" s="95"/>
      <c r="K382" s="113"/>
    </row>
    <row r="383" spans="2:11">
      <c r="B383" s="94"/>
      <c r="C383" s="113"/>
      <c r="D383" s="113"/>
      <c r="E383" s="113"/>
      <c r="F383" s="113"/>
      <c r="G383" s="113"/>
      <c r="H383" s="113"/>
      <c r="I383" s="95"/>
      <c r="J383" s="95"/>
      <c r="K383" s="113"/>
    </row>
    <row r="384" spans="2:11">
      <c r="B384" s="94"/>
      <c r="C384" s="113"/>
      <c r="D384" s="113"/>
      <c r="E384" s="113"/>
      <c r="F384" s="113"/>
      <c r="G384" s="113"/>
      <c r="H384" s="113"/>
      <c r="I384" s="95"/>
      <c r="J384" s="95"/>
      <c r="K384" s="113"/>
    </row>
    <row r="385" spans="2:11">
      <c r="B385" s="94"/>
      <c r="C385" s="113"/>
      <c r="D385" s="113"/>
      <c r="E385" s="113"/>
      <c r="F385" s="113"/>
      <c r="G385" s="113"/>
      <c r="H385" s="113"/>
      <c r="I385" s="95"/>
      <c r="J385" s="95"/>
      <c r="K385" s="113"/>
    </row>
    <row r="386" spans="2:11">
      <c r="B386" s="94"/>
      <c r="C386" s="113"/>
      <c r="D386" s="113"/>
      <c r="E386" s="113"/>
      <c r="F386" s="113"/>
      <c r="G386" s="113"/>
      <c r="H386" s="113"/>
      <c r="I386" s="95"/>
      <c r="J386" s="95"/>
      <c r="K386" s="113"/>
    </row>
    <row r="387" spans="2:11">
      <c r="B387" s="94"/>
      <c r="C387" s="113"/>
      <c r="D387" s="113"/>
      <c r="E387" s="113"/>
      <c r="F387" s="113"/>
      <c r="G387" s="113"/>
      <c r="H387" s="113"/>
      <c r="I387" s="95"/>
      <c r="J387" s="95"/>
      <c r="K387" s="113"/>
    </row>
    <row r="388" spans="2:11">
      <c r="B388" s="94"/>
      <c r="C388" s="113"/>
      <c r="D388" s="113"/>
      <c r="E388" s="113"/>
      <c r="F388" s="113"/>
      <c r="G388" s="113"/>
      <c r="H388" s="113"/>
      <c r="I388" s="95"/>
      <c r="J388" s="95"/>
      <c r="K388" s="113"/>
    </row>
    <row r="389" spans="2:11">
      <c r="B389" s="94"/>
      <c r="C389" s="113"/>
      <c r="D389" s="113"/>
      <c r="E389" s="113"/>
      <c r="F389" s="113"/>
      <c r="G389" s="113"/>
      <c r="H389" s="113"/>
      <c r="I389" s="95"/>
      <c r="J389" s="95"/>
      <c r="K389" s="113"/>
    </row>
    <row r="390" spans="2:11">
      <c r="B390" s="94"/>
      <c r="C390" s="113"/>
      <c r="D390" s="113"/>
      <c r="E390" s="113"/>
      <c r="F390" s="113"/>
      <c r="G390" s="113"/>
      <c r="H390" s="113"/>
      <c r="I390" s="95"/>
      <c r="J390" s="95"/>
      <c r="K390" s="113"/>
    </row>
    <row r="391" spans="2:11">
      <c r="B391" s="94"/>
      <c r="C391" s="113"/>
      <c r="D391" s="113"/>
      <c r="E391" s="113"/>
      <c r="F391" s="113"/>
      <c r="G391" s="113"/>
      <c r="H391" s="113"/>
      <c r="I391" s="95"/>
      <c r="J391" s="95"/>
      <c r="K391" s="113"/>
    </row>
    <row r="392" spans="2:11">
      <c r="B392" s="94"/>
      <c r="C392" s="113"/>
      <c r="D392" s="113"/>
      <c r="E392" s="113"/>
      <c r="F392" s="113"/>
      <c r="G392" s="113"/>
      <c r="H392" s="113"/>
      <c r="I392" s="95"/>
      <c r="J392" s="95"/>
      <c r="K392" s="113"/>
    </row>
    <row r="393" spans="2:11">
      <c r="B393" s="94"/>
      <c r="C393" s="113"/>
      <c r="D393" s="113"/>
      <c r="E393" s="113"/>
      <c r="F393" s="113"/>
      <c r="G393" s="113"/>
      <c r="H393" s="113"/>
      <c r="I393" s="95"/>
      <c r="J393" s="95"/>
      <c r="K393" s="113"/>
    </row>
    <row r="394" spans="2:11">
      <c r="B394" s="94"/>
      <c r="C394" s="113"/>
      <c r="D394" s="113"/>
      <c r="E394" s="113"/>
      <c r="F394" s="113"/>
      <c r="G394" s="113"/>
      <c r="H394" s="113"/>
      <c r="I394" s="95"/>
      <c r="J394" s="95"/>
      <c r="K394" s="113"/>
    </row>
    <row r="395" spans="2:11">
      <c r="B395" s="94"/>
      <c r="C395" s="113"/>
      <c r="D395" s="113"/>
      <c r="E395" s="113"/>
      <c r="F395" s="113"/>
      <c r="G395" s="113"/>
      <c r="H395" s="113"/>
      <c r="I395" s="95"/>
      <c r="J395" s="95"/>
      <c r="K395" s="113"/>
    </row>
    <row r="396" spans="2:11">
      <c r="B396" s="94"/>
      <c r="C396" s="113"/>
      <c r="D396" s="113"/>
      <c r="E396" s="113"/>
      <c r="F396" s="113"/>
      <c r="G396" s="113"/>
      <c r="H396" s="113"/>
      <c r="I396" s="95"/>
      <c r="J396" s="95"/>
      <c r="K396" s="113"/>
    </row>
    <row r="397" spans="2:11">
      <c r="B397" s="94"/>
      <c r="C397" s="113"/>
      <c r="D397" s="113"/>
      <c r="E397" s="113"/>
      <c r="F397" s="113"/>
      <c r="G397" s="113"/>
      <c r="H397" s="113"/>
      <c r="I397" s="95"/>
      <c r="J397" s="95"/>
      <c r="K397" s="113"/>
    </row>
    <row r="398" spans="2:11">
      <c r="B398" s="94"/>
      <c r="C398" s="113"/>
      <c r="D398" s="113"/>
      <c r="E398" s="113"/>
      <c r="F398" s="113"/>
      <c r="G398" s="113"/>
      <c r="H398" s="113"/>
      <c r="I398" s="95"/>
      <c r="J398" s="95"/>
      <c r="K398" s="113"/>
    </row>
    <row r="399" spans="2:11">
      <c r="B399" s="94"/>
      <c r="C399" s="113"/>
      <c r="D399" s="113"/>
      <c r="E399" s="113"/>
      <c r="F399" s="113"/>
      <c r="G399" s="113"/>
      <c r="H399" s="113"/>
      <c r="I399" s="95"/>
      <c r="J399" s="95"/>
      <c r="K399" s="113"/>
    </row>
    <row r="400" spans="2:11">
      <c r="B400" s="94"/>
      <c r="C400" s="113"/>
      <c r="D400" s="113"/>
      <c r="E400" s="113"/>
      <c r="F400" s="113"/>
      <c r="G400" s="113"/>
      <c r="H400" s="113"/>
      <c r="I400" s="95"/>
      <c r="J400" s="95"/>
      <c r="K400" s="113"/>
    </row>
    <row r="401" spans="2:11">
      <c r="B401" s="94"/>
      <c r="C401" s="113"/>
      <c r="D401" s="113"/>
      <c r="E401" s="113"/>
      <c r="F401" s="113"/>
      <c r="G401" s="113"/>
      <c r="H401" s="113"/>
      <c r="I401" s="95"/>
      <c r="J401" s="95"/>
      <c r="K401" s="113"/>
    </row>
    <row r="402" spans="2:11">
      <c r="B402" s="94"/>
      <c r="C402" s="113"/>
      <c r="D402" s="113"/>
      <c r="E402" s="113"/>
      <c r="F402" s="113"/>
      <c r="G402" s="113"/>
      <c r="H402" s="113"/>
      <c r="I402" s="95"/>
      <c r="J402" s="95"/>
      <c r="K402" s="113"/>
    </row>
    <row r="403" spans="2:11">
      <c r="B403" s="94"/>
      <c r="C403" s="113"/>
      <c r="D403" s="113"/>
      <c r="E403" s="113"/>
      <c r="F403" s="113"/>
      <c r="G403" s="113"/>
      <c r="H403" s="113"/>
      <c r="I403" s="95"/>
      <c r="J403" s="95"/>
      <c r="K403" s="113"/>
    </row>
    <row r="404" spans="2:11">
      <c r="B404" s="94"/>
      <c r="C404" s="113"/>
      <c r="D404" s="113"/>
      <c r="E404" s="113"/>
      <c r="F404" s="113"/>
      <c r="G404" s="113"/>
      <c r="H404" s="113"/>
      <c r="I404" s="95"/>
      <c r="J404" s="95"/>
      <c r="K404" s="113"/>
    </row>
    <row r="405" spans="2:11">
      <c r="B405" s="94"/>
      <c r="C405" s="113"/>
      <c r="D405" s="113"/>
      <c r="E405" s="113"/>
      <c r="F405" s="113"/>
      <c r="G405" s="113"/>
      <c r="H405" s="113"/>
      <c r="I405" s="95"/>
      <c r="J405" s="95"/>
      <c r="K405" s="113"/>
    </row>
    <row r="406" spans="2:11">
      <c r="B406" s="94"/>
      <c r="C406" s="113"/>
      <c r="D406" s="113"/>
      <c r="E406" s="113"/>
      <c r="F406" s="113"/>
      <c r="G406" s="113"/>
      <c r="H406" s="113"/>
      <c r="I406" s="95"/>
      <c r="J406" s="95"/>
      <c r="K406" s="113"/>
    </row>
    <row r="407" spans="2:11">
      <c r="B407" s="94"/>
      <c r="C407" s="113"/>
      <c r="D407" s="113"/>
      <c r="E407" s="113"/>
      <c r="F407" s="113"/>
      <c r="G407" s="113"/>
      <c r="H407" s="113"/>
      <c r="I407" s="95"/>
      <c r="J407" s="95"/>
      <c r="K407" s="113"/>
    </row>
    <row r="408" spans="2:11">
      <c r="B408" s="94"/>
      <c r="C408" s="113"/>
      <c r="D408" s="113"/>
      <c r="E408" s="113"/>
      <c r="F408" s="113"/>
      <c r="G408" s="113"/>
      <c r="H408" s="113"/>
      <c r="I408" s="95"/>
      <c r="J408" s="95"/>
      <c r="K408" s="113"/>
    </row>
    <row r="409" spans="2:11">
      <c r="B409" s="94"/>
      <c r="C409" s="113"/>
      <c r="D409" s="113"/>
      <c r="E409" s="113"/>
      <c r="F409" s="113"/>
      <c r="G409" s="113"/>
      <c r="H409" s="113"/>
      <c r="I409" s="95"/>
      <c r="J409" s="95"/>
      <c r="K409" s="113"/>
    </row>
    <row r="410" spans="2:11">
      <c r="B410" s="94"/>
      <c r="C410" s="113"/>
      <c r="D410" s="113"/>
      <c r="E410" s="113"/>
      <c r="F410" s="113"/>
      <c r="G410" s="113"/>
      <c r="H410" s="113"/>
      <c r="I410" s="95"/>
      <c r="J410" s="95"/>
      <c r="K410" s="113"/>
    </row>
    <row r="411" spans="2:11">
      <c r="B411" s="94"/>
      <c r="C411" s="113"/>
      <c r="D411" s="113"/>
      <c r="E411" s="113"/>
      <c r="F411" s="113"/>
      <c r="G411" s="113"/>
      <c r="H411" s="113"/>
      <c r="I411" s="95"/>
      <c r="J411" s="95"/>
      <c r="K411" s="113"/>
    </row>
    <row r="412" spans="2:11">
      <c r="B412" s="94"/>
      <c r="C412" s="113"/>
      <c r="D412" s="113"/>
      <c r="E412" s="113"/>
      <c r="F412" s="113"/>
      <c r="G412" s="113"/>
      <c r="H412" s="113"/>
      <c r="I412" s="95"/>
      <c r="J412" s="95"/>
      <c r="K412" s="113"/>
    </row>
    <row r="413" spans="2:11">
      <c r="B413" s="94"/>
      <c r="C413" s="113"/>
      <c r="D413" s="113"/>
      <c r="E413" s="113"/>
      <c r="F413" s="113"/>
      <c r="G413" s="113"/>
      <c r="H413" s="113"/>
      <c r="I413" s="95"/>
      <c r="J413" s="95"/>
      <c r="K413" s="113"/>
    </row>
    <row r="414" spans="2:11">
      <c r="B414" s="94"/>
      <c r="C414" s="113"/>
      <c r="D414" s="113"/>
      <c r="E414" s="113"/>
      <c r="F414" s="113"/>
      <c r="G414" s="113"/>
      <c r="H414" s="113"/>
      <c r="I414" s="95"/>
      <c r="J414" s="95"/>
      <c r="K414" s="113"/>
    </row>
    <row r="415" spans="2:11">
      <c r="B415" s="94"/>
      <c r="C415" s="113"/>
      <c r="D415" s="113"/>
      <c r="E415" s="113"/>
      <c r="F415" s="113"/>
      <c r="G415" s="113"/>
      <c r="H415" s="113"/>
      <c r="I415" s="95"/>
      <c r="J415" s="95"/>
      <c r="K415" s="113"/>
    </row>
    <row r="416" spans="2:11">
      <c r="B416" s="94"/>
      <c r="C416" s="113"/>
      <c r="D416" s="113"/>
      <c r="E416" s="113"/>
      <c r="F416" s="113"/>
      <c r="G416" s="113"/>
      <c r="H416" s="113"/>
      <c r="I416" s="95"/>
      <c r="J416" s="95"/>
      <c r="K416" s="113"/>
    </row>
    <row r="417" spans="2:11">
      <c r="B417" s="94"/>
      <c r="C417" s="113"/>
      <c r="D417" s="113"/>
      <c r="E417" s="113"/>
      <c r="F417" s="113"/>
      <c r="G417" s="113"/>
      <c r="H417" s="113"/>
      <c r="I417" s="95"/>
      <c r="J417" s="95"/>
      <c r="K417" s="113"/>
    </row>
    <row r="418" spans="2:11">
      <c r="B418" s="94"/>
      <c r="C418" s="113"/>
      <c r="D418" s="113"/>
      <c r="E418" s="113"/>
      <c r="F418" s="113"/>
      <c r="G418" s="113"/>
      <c r="H418" s="113"/>
      <c r="I418" s="95"/>
      <c r="J418" s="95"/>
      <c r="K418" s="113"/>
    </row>
    <row r="419" spans="2:11">
      <c r="B419" s="94"/>
      <c r="C419" s="113"/>
      <c r="D419" s="113"/>
      <c r="E419" s="113"/>
      <c r="F419" s="113"/>
      <c r="G419" s="113"/>
      <c r="H419" s="113"/>
      <c r="I419" s="95"/>
      <c r="J419" s="95"/>
      <c r="K419" s="113"/>
    </row>
    <row r="420" spans="2:11">
      <c r="B420" s="94"/>
      <c r="C420" s="113"/>
      <c r="D420" s="113"/>
      <c r="E420" s="113"/>
      <c r="F420" s="113"/>
      <c r="G420" s="113"/>
      <c r="H420" s="113"/>
      <c r="I420" s="95"/>
      <c r="J420" s="95"/>
      <c r="K420" s="113"/>
    </row>
    <row r="421" spans="2:11">
      <c r="B421" s="94"/>
      <c r="C421" s="113"/>
      <c r="D421" s="113"/>
      <c r="E421" s="113"/>
      <c r="F421" s="113"/>
      <c r="G421" s="113"/>
      <c r="H421" s="113"/>
      <c r="I421" s="95"/>
      <c r="J421" s="95"/>
      <c r="K421" s="113"/>
    </row>
    <row r="422" spans="2:11">
      <c r="B422" s="94"/>
      <c r="C422" s="113"/>
      <c r="D422" s="113"/>
      <c r="E422" s="113"/>
      <c r="F422" s="113"/>
      <c r="G422" s="113"/>
      <c r="H422" s="113"/>
      <c r="I422" s="95"/>
      <c r="J422" s="95"/>
      <c r="K422" s="113"/>
    </row>
    <row r="423" spans="2:11">
      <c r="B423" s="94"/>
      <c r="C423" s="113"/>
      <c r="D423" s="113"/>
      <c r="E423" s="113"/>
      <c r="F423" s="113"/>
      <c r="G423" s="113"/>
      <c r="H423" s="113"/>
      <c r="I423" s="95"/>
      <c r="J423" s="95"/>
      <c r="K423" s="113"/>
    </row>
    <row r="424" spans="2:11">
      <c r="B424" s="94"/>
      <c r="C424" s="113"/>
      <c r="D424" s="113"/>
      <c r="E424" s="113"/>
      <c r="F424" s="113"/>
      <c r="G424" s="113"/>
      <c r="H424" s="113"/>
      <c r="I424" s="95"/>
      <c r="J424" s="95"/>
      <c r="K424" s="113"/>
    </row>
    <row r="425" spans="2:11">
      <c r="B425" s="94"/>
      <c r="C425" s="113"/>
      <c r="D425" s="113"/>
      <c r="E425" s="113"/>
      <c r="F425" s="113"/>
      <c r="G425" s="113"/>
      <c r="H425" s="113"/>
      <c r="I425" s="95"/>
      <c r="J425" s="95"/>
      <c r="K425" s="113"/>
    </row>
    <row r="426" spans="2:11">
      <c r="B426" s="94"/>
      <c r="C426" s="113"/>
      <c r="D426" s="113"/>
      <c r="E426" s="113"/>
      <c r="F426" s="113"/>
      <c r="G426" s="113"/>
      <c r="H426" s="113"/>
      <c r="I426" s="95"/>
      <c r="J426" s="95"/>
      <c r="K426" s="113"/>
    </row>
    <row r="427" spans="2:11">
      <c r="B427" s="94"/>
      <c r="C427" s="113"/>
      <c r="D427" s="113"/>
      <c r="E427" s="113"/>
      <c r="F427" s="113"/>
      <c r="G427" s="113"/>
      <c r="H427" s="113"/>
      <c r="I427" s="95"/>
      <c r="J427" s="95"/>
      <c r="K427" s="113"/>
    </row>
    <row r="428" spans="2:11">
      <c r="B428" s="94"/>
      <c r="C428" s="113"/>
      <c r="D428" s="113"/>
      <c r="E428" s="113"/>
      <c r="F428" s="113"/>
      <c r="G428" s="113"/>
      <c r="H428" s="113"/>
      <c r="I428" s="95"/>
      <c r="J428" s="95"/>
      <c r="K428" s="113"/>
    </row>
    <row r="429" spans="2:11">
      <c r="B429" s="94"/>
      <c r="C429" s="113"/>
      <c r="D429" s="113"/>
      <c r="E429" s="113"/>
      <c r="F429" s="113"/>
      <c r="G429" s="113"/>
      <c r="H429" s="113"/>
      <c r="I429" s="95"/>
      <c r="J429" s="95"/>
      <c r="K429" s="113"/>
    </row>
    <row r="430" spans="2:11">
      <c r="B430" s="94"/>
      <c r="C430" s="113"/>
      <c r="D430" s="113"/>
      <c r="E430" s="113"/>
      <c r="F430" s="113"/>
      <c r="G430" s="113"/>
      <c r="H430" s="113"/>
      <c r="I430" s="95"/>
      <c r="J430" s="95"/>
      <c r="K430" s="113"/>
    </row>
    <row r="431" spans="2:11">
      <c r="B431" s="94"/>
      <c r="C431" s="113"/>
      <c r="D431" s="113"/>
      <c r="E431" s="113"/>
      <c r="F431" s="113"/>
      <c r="G431" s="113"/>
      <c r="H431" s="113"/>
      <c r="I431" s="95"/>
      <c r="J431" s="95"/>
      <c r="K431" s="113"/>
    </row>
    <row r="432" spans="2:11">
      <c r="B432" s="94"/>
      <c r="C432" s="113"/>
      <c r="D432" s="113"/>
      <c r="E432" s="113"/>
      <c r="F432" s="113"/>
      <c r="G432" s="113"/>
      <c r="H432" s="113"/>
      <c r="I432" s="95"/>
      <c r="J432" s="95"/>
      <c r="K432" s="113"/>
    </row>
    <row r="433" spans="2:11">
      <c r="B433" s="94"/>
      <c r="C433" s="113"/>
      <c r="D433" s="113"/>
      <c r="E433" s="113"/>
      <c r="F433" s="113"/>
      <c r="G433" s="113"/>
      <c r="H433" s="113"/>
      <c r="I433" s="95"/>
      <c r="J433" s="95"/>
      <c r="K433" s="113"/>
    </row>
    <row r="434" spans="2:11">
      <c r="B434" s="94"/>
      <c r="C434" s="113"/>
      <c r="D434" s="113"/>
      <c r="E434" s="113"/>
      <c r="F434" s="113"/>
      <c r="G434" s="113"/>
      <c r="H434" s="113"/>
      <c r="I434" s="95"/>
      <c r="J434" s="95"/>
      <c r="K434" s="113"/>
    </row>
    <row r="435" spans="2:11">
      <c r="B435" s="94"/>
      <c r="C435" s="113"/>
      <c r="D435" s="113"/>
      <c r="E435" s="113"/>
      <c r="F435" s="113"/>
      <c r="G435" s="113"/>
      <c r="H435" s="113"/>
      <c r="I435" s="95"/>
      <c r="J435" s="95"/>
      <c r="K435" s="113"/>
    </row>
    <row r="436" spans="2:11">
      <c r="B436" s="94"/>
      <c r="C436" s="113"/>
      <c r="D436" s="113"/>
      <c r="E436" s="113"/>
      <c r="F436" s="113"/>
      <c r="G436" s="113"/>
      <c r="H436" s="113"/>
      <c r="I436" s="95"/>
      <c r="J436" s="95"/>
      <c r="K436" s="113"/>
    </row>
    <row r="437" spans="2:11">
      <c r="B437" s="94"/>
      <c r="C437" s="113"/>
      <c r="D437" s="113"/>
      <c r="E437" s="113"/>
      <c r="F437" s="113"/>
      <c r="G437" s="113"/>
      <c r="H437" s="113"/>
      <c r="I437" s="95"/>
      <c r="J437" s="95"/>
      <c r="K437" s="113"/>
    </row>
    <row r="438" spans="2:11">
      <c r="B438" s="94"/>
      <c r="C438" s="113"/>
      <c r="D438" s="113"/>
      <c r="E438" s="113"/>
      <c r="F438" s="113"/>
      <c r="G438" s="113"/>
      <c r="H438" s="113"/>
      <c r="I438" s="95"/>
      <c r="J438" s="95"/>
      <c r="K438" s="113"/>
    </row>
    <row r="439" spans="2:11">
      <c r="B439" s="94"/>
      <c r="C439" s="113"/>
      <c r="D439" s="113"/>
      <c r="E439" s="113"/>
      <c r="F439" s="113"/>
      <c r="G439" s="113"/>
      <c r="H439" s="113"/>
      <c r="I439" s="95"/>
      <c r="J439" s="95"/>
      <c r="K439" s="113"/>
    </row>
    <row r="440" spans="2:11">
      <c r="B440" s="94"/>
      <c r="C440" s="113"/>
      <c r="D440" s="113"/>
      <c r="E440" s="113"/>
      <c r="F440" s="113"/>
      <c r="G440" s="113"/>
      <c r="H440" s="113"/>
      <c r="I440" s="95"/>
      <c r="J440" s="95"/>
      <c r="K440" s="113"/>
    </row>
    <row r="441" spans="2:11">
      <c r="B441" s="94"/>
      <c r="C441" s="113"/>
      <c r="D441" s="113"/>
      <c r="E441" s="113"/>
      <c r="F441" s="113"/>
      <c r="G441" s="113"/>
      <c r="H441" s="113"/>
      <c r="I441" s="95"/>
      <c r="J441" s="95"/>
      <c r="K441" s="113"/>
    </row>
    <row r="442" spans="2:11">
      <c r="B442" s="94"/>
      <c r="C442" s="113"/>
      <c r="D442" s="113"/>
      <c r="E442" s="113"/>
      <c r="F442" s="113"/>
      <c r="G442" s="113"/>
      <c r="H442" s="113"/>
      <c r="I442" s="95"/>
      <c r="J442" s="95"/>
      <c r="K442" s="113"/>
    </row>
    <row r="443" spans="2:11">
      <c r="B443" s="94"/>
      <c r="C443" s="113"/>
      <c r="D443" s="113"/>
      <c r="E443" s="113"/>
      <c r="F443" s="113"/>
      <c r="G443" s="113"/>
      <c r="H443" s="113"/>
      <c r="I443" s="95"/>
      <c r="J443" s="95"/>
      <c r="K443" s="113"/>
    </row>
    <row r="444" spans="2:11">
      <c r="B444" s="94"/>
      <c r="C444" s="113"/>
      <c r="D444" s="113"/>
      <c r="E444" s="113"/>
      <c r="F444" s="113"/>
      <c r="G444" s="113"/>
      <c r="H444" s="113"/>
      <c r="I444" s="95"/>
      <c r="J444" s="95"/>
      <c r="K444" s="113"/>
    </row>
    <row r="445" spans="2:11">
      <c r="B445" s="94"/>
      <c r="C445" s="113"/>
      <c r="D445" s="113"/>
      <c r="E445" s="113"/>
      <c r="F445" s="113"/>
      <c r="G445" s="113"/>
      <c r="H445" s="113"/>
      <c r="I445" s="95"/>
      <c r="J445" s="95"/>
      <c r="K445" s="113"/>
    </row>
    <row r="446" spans="2:11">
      <c r="B446" s="94"/>
      <c r="C446" s="113"/>
      <c r="D446" s="113"/>
      <c r="E446" s="113"/>
      <c r="F446" s="113"/>
      <c r="G446" s="113"/>
      <c r="H446" s="113"/>
      <c r="I446" s="95"/>
      <c r="J446" s="95"/>
      <c r="K446" s="113"/>
    </row>
    <row r="447" spans="2:11">
      <c r="B447" s="94"/>
      <c r="C447" s="113"/>
      <c r="D447" s="113"/>
      <c r="E447" s="113"/>
      <c r="F447" s="113"/>
      <c r="G447" s="113"/>
      <c r="H447" s="113"/>
      <c r="I447" s="95"/>
      <c r="J447" s="95"/>
      <c r="K447" s="113"/>
    </row>
    <row r="448" spans="2:11">
      <c r="B448" s="94"/>
      <c r="C448" s="113"/>
      <c r="D448" s="113"/>
      <c r="E448" s="113"/>
      <c r="F448" s="113"/>
      <c r="G448" s="113"/>
      <c r="H448" s="113"/>
      <c r="I448" s="95"/>
      <c r="J448" s="95"/>
      <c r="K448" s="113"/>
    </row>
    <row r="449" spans="2:11">
      <c r="B449" s="94"/>
      <c r="C449" s="113"/>
      <c r="D449" s="113"/>
      <c r="E449" s="113"/>
      <c r="F449" s="113"/>
      <c r="G449" s="113"/>
      <c r="H449" s="113"/>
      <c r="I449" s="95"/>
      <c r="J449" s="95"/>
      <c r="K449" s="113"/>
    </row>
    <row r="450" spans="2:11">
      <c r="B450" s="94"/>
      <c r="C450" s="113"/>
      <c r="D450" s="113"/>
      <c r="E450" s="113"/>
      <c r="F450" s="113"/>
      <c r="G450" s="113"/>
      <c r="H450" s="113"/>
      <c r="I450" s="95"/>
      <c r="J450" s="95"/>
      <c r="K450" s="113"/>
    </row>
    <row r="451" spans="2:11">
      <c r="B451" s="94"/>
      <c r="C451" s="113"/>
      <c r="D451" s="113"/>
      <c r="E451" s="113"/>
      <c r="F451" s="113"/>
      <c r="G451" s="113"/>
      <c r="H451" s="113"/>
      <c r="I451" s="95"/>
      <c r="J451" s="95"/>
      <c r="K451" s="113"/>
    </row>
    <row r="452" spans="2:11">
      <c r="B452" s="94"/>
      <c r="C452" s="113"/>
      <c r="D452" s="113"/>
      <c r="E452" s="113"/>
      <c r="F452" s="113"/>
      <c r="G452" s="113"/>
      <c r="H452" s="113"/>
      <c r="I452" s="95"/>
      <c r="J452" s="95"/>
      <c r="K452" s="113"/>
    </row>
    <row r="453" spans="2:11">
      <c r="B453" s="94"/>
      <c r="C453" s="113"/>
      <c r="D453" s="113"/>
      <c r="E453" s="113"/>
      <c r="F453" s="113"/>
      <c r="G453" s="113"/>
      <c r="H453" s="113"/>
      <c r="I453" s="95"/>
      <c r="J453" s="95"/>
      <c r="K453" s="113"/>
    </row>
    <row r="454" spans="2:11">
      <c r="B454" s="94"/>
      <c r="C454" s="113"/>
      <c r="D454" s="113"/>
      <c r="E454" s="113"/>
      <c r="F454" s="113"/>
      <c r="G454" s="113"/>
      <c r="H454" s="113"/>
      <c r="I454" s="95"/>
      <c r="J454" s="95"/>
      <c r="K454" s="113"/>
    </row>
    <row r="455" spans="2:11">
      <c r="B455" s="94"/>
      <c r="C455" s="113"/>
      <c r="D455" s="113"/>
      <c r="E455" s="113"/>
      <c r="F455" s="113"/>
      <c r="G455" s="113"/>
      <c r="H455" s="113"/>
      <c r="I455" s="95"/>
      <c r="J455" s="95"/>
      <c r="K455" s="113"/>
    </row>
    <row r="456" spans="2:11">
      <c r="B456" s="94"/>
      <c r="C456" s="113"/>
      <c r="D456" s="113"/>
      <c r="E456" s="113"/>
      <c r="F456" s="113"/>
      <c r="G456" s="113"/>
      <c r="H456" s="113"/>
      <c r="I456" s="95"/>
      <c r="J456" s="95"/>
      <c r="K456" s="113"/>
    </row>
    <row r="457" spans="2:11">
      <c r="B457" s="94"/>
      <c r="C457" s="113"/>
      <c r="D457" s="113"/>
      <c r="E457" s="113"/>
      <c r="F457" s="113"/>
      <c r="G457" s="113"/>
      <c r="H457" s="113"/>
      <c r="I457" s="95"/>
      <c r="J457" s="95"/>
      <c r="K457" s="113"/>
    </row>
    <row r="458" spans="2:11">
      <c r="B458" s="94"/>
      <c r="C458" s="113"/>
      <c r="D458" s="113"/>
      <c r="E458" s="113"/>
      <c r="F458" s="113"/>
      <c r="G458" s="113"/>
      <c r="H458" s="113"/>
      <c r="I458" s="95"/>
      <c r="J458" s="95"/>
      <c r="K458" s="113"/>
    </row>
    <row r="459" spans="2:11">
      <c r="B459" s="94"/>
      <c r="C459" s="113"/>
      <c r="D459" s="113"/>
      <c r="E459" s="113"/>
      <c r="F459" s="113"/>
      <c r="G459" s="113"/>
      <c r="H459" s="113"/>
      <c r="I459" s="95"/>
      <c r="J459" s="95"/>
      <c r="K459" s="113"/>
    </row>
    <row r="460" spans="2:11">
      <c r="B460" s="94"/>
      <c r="C460" s="113"/>
      <c r="D460" s="113"/>
      <c r="E460" s="113"/>
      <c r="F460" s="113"/>
      <c r="G460" s="113"/>
      <c r="H460" s="113"/>
      <c r="I460" s="95"/>
      <c r="J460" s="95"/>
      <c r="K460" s="113"/>
    </row>
    <row r="461" spans="2:11">
      <c r="B461" s="94"/>
      <c r="C461" s="113"/>
      <c r="D461" s="113"/>
      <c r="E461" s="113"/>
      <c r="F461" s="113"/>
      <c r="G461" s="113"/>
      <c r="H461" s="113"/>
      <c r="I461" s="95"/>
      <c r="J461" s="95"/>
      <c r="K461" s="113"/>
    </row>
    <row r="462" spans="2:11">
      <c r="B462" s="94"/>
      <c r="C462" s="113"/>
      <c r="D462" s="113"/>
      <c r="E462" s="113"/>
      <c r="F462" s="113"/>
      <c r="G462" s="113"/>
      <c r="H462" s="113"/>
      <c r="I462" s="95"/>
      <c r="J462" s="95"/>
      <c r="K462" s="113"/>
    </row>
    <row r="463" spans="2:11">
      <c r="B463" s="94"/>
      <c r="C463" s="113"/>
      <c r="D463" s="113"/>
      <c r="E463" s="113"/>
      <c r="F463" s="113"/>
      <c r="G463" s="113"/>
      <c r="H463" s="113"/>
      <c r="I463" s="95"/>
      <c r="J463" s="95"/>
      <c r="K463" s="113"/>
    </row>
    <row r="464" spans="2:11">
      <c r="B464" s="94"/>
      <c r="C464" s="113"/>
      <c r="D464" s="113"/>
      <c r="E464" s="113"/>
      <c r="F464" s="113"/>
      <c r="G464" s="113"/>
      <c r="H464" s="113"/>
      <c r="I464" s="95"/>
      <c r="J464" s="95"/>
      <c r="K464" s="113"/>
    </row>
    <row r="465" spans="2:11">
      <c r="B465" s="94"/>
      <c r="C465" s="113"/>
      <c r="D465" s="113"/>
      <c r="E465" s="113"/>
      <c r="F465" s="113"/>
      <c r="G465" s="113"/>
      <c r="H465" s="113"/>
      <c r="I465" s="95"/>
      <c r="J465" s="95"/>
      <c r="K465" s="113"/>
    </row>
    <row r="466" spans="2:11">
      <c r="B466" s="94"/>
      <c r="C466" s="113"/>
      <c r="D466" s="113"/>
      <c r="E466" s="113"/>
      <c r="F466" s="113"/>
      <c r="G466" s="113"/>
      <c r="H466" s="113"/>
      <c r="I466" s="95"/>
      <c r="J466" s="95"/>
      <c r="K466" s="113"/>
    </row>
    <row r="467" spans="2:11">
      <c r="B467" s="94"/>
      <c r="C467" s="113"/>
      <c r="D467" s="113"/>
      <c r="E467" s="113"/>
      <c r="F467" s="113"/>
      <c r="G467" s="113"/>
      <c r="H467" s="113"/>
      <c r="I467" s="95"/>
      <c r="J467" s="95"/>
      <c r="K467" s="113"/>
    </row>
    <row r="468" spans="2:11">
      <c r="B468" s="94"/>
      <c r="C468" s="113"/>
      <c r="D468" s="113"/>
      <c r="E468" s="113"/>
      <c r="F468" s="113"/>
      <c r="G468" s="113"/>
      <c r="H468" s="113"/>
      <c r="I468" s="95"/>
      <c r="J468" s="95"/>
      <c r="K468" s="113"/>
    </row>
    <row r="469" spans="2:11">
      <c r="B469" s="94"/>
      <c r="C469" s="113"/>
      <c r="D469" s="113"/>
      <c r="E469" s="113"/>
      <c r="F469" s="113"/>
      <c r="G469" s="113"/>
      <c r="H469" s="113"/>
      <c r="I469" s="95"/>
      <c r="J469" s="95"/>
      <c r="K469" s="113"/>
    </row>
    <row r="470" spans="2:11">
      <c r="B470" s="94"/>
      <c r="C470" s="113"/>
      <c r="D470" s="113"/>
      <c r="E470" s="113"/>
      <c r="F470" s="113"/>
      <c r="G470" s="113"/>
      <c r="H470" s="113"/>
      <c r="I470" s="95"/>
      <c r="J470" s="95"/>
      <c r="K470" s="113"/>
    </row>
    <row r="471" spans="2:11">
      <c r="B471" s="94"/>
      <c r="C471" s="113"/>
      <c r="D471" s="113"/>
      <c r="E471" s="113"/>
      <c r="F471" s="113"/>
      <c r="G471" s="113"/>
      <c r="H471" s="113"/>
      <c r="I471" s="95"/>
      <c r="J471" s="95"/>
      <c r="K471" s="113"/>
    </row>
    <row r="472" spans="2:11">
      <c r="B472" s="94"/>
      <c r="C472" s="113"/>
      <c r="D472" s="113"/>
      <c r="E472" s="113"/>
      <c r="F472" s="113"/>
      <c r="G472" s="113"/>
      <c r="H472" s="113"/>
      <c r="I472" s="95"/>
      <c r="J472" s="95"/>
      <c r="K472" s="113"/>
    </row>
    <row r="473" spans="2:11">
      <c r="B473" s="94"/>
      <c r="C473" s="113"/>
      <c r="D473" s="113"/>
      <c r="E473" s="113"/>
      <c r="F473" s="113"/>
      <c r="G473" s="113"/>
      <c r="H473" s="113"/>
      <c r="I473" s="95"/>
      <c r="J473" s="95"/>
      <c r="K473" s="113"/>
    </row>
    <row r="474" spans="2:11">
      <c r="B474" s="94"/>
      <c r="C474" s="113"/>
      <c r="D474" s="113"/>
      <c r="E474" s="113"/>
      <c r="F474" s="113"/>
      <c r="G474" s="113"/>
      <c r="H474" s="113"/>
      <c r="I474" s="95"/>
      <c r="J474" s="95"/>
      <c r="K474" s="113"/>
    </row>
    <row r="475" spans="2:11">
      <c r="B475" s="94"/>
      <c r="C475" s="113"/>
      <c r="D475" s="113"/>
      <c r="E475" s="113"/>
      <c r="F475" s="113"/>
      <c r="G475" s="113"/>
      <c r="H475" s="113"/>
      <c r="I475" s="95"/>
      <c r="J475" s="95"/>
      <c r="K475" s="113"/>
    </row>
    <row r="476" spans="2:11">
      <c r="B476" s="94"/>
      <c r="C476" s="113"/>
      <c r="D476" s="113"/>
      <c r="E476" s="113"/>
      <c r="F476" s="113"/>
      <c r="G476" s="113"/>
      <c r="H476" s="113"/>
      <c r="I476" s="95"/>
      <c r="J476" s="95"/>
      <c r="K476" s="113"/>
    </row>
    <row r="477" spans="2:11">
      <c r="B477" s="94"/>
      <c r="C477" s="113"/>
      <c r="D477" s="113"/>
      <c r="E477" s="113"/>
      <c r="F477" s="113"/>
      <c r="G477" s="113"/>
      <c r="H477" s="113"/>
      <c r="I477" s="95"/>
      <c r="J477" s="95"/>
      <c r="K477" s="113"/>
    </row>
    <row r="478" spans="2:11">
      <c r="B478" s="94"/>
      <c r="C478" s="113"/>
      <c r="D478" s="113"/>
      <c r="E478" s="113"/>
      <c r="F478" s="113"/>
      <c r="G478" s="113"/>
      <c r="H478" s="113"/>
      <c r="I478" s="95"/>
      <c r="J478" s="95"/>
      <c r="K478" s="113"/>
    </row>
    <row r="479" spans="2:11">
      <c r="B479" s="94"/>
      <c r="C479" s="113"/>
      <c r="D479" s="113"/>
      <c r="E479" s="113"/>
      <c r="F479" s="113"/>
      <c r="G479" s="113"/>
      <c r="H479" s="113"/>
      <c r="I479" s="95"/>
      <c r="J479" s="95"/>
      <c r="K479" s="113"/>
    </row>
    <row r="480" spans="2:11">
      <c r="B480" s="94"/>
      <c r="C480" s="113"/>
      <c r="D480" s="113"/>
      <c r="E480" s="113"/>
      <c r="F480" s="113"/>
      <c r="G480" s="113"/>
      <c r="H480" s="113"/>
      <c r="I480" s="95"/>
      <c r="J480" s="95"/>
      <c r="K480" s="113"/>
    </row>
    <row r="481" spans="2:11">
      <c r="B481" s="94"/>
      <c r="C481" s="113"/>
      <c r="D481" s="113"/>
      <c r="E481" s="113"/>
      <c r="F481" s="113"/>
      <c r="G481" s="113"/>
      <c r="H481" s="113"/>
      <c r="I481" s="95"/>
      <c r="J481" s="95"/>
      <c r="K481" s="113"/>
    </row>
    <row r="482" spans="2:11">
      <c r="B482" s="94"/>
      <c r="C482" s="113"/>
      <c r="D482" s="113"/>
      <c r="E482" s="113"/>
      <c r="F482" s="113"/>
      <c r="G482" s="113"/>
      <c r="H482" s="113"/>
      <c r="I482" s="95"/>
      <c r="J482" s="95"/>
      <c r="K482" s="113"/>
    </row>
    <row r="483" spans="2:11">
      <c r="B483" s="94"/>
      <c r="C483" s="113"/>
      <c r="D483" s="113"/>
      <c r="E483" s="113"/>
      <c r="F483" s="113"/>
      <c r="G483" s="113"/>
      <c r="H483" s="113"/>
      <c r="I483" s="95"/>
      <c r="J483" s="95"/>
      <c r="K483" s="113"/>
    </row>
    <row r="484" spans="2:11">
      <c r="B484" s="94"/>
      <c r="C484" s="113"/>
      <c r="D484" s="113"/>
      <c r="E484" s="113"/>
      <c r="F484" s="113"/>
      <c r="G484" s="113"/>
      <c r="H484" s="113"/>
      <c r="I484" s="95"/>
      <c r="J484" s="95"/>
      <c r="K484" s="113"/>
    </row>
    <row r="485" spans="2:11">
      <c r="B485" s="94"/>
      <c r="C485" s="113"/>
      <c r="D485" s="113"/>
      <c r="E485" s="113"/>
      <c r="F485" s="113"/>
      <c r="G485" s="113"/>
      <c r="H485" s="113"/>
      <c r="I485" s="95"/>
      <c r="J485" s="95"/>
      <c r="K485" s="113"/>
    </row>
    <row r="486" spans="2:11">
      <c r="B486" s="94"/>
      <c r="C486" s="113"/>
      <c r="D486" s="113"/>
      <c r="E486" s="113"/>
      <c r="F486" s="113"/>
      <c r="G486" s="113"/>
      <c r="H486" s="113"/>
      <c r="I486" s="95"/>
      <c r="J486" s="95"/>
      <c r="K486" s="113"/>
    </row>
    <row r="487" spans="2:11">
      <c r="B487" s="94"/>
      <c r="C487" s="113"/>
      <c r="D487" s="113"/>
      <c r="E487" s="113"/>
      <c r="F487" s="113"/>
      <c r="G487" s="113"/>
      <c r="H487" s="113"/>
      <c r="I487" s="95"/>
      <c r="J487" s="95"/>
      <c r="K487" s="113"/>
    </row>
    <row r="488" spans="2:11">
      <c r="B488" s="94"/>
      <c r="C488" s="113"/>
      <c r="D488" s="113"/>
      <c r="E488" s="113"/>
      <c r="F488" s="113"/>
      <c r="G488" s="113"/>
      <c r="H488" s="113"/>
      <c r="I488" s="95"/>
      <c r="J488" s="95"/>
      <c r="K488" s="113"/>
    </row>
    <row r="489" spans="2:11">
      <c r="B489" s="94"/>
      <c r="C489" s="113"/>
      <c r="D489" s="113"/>
      <c r="E489" s="113"/>
      <c r="F489" s="113"/>
      <c r="G489" s="113"/>
      <c r="H489" s="113"/>
      <c r="I489" s="95"/>
      <c r="J489" s="95"/>
      <c r="K489" s="113"/>
    </row>
    <row r="490" spans="2:11">
      <c r="B490" s="94"/>
      <c r="C490" s="113"/>
      <c r="D490" s="113"/>
      <c r="E490" s="113"/>
      <c r="F490" s="113"/>
      <c r="G490" s="113"/>
      <c r="H490" s="113"/>
      <c r="I490" s="95"/>
      <c r="J490" s="95"/>
      <c r="K490" s="113"/>
    </row>
    <row r="491" spans="2:11">
      <c r="B491" s="94"/>
      <c r="C491" s="113"/>
      <c r="D491" s="113"/>
      <c r="E491" s="113"/>
      <c r="F491" s="113"/>
      <c r="G491" s="113"/>
      <c r="H491" s="113"/>
      <c r="I491" s="95"/>
      <c r="J491" s="95"/>
      <c r="K491" s="113"/>
    </row>
    <row r="492" spans="2:11">
      <c r="B492" s="94"/>
      <c r="C492" s="113"/>
      <c r="D492" s="113"/>
      <c r="E492" s="113"/>
      <c r="F492" s="113"/>
      <c r="G492" s="113"/>
      <c r="H492" s="113"/>
      <c r="I492" s="95"/>
      <c r="J492" s="95"/>
      <c r="K492" s="113"/>
    </row>
    <row r="493" spans="2:11">
      <c r="B493" s="94"/>
      <c r="C493" s="113"/>
      <c r="D493" s="113"/>
      <c r="E493" s="113"/>
      <c r="F493" s="113"/>
      <c r="G493" s="113"/>
      <c r="H493" s="113"/>
      <c r="I493" s="95"/>
      <c r="J493" s="95"/>
      <c r="K493" s="113"/>
    </row>
    <row r="494" spans="2:11">
      <c r="B494" s="94"/>
      <c r="C494" s="113"/>
      <c r="D494" s="113"/>
      <c r="E494" s="113"/>
      <c r="F494" s="113"/>
      <c r="G494" s="113"/>
      <c r="H494" s="113"/>
      <c r="I494" s="95"/>
      <c r="J494" s="95"/>
      <c r="K494" s="113"/>
    </row>
    <row r="495" spans="2:11">
      <c r="B495" s="94"/>
      <c r="C495" s="113"/>
      <c r="D495" s="113"/>
      <c r="E495" s="113"/>
      <c r="F495" s="113"/>
      <c r="G495" s="113"/>
      <c r="H495" s="113"/>
      <c r="I495" s="95"/>
      <c r="J495" s="95"/>
      <c r="K495" s="113"/>
    </row>
    <row r="496" spans="2:11">
      <c r="B496" s="94"/>
      <c r="C496" s="113"/>
      <c r="D496" s="113"/>
      <c r="E496" s="113"/>
      <c r="F496" s="113"/>
      <c r="G496" s="113"/>
      <c r="H496" s="113"/>
      <c r="I496" s="95"/>
      <c r="J496" s="95"/>
      <c r="K496" s="113"/>
    </row>
    <row r="497" spans="2:11">
      <c r="B497" s="94"/>
      <c r="C497" s="113"/>
      <c r="D497" s="113"/>
      <c r="E497" s="113"/>
      <c r="F497" s="113"/>
      <c r="G497" s="113"/>
      <c r="H497" s="113"/>
      <c r="I497" s="95"/>
      <c r="J497" s="95"/>
      <c r="K497" s="113"/>
    </row>
    <row r="498" spans="2:11">
      <c r="B498" s="94"/>
      <c r="C498" s="113"/>
      <c r="D498" s="113"/>
      <c r="E498" s="113"/>
      <c r="F498" s="113"/>
      <c r="G498" s="113"/>
      <c r="H498" s="113"/>
      <c r="I498" s="95"/>
      <c r="J498" s="95"/>
      <c r="K498" s="113"/>
    </row>
    <row r="499" spans="2:11">
      <c r="B499" s="94"/>
      <c r="C499" s="113"/>
      <c r="D499" s="113"/>
      <c r="E499" s="113"/>
      <c r="F499" s="113"/>
      <c r="G499" s="113"/>
      <c r="H499" s="113"/>
      <c r="I499" s="95"/>
      <c r="J499" s="95"/>
      <c r="K499" s="113"/>
    </row>
    <row r="500" spans="2:11">
      <c r="B500" s="94"/>
      <c r="C500" s="113"/>
      <c r="D500" s="113"/>
      <c r="E500" s="113"/>
      <c r="F500" s="113"/>
      <c r="G500" s="113"/>
      <c r="H500" s="113"/>
      <c r="I500" s="95"/>
      <c r="J500" s="95"/>
      <c r="K500" s="113"/>
    </row>
    <row r="501" spans="2:11">
      <c r="B501" s="94"/>
      <c r="C501" s="113"/>
      <c r="D501" s="113"/>
      <c r="E501" s="113"/>
      <c r="F501" s="113"/>
      <c r="G501" s="113"/>
      <c r="H501" s="113"/>
      <c r="I501" s="95"/>
      <c r="J501" s="95"/>
      <c r="K501" s="113"/>
    </row>
    <row r="502" spans="2:11">
      <c r="B502" s="94"/>
      <c r="C502" s="113"/>
      <c r="D502" s="113"/>
      <c r="E502" s="113"/>
      <c r="F502" s="113"/>
      <c r="G502" s="113"/>
      <c r="H502" s="113"/>
      <c r="I502" s="95"/>
      <c r="J502" s="95"/>
      <c r="K502" s="113"/>
    </row>
    <row r="503" spans="2:11">
      <c r="B503" s="94"/>
      <c r="C503" s="113"/>
      <c r="D503" s="113"/>
      <c r="E503" s="113"/>
      <c r="F503" s="113"/>
      <c r="G503" s="113"/>
      <c r="H503" s="113"/>
      <c r="I503" s="95"/>
      <c r="J503" s="95"/>
      <c r="K503" s="113"/>
    </row>
    <row r="504" spans="2:11">
      <c r="B504" s="94"/>
      <c r="C504" s="113"/>
      <c r="D504" s="113"/>
      <c r="E504" s="113"/>
      <c r="F504" s="113"/>
      <c r="G504" s="113"/>
      <c r="H504" s="113"/>
      <c r="I504" s="95"/>
      <c r="J504" s="95"/>
      <c r="K504" s="113"/>
    </row>
    <row r="505" spans="2:11">
      <c r="B505" s="94"/>
      <c r="C505" s="113"/>
      <c r="D505" s="113"/>
      <c r="E505" s="113"/>
      <c r="F505" s="113"/>
      <c r="G505" s="113"/>
      <c r="H505" s="113"/>
      <c r="I505" s="95"/>
      <c r="J505" s="95"/>
      <c r="K505" s="113"/>
    </row>
    <row r="506" spans="2:11">
      <c r="B506" s="94"/>
      <c r="C506" s="113"/>
      <c r="D506" s="113"/>
      <c r="E506" s="113"/>
      <c r="F506" s="113"/>
      <c r="G506" s="113"/>
      <c r="H506" s="113"/>
      <c r="I506" s="95"/>
      <c r="J506" s="95"/>
      <c r="K506" s="113"/>
    </row>
    <row r="507" spans="2:11">
      <c r="B507" s="94"/>
      <c r="C507" s="113"/>
      <c r="D507" s="113"/>
      <c r="E507" s="113"/>
      <c r="F507" s="113"/>
      <c r="G507" s="113"/>
      <c r="H507" s="113"/>
      <c r="I507" s="95"/>
      <c r="J507" s="95"/>
      <c r="K507" s="113"/>
    </row>
    <row r="508" spans="2:11">
      <c r="B508" s="94"/>
      <c r="C508" s="113"/>
      <c r="D508" s="113"/>
      <c r="E508" s="113"/>
      <c r="F508" s="113"/>
      <c r="G508" s="113"/>
      <c r="H508" s="113"/>
      <c r="I508" s="95"/>
      <c r="J508" s="95"/>
      <c r="K508" s="113"/>
    </row>
    <row r="509" spans="2:11">
      <c r="B509" s="94"/>
      <c r="C509" s="113"/>
      <c r="D509" s="113"/>
      <c r="E509" s="113"/>
      <c r="F509" s="113"/>
      <c r="G509" s="113"/>
      <c r="H509" s="113"/>
      <c r="I509" s="95"/>
      <c r="J509" s="95"/>
      <c r="K509" s="113"/>
    </row>
    <row r="510" spans="2:11">
      <c r="B510" s="94"/>
      <c r="C510" s="113"/>
      <c r="D510" s="113"/>
      <c r="E510" s="113"/>
      <c r="F510" s="113"/>
      <c r="G510" s="113"/>
      <c r="H510" s="113"/>
      <c r="I510" s="95"/>
      <c r="J510" s="95"/>
      <c r="K510" s="113"/>
    </row>
    <row r="511" spans="2:11">
      <c r="B511" s="94"/>
      <c r="C511" s="113"/>
      <c r="D511" s="113"/>
      <c r="E511" s="113"/>
      <c r="F511" s="113"/>
      <c r="G511" s="113"/>
      <c r="H511" s="113"/>
      <c r="I511" s="95"/>
      <c r="J511" s="95"/>
      <c r="K511" s="113"/>
    </row>
    <row r="512" spans="2:11">
      <c r="B512" s="94"/>
      <c r="C512" s="113"/>
      <c r="D512" s="113"/>
      <c r="E512" s="113"/>
      <c r="F512" s="113"/>
      <c r="G512" s="113"/>
      <c r="H512" s="113"/>
      <c r="I512" s="95"/>
      <c r="J512" s="95"/>
      <c r="K512" s="113"/>
    </row>
    <row r="513" spans="2:11">
      <c r="B513" s="94"/>
      <c r="C513" s="113"/>
      <c r="D513" s="113"/>
      <c r="E513" s="113"/>
      <c r="F513" s="113"/>
      <c r="G513" s="113"/>
      <c r="H513" s="113"/>
      <c r="I513" s="95"/>
      <c r="J513" s="95"/>
      <c r="K513" s="113"/>
    </row>
    <row r="514" spans="2:11">
      <c r="B514" s="94"/>
      <c r="C514" s="113"/>
      <c r="D514" s="113"/>
      <c r="E514" s="113"/>
      <c r="F514" s="113"/>
      <c r="G514" s="113"/>
      <c r="H514" s="113"/>
      <c r="I514" s="95"/>
      <c r="J514" s="95"/>
      <c r="K514" s="113"/>
    </row>
    <row r="515" spans="2:11">
      <c r="B515" s="94"/>
      <c r="C515" s="113"/>
      <c r="D515" s="113"/>
      <c r="E515" s="113"/>
      <c r="F515" s="113"/>
      <c r="G515" s="113"/>
      <c r="H515" s="113"/>
      <c r="I515" s="95"/>
      <c r="J515" s="95"/>
      <c r="K515" s="113"/>
    </row>
    <row r="516" spans="2:11">
      <c r="B516" s="94"/>
      <c r="C516" s="113"/>
      <c r="D516" s="113"/>
      <c r="E516" s="113"/>
      <c r="F516" s="113"/>
      <c r="G516" s="113"/>
      <c r="H516" s="113"/>
      <c r="I516" s="95"/>
      <c r="J516" s="95"/>
      <c r="K516" s="113"/>
    </row>
    <row r="517" spans="2:11">
      <c r="B517" s="94"/>
      <c r="C517" s="113"/>
      <c r="D517" s="113"/>
      <c r="E517" s="113"/>
      <c r="F517" s="113"/>
      <c r="G517" s="113"/>
      <c r="H517" s="113"/>
      <c r="I517" s="95"/>
      <c r="J517" s="95"/>
      <c r="K517" s="113"/>
    </row>
    <row r="518" spans="2:11">
      <c r="B518" s="94"/>
      <c r="C518" s="113"/>
      <c r="D518" s="113"/>
      <c r="E518" s="113"/>
      <c r="F518" s="113"/>
      <c r="G518" s="113"/>
      <c r="H518" s="113"/>
      <c r="I518" s="95"/>
      <c r="J518" s="95"/>
      <c r="K518" s="113"/>
    </row>
    <row r="519" spans="2:11">
      <c r="B519" s="94"/>
      <c r="C519" s="113"/>
      <c r="D519" s="113"/>
      <c r="E519" s="113"/>
      <c r="F519" s="113"/>
      <c r="G519" s="113"/>
      <c r="H519" s="113"/>
      <c r="I519" s="95"/>
      <c r="J519" s="95"/>
      <c r="K519" s="113"/>
    </row>
    <row r="520" spans="2:11">
      <c r="B520" s="94"/>
      <c r="C520" s="113"/>
      <c r="D520" s="113"/>
      <c r="E520" s="113"/>
      <c r="F520" s="113"/>
      <c r="G520" s="113"/>
      <c r="H520" s="113"/>
      <c r="I520" s="95"/>
      <c r="J520" s="95"/>
      <c r="K520" s="113"/>
    </row>
    <row r="521" spans="2:11">
      <c r="B521" s="94"/>
      <c r="C521" s="113"/>
      <c r="D521" s="113"/>
      <c r="E521" s="113"/>
      <c r="F521" s="113"/>
      <c r="G521" s="113"/>
      <c r="H521" s="113"/>
      <c r="I521" s="95"/>
      <c r="J521" s="95"/>
      <c r="K521" s="113"/>
    </row>
    <row r="522" spans="2:11">
      <c r="B522" s="94"/>
      <c r="C522" s="113"/>
      <c r="D522" s="113"/>
      <c r="E522" s="113"/>
      <c r="F522" s="113"/>
      <c r="G522" s="113"/>
      <c r="H522" s="113"/>
      <c r="I522" s="95"/>
      <c r="J522" s="95"/>
      <c r="K522" s="113"/>
    </row>
    <row r="523" spans="2:11">
      <c r="B523" s="94"/>
      <c r="C523" s="113"/>
      <c r="D523" s="113"/>
      <c r="E523" s="113"/>
      <c r="F523" s="113"/>
      <c r="G523" s="113"/>
      <c r="H523" s="113"/>
      <c r="I523" s="95"/>
      <c r="J523" s="95"/>
      <c r="K523" s="113"/>
    </row>
    <row r="524" spans="2:11">
      <c r="B524" s="94"/>
      <c r="C524" s="113"/>
      <c r="D524" s="113"/>
      <c r="E524" s="113"/>
      <c r="F524" s="113"/>
      <c r="G524" s="113"/>
      <c r="H524" s="113"/>
      <c r="I524" s="95"/>
      <c r="J524" s="95"/>
      <c r="K524" s="113"/>
    </row>
    <row r="525" spans="2:11">
      <c r="B525" s="94"/>
      <c r="C525" s="113"/>
      <c r="D525" s="113"/>
      <c r="E525" s="113"/>
      <c r="F525" s="113"/>
      <c r="G525" s="113"/>
      <c r="H525" s="113"/>
      <c r="I525" s="95"/>
      <c r="J525" s="95"/>
      <c r="K525" s="113"/>
    </row>
    <row r="526" spans="2:11">
      <c r="B526" s="94"/>
      <c r="C526" s="113"/>
      <c r="D526" s="113"/>
      <c r="E526" s="113"/>
      <c r="F526" s="113"/>
      <c r="G526" s="113"/>
      <c r="H526" s="113"/>
      <c r="I526" s="95"/>
      <c r="J526" s="95"/>
      <c r="K526" s="113"/>
    </row>
    <row r="527" spans="2:11">
      <c r="B527" s="94"/>
      <c r="C527" s="113"/>
      <c r="D527" s="113"/>
      <c r="E527" s="113"/>
      <c r="F527" s="113"/>
      <c r="G527" s="113"/>
      <c r="H527" s="113"/>
      <c r="I527" s="95"/>
      <c r="J527" s="95"/>
      <c r="K527" s="113"/>
    </row>
    <row r="528" spans="2:11">
      <c r="B528" s="94"/>
      <c r="C528" s="113"/>
      <c r="D528" s="113"/>
      <c r="E528" s="113"/>
      <c r="F528" s="113"/>
      <c r="G528" s="113"/>
      <c r="H528" s="113"/>
      <c r="I528" s="95"/>
      <c r="J528" s="95"/>
      <c r="K528" s="113"/>
    </row>
    <row r="529" spans="2:11">
      <c r="B529" s="94"/>
      <c r="C529" s="113"/>
      <c r="D529" s="113"/>
      <c r="E529" s="113"/>
      <c r="F529" s="113"/>
      <c r="G529" s="113"/>
      <c r="H529" s="113"/>
      <c r="I529" s="95"/>
      <c r="J529" s="95"/>
      <c r="K529" s="113"/>
    </row>
    <row r="530" spans="2:11">
      <c r="B530" s="94"/>
      <c r="C530" s="113"/>
      <c r="D530" s="113"/>
      <c r="E530" s="113"/>
      <c r="F530" s="113"/>
      <c r="G530" s="113"/>
      <c r="H530" s="113"/>
      <c r="I530" s="95"/>
      <c r="J530" s="95"/>
      <c r="K530" s="113"/>
    </row>
    <row r="531" spans="2:11">
      <c r="B531" s="94"/>
      <c r="C531" s="113"/>
      <c r="D531" s="113"/>
      <c r="E531" s="113"/>
      <c r="F531" s="113"/>
      <c r="G531" s="113"/>
      <c r="H531" s="113"/>
      <c r="I531" s="95"/>
      <c r="J531" s="95"/>
      <c r="K531" s="113"/>
    </row>
    <row r="532" spans="2:11">
      <c r="B532" s="94"/>
      <c r="C532" s="113"/>
      <c r="D532" s="113"/>
      <c r="E532" s="113"/>
      <c r="F532" s="113"/>
      <c r="G532" s="113"/>
      <c r="H532" s="113"/>
      <c r="I532" s="95"/>
      <c r="J532" s="95"/>
      <c r="K532" s="113"/>
    </row>
    <row r="533" spans="2:11">
      <c r="B533" s="94"/>
      <c r="C533" s="113"/>
      <c r="D533" s="113"/>
      <c r="E533" s="113"/>
      <c r="F533" s="113"/>
      <c r="G533" s="113"/>
      <c r="H533" s="113"/>
      <c r="I533" s="95"/>
      <c r="J533" s="95"/>
      <c r="K533" s="113"/>
    </row>
    <row r="534" spans="2:11">
      <c r="B534" s="94"/>
      <c r="C534" s="113"/>
      <c r="D534" s="113"/>
      <c r="E534" s="113"/>
      <c r="F534" s="113"/>
      <c r="G534" s="113"/>
      <c r="H534" s="113"/>
      <c r="I534" s="95"/>
      <c r="J534" s="95"/>
      <c r="K534" s="113"/>
    </row>
    <row r="535" spans="2:11">
      <c r="B535" s="94"/>
      <c r="C535" s="113"/>
      <c r="D535" s="113"/>
      <c r="E535" s="113"/>
      <c r="F535" s="113"/>
      <c r="G535" s="113"/>
      <c r="H535" s="113"/>
      <c r="I535" s="95"/>
      <c r="J535" s="95"/>
      <c r="K535" s="113"/>
    </row>
    <row r="536" spans="2:11">
      <c r="B536" s="94"/>
      <c r="C536" s="113"/>
      <c r="D536" s="113"/>
      <c r="E536" s="113"/>
      <c r="F536" s="113"/>
      <c r="G536" s="113"/>
      <c r="H536" s="113"/>
      <c r="I536" s="95"/>
      <c r="J536" s="95"/>
      <c r="K536" s="113"/>
    </row>
    <row r="537" spans="2:11">
      <c r="B537" s="94"/>
      <c r="C537" s="113"/>
      <c r="D537" s="113"/>
      <c r="E537" s="113"/>
      <c r="F537" s="113"/>
      <c r="G537" s="113"/>
      <c r="H537" s="113"/>
      <c r="I537" s="95"/>
      <c r="J537" s="95"/>
      <c r="K537" s="113"/>
    </row>
    <row r="538" spans="2:11">
      <c r="B538" s="94"/>
      <c r="C538" s="113"/>
      <c r="D538" s="113"/>
      <c r="E538" s="113"/>
      <c r="F538" s="113"/>
      <c r="G538" s="113"/>
      <c r="H538" s="113"/>
      <c r="I538" s="95"/>
      <c r="J538" s="95"/>
      <c r="K538" s="113"/>
    </row>
    <row r="539" spans="2:11">
      <c r="B539" s="94"/>
      <c r="C539" s="113"/>
      <c r="D539" s="113"/>
      <c r="E539" s="113"/>
      <c r="F539" s="113"/>
      <c r="G539" s="113"/>
      <c r="H539" s="113"/>
      <c r="I539" s="95"/>
      <c r="J539" s="95"/>
      <c r="K539" s="113"/>
    </row>
    <row r="540" spans="2:11">
      <c r="B540" s="94"/>
      <c r="C540" s="113"/>
      <c r="D540" s="113"/>
      <c r="E540" s="113"/>
      <c r="F540" s="113"/>
      <c r="G540" s="113"/>
      <c r="H540" s="113"/>
      <c r="I540" s="95"/>
      <c r="J540" s="95"/>
      <c r="K540" s="113"/>
    </row>
    <row r="541" spans="2:11">
      <c r="B541" s="94"/>
      <c r="C541" s="113"/>
      <c r="D541" s="113"/>
      <c r="E541" s="113"/>
      <c r="F541" s="113"/>
      <c r="G541" s="113"/>
      <c r="H541" s="113"/>
      <c r="I541" s="95"/>
      <c r="J541" s="95"/>
      <c r="K541" s="113"/>
    </row>
    <row r="542" spans="2:11">
      <c r="B542" s="94"/>
      <c r="C542" s="113"/>
      <c r="D542" s="113"/>
      <c r="E542" s="113"/>
      <c r="F542" s="113"/>
      <c r="G542" s="113"/>
      <c r="H542" s="113"/>
      <c r="I542" s="95"/>
      <c r="J542" s="95"/>
      <c r="K542" s="113"/>
    </row>
    <row r="543" spans="2:11">
      <c r="B543" s="94"/>
      <c r="C543" s="113"/>
      <c r="D543" s="113"/>
      <c r="E543" s="113"/>
      <c r="F543" s="113"/>
      <c r="G543" s="113"/>
      <c r="H543" s="113"/>
      <c r="I543" s="95"/>
      <c r="J543" s="95"/>
      <c r="K543" s="113"/>
    </row>
    <row r="544" spans="2:11">
      <c r="B544" s="94"/>
      <c r="C544" s="113"/>
      <c r="D544" s="113"/>
      <c r="E544" s="113"/>
      <c r="F544" s="113"/>
      <c r="G544" s="113"/>
      <c r="H544" s="113"/>
      <c r="I544" s="95"/>
      <c r="J544" s="95"/>
      <c r="K544" s="113"/>
    </row>
    <row r="545" spans="2:11">
      <c r="B545" s="94"/>
      <c r="C545" s="113"/>
      <c r="D545" s="113"/>
      <c r="E545" s="113"/>
      <c r="F545" s="113"/>
      <c r="G545" s="113"/>
      <c r="H545" s="113"/>
      <c r="I545" s="95"/>
      <c r="J545" s="95"/>
      <c r="K545" s="113"/>
    </row>
    <row r="546" spans="2:11">
      <c r="B546" s="94"/>
      <c r="C546" s="113"/>
      <c r="D546" s="113"/>
      <c r="E546" s="113"/>
      <c r="F546" s="113"/>
      <c r="G546" s="113"/>
      <c r="H546" s="113"/>
      <c r="I546" s="95"/>
      <c r="J546" s="95"/>
      <c r="K546" s="113"/>
    </row>
    <row r="547" spans="2:11">
      <c r="B547" s="94"/>
      <c r="C547" s="113"/>
      <c r="D547" s="113"/>
      <c r="E547" s="113"/>
      <c r="F547" s="113"/>
      <c r="G547" s="113"/>
      <c r="H547" s="113"/>
      <c r="I547" s="95"/>
      <c r="J547" s="95"/>
      <c r="K547" s="113"/>
    </row>
    <row r="548" spans="2:11">
      <c r="B548" s="94"/>
      <c r="C548" s="113"/>
      <c r="D548" s="113"/>
      <c r="E548" s="113"/>
      <c r="F548" s="113"/>
      <c r="G548" s="113"/>
      <c r="H548" s="113"/>
      <c r="I548" s="95"/>
      <c r="J548" s="95"/>
      <c r="K548" s="113"/>
    </row>
    <row r="549" spans="2:11">
      <c r="B549" s="94"/>
      <c r="C549" s="113"/>
      <c r="D549" s="113"/>
      <c r="E549" s="113"/>
      <c r="F549" s="113"/>
      <c r="G549" s="113"/>
      <c r="H549" s="113"/>
      <c r="I549" s="95"/>
      <c r="J549" s="95"/>
      <c r="K549" s="113"/>
    </row>
    <row r="550" spans="2:11">
      <c r="B550" s="94"/>
      <c r="C550" s="113"/>
      <c r="D550" s="113"/>
      <c r="E550" s="113"/>
      <c r="F550" s="113"/>
      <c r="G550" s="113"/>
      <c r="H550" s="113"/>
      <c r="I550" s="95"/>
      <c r="J550" s="95"/>
      <c r="K550" s="113"/>
    </row>
    <row r="551" spans="2:11">
      <c r="B551" s="94"/>
      <c r="C551" s="113"/>
      <c r="D551" s="113"/>
      <c r="E551" s="113"/>
      <c r="F551" s="113"/>
      <c r="G551" s="113"/>
      <c r="H551" s="113"/>
      <c r="I551" s="95"/>
      <c r="J551" s="95"/>
      <c r="K551" s="113"/>
    </row>
    <row r="552" spans="2:11">
      <c r="B552" s="94"/>
      <c r="C552" s="113"/>
      <c r="D552" s="113"/>
      <c r="E552" s="113"/>
      <c r="F552" s="113"/>
      <c r="G552" s="113"/>
      <c r="H552" s="113"/>
      <c r="I552" s="95"/>
      <c r="J552" s="95"/>
      <c r="K552" s="113"/>
    </row>
    <row r="553" spans="2:11">
      <c r="B553" s="94"/>
      <c r="C553" s="113"/>
      <c r="D553" s="113"/>
      <c r="E553" s="113"/>
      <c r="F553" s="113"/>
      <c r="G553" s="113"/>
      <c r="H553" s="113"/>
      <c r="I553" s="95"/>
      <c r="J553" s="95"/>
      <c r="K553" s="113"/>
    </row>
    <row r="554" spans="2:11">
      <c r="B554" s="94"/>
      <c r="C554" s="113"/>
      <c r="D554" s="113"/>
      <c r="E554" s="113"/>
      <c r="F554" s="113"/>
      <c r="G554" s="113"/>
      <c r="H554" s="113"/>
      <c r="I554" s="95"/>
      <c r="J554" s="95"/>
      <c r="K554" s="113"/>
    </row>
    <row r="555" spans="2:11">
      <c r="B555" s="94"/>
      <c r="C555" s="113"/>
      <c r="D555" s="113"/>
      <c r="E555" s="113"/>
      <c r="F555" s="113"/>
      <c r="G555" s="113"/>
      <c r="H555" s="113"/>
      <c r="I555" s="95"/>
      <c r="J555" s="95"/>
      <c r="K555" s="113"/>
    </row>
    <row r="556" spans="2:11">
      <c r="B556" s="94"/>
      <c r="C556" s="113"/>
      <c r="D556" s="113"/>
      <c r="E556" s="113"/>
      <c r="F556" s="113"/>
      <c r="G556" s="113"/>
      <c r="H556" s="113"/>
      <c r="I556" s="95"/>
      <c r="J556" s="95"/>
      <c r="K556" s="113"/>
    </row>
    <row r="557" spans="2:11">
      <c r="B557" s="94"/>
      <c r="C557" s="113"/>
      <c r="D557" s="113"/>
      <c r="E557" s="113"/>
      <c r="F557" s="113"/>
      <c r="G557" s="113"/>
      <c r="H557" s="113"/>
      <c r="I557" s="95"/>
      <c r="J557" s="95"/>
      <c r="K557" s="113"/>
    </row>
    <row r="558" spans="2:11">
      <c r="B558" s="94"/>
      <c r="C558" s="113"/>
      <c r="D558" s="113"/>
      <c r="E558" s="113"/>
      <c r="F558" s="113"/>
      <c r="G558" s="113"/>
      <c r="H558" s="113"/>
      <c r="I558" s="95"/>
      <c r="J558" s="95"/>
      <c r="K558" s="113"/>
    </row>
    <row r="559" spans="2:11">
      <c r="B559" s="94"/>
      <c r="C559" s="113"/>
      <c r="D559" s="113"/>
      <c r="E559" s="113"/>
      <c r="F559" s="113"/>
      <c r="G559" s="113"/>
      <c r="H559" s="113"/>
      <c r="I559" s="95"/>
      <c r="J559" s="95"/>
      <c r="K559" s="113"/>
    </row>
    <row r="560" spans="2:11">
      <c r="B560" s="94"/>
      <c r="C560" s="113"/>
      <c r="D560" s="113"/>
      <c r="E560" s="113"/>
      <c r="F560" s="113"/>
      <c r="G560" s="113"/>
      <c r="H560" s="113"/>
      <c r="I560" s="95"/>
      <c r="J560" s="95"/>
      <c r="K560" s="113"/>
    </row>
    <row r="561" spans="2:11">
      <c r="B561" s="94"/>
      <c r="C561" s="113"/>
      <c r="D561" s="113"/>
      <c r="E561" s="113"/>
      <c r="F561" s="113"/>
      <c r="G561" s="113"/>
      <c r="H561" s="113"/>
      <c r="I561" s="95"/>
      <c r="J561" s="95"/>
      <c r="K561" s="113"/>
    </row>
    <row r="562" spans="2:11">
      <c r="B562" s="94"/>
      <c r="C562" s="113"/>
      <c r="D562" s="113"/>
      <c r="E562" s="113"/>
      <c r="F562" s="113"/>
      <c r="G562" s="113"/>
      <c r="H562" s="113"/>
      <c r="I562" s="95"/>
      <c r="J562" s="95"/>
      <c r="K562" s="113"/>
    </row>
    <row r="563" spans="2:11">
      <c r="B563" s="94"/>
      <c r="C563" s="113"/>
      <c r="D563" s="113"/>
      <c r="E563" s="113"/>
      <c r="F563" s="113"/>
      <c r="G563" s="113"/>
      <c r="H563" s="113"/>
      <c r="I563" s="95"/>
      <c r="J563" s="95"/>
      <c r="K563" s="113"/>
    </row>
    <row r="564" spans="2:11">
      <c r="B564" s="94"/>
      <c r="C564" s="113"/>
      <c r="D564" s="113"/>
      <c r="E564" s="113"/>
      <c r="F564" s="113"/>
      <c r="G564" s="113"/>
      <c r="H564" s="113"/>
      <c r="I564" s="95"/>
      <c r="J564" s="95"/>
      <c r="K564" s="11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127</v>
      </c>
      <c r="C1" s="46" t="s" vm="1">
        <v>205</v>
      </c>
    </row>
    <row r="2" spans="2:35">
      <c r="B2" s="46" t="s">
        <v>126</v>
      </c>
      <c r="C2" s="46" t="s">
        <v>206</v>
      </c>
    </row>
    <row r="3" spans="2:35">
      <c r="B3" s="46" t="s">
        <v>128</v>
      </c>
      <c r="C3" s="46" t="s">
        <v>207</v>
      </c>
      <c r="E3" s="2"/>
    </row>
    <row r="4" spans="2:35">
      <c r="B4" s="46" t="s">
        <v>129</v>
      </c>
      <c r="C4" s="46">
        <v>2146</v>
      </c>
    </row>
    <row r="6" spans="2:35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35" ht="26.25" customHeight="1">
      <c r="B7" s="130" t="s">
        <v>79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35" s="3" customFormat="1" ht="63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49</v>
      </c>
      <c r="O8" s="29" t="s">
        <v>48</v>
      </c>
      <c r="P8" s="29" t="s">
        <v>130</v>
      </c>
      <c r="Q8" s="30" t="s">
        <v>132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35" s="4" customFormat="1" ht="18" customHeight="1">
      <c r="B11" s="106" t="s">
        <v>1657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7">
        <v>0</v>
      </c>
      <c r="O11" s="88"/>
      <c r="P11" s="108">
        <v>0</v>
      </c>
      <c r="Q11" s="108">
        <v>0</v>
      </c>
      <c r="AI11" s="1"/>
    </row>
    <row r="12" spans="2:35" ht="21.75" customHeight="1">
      <c r="B12" s="109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09" t="s">
        <v>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09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09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2146</v>
      </c>
    </row>
    <row r="6" spans="2:16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ht="26.25" customHeight="1">
      <c r="B7" s="130" t="s">
        <v>71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16" s="3" customFormat="1" ht="63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93</v>
      </c>
      <c r="N8" s="29" t="s">
        <v>48</v>
      </c>
      <c r="O8" s="29" t="s">
        <v>130</v>
      </c>
      <c r="P8" s="30" t="s">
        <v>132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7">
        <v>0</v>
      </c>
      <c r="N11" s="88"/>
      <c r="O11" s="108">
        <v>0</v>
      </c>
      <c r="P11" s="108">
        <v>0</v>
      </c>
    </row>
    <row r="12" spans="2:16" ht="21.75" customHeight="1">
      <c r="B12" s="109" t="s">
        <v>94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09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127</v>
      </c>
      <c r="C1" s="46" t="s" vm="1">
        <v>205</v>
      </c>
    </row>
    <row r="2" spans="2:19">
      <c r="B2" s="46" t="s">
        <v>126</v>
      </c>
      <c r="C2" s="46" t="s">
        <v>206</v>
      </c>
    </row>
    <row r="3" spans="2:19">
      <c r="B3" s="46" t="s">
        <v>128</v>
      </c>
      <c r="C3" s="46" t="s">
        <v>207</v>
      </c>
    </row>
    <row r="4" spans="2:19">
      <c r="B4" s="46" t="s">
        <v>129</v>
      </c>
      <c r="C4" s="46">
        <v>2146</v>
      </c>
    </row>
    <row r="6" spans="2:19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19" ht="26.25" customHeight="1">
      <c r="B7" s="130" t="s">
        <v>72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19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93</v>
      </c>
      <c r="Q8" s="29" t="s">
        <v>48</v>
      </c>
      <c r="R8" s="29" t="s">
        <v>130</v>
      </c>
      <c r="S8" s="30" t="s">
        <v>132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</row>
    <row r="11" spans="2:19" s="4" customFormat="1" ht="18" customHeight="1">
      <c r="B11" s="106" t="s">
        <v>1656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7">
        <v>0</v>
      </c>
      <c r="Q11" s="88"/>
      <c r="R11" s="108">
        <v>0</v>
      </c>
      <c r="S11" s="108">
        <v>0</v>
      </c>
    </row>
    <row r="12" spans="2:19" ht="20.25" customHeight="1">
      <c r="B12" s="109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09" t="s">
        <v>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09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09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127</v>
      </c>
      <c r="C1" s="46" t="s" vm="1">
        <v>205</v>
      </c>
    </row>
    <row r="2" spans="2:30">
      <c r="B2" s="46" t="s">
        <v>126</v>
      </c>
      <c r="C2" s="46" t="s">
        <v>206</v>
      </c>
    </row>
    <row r="3" spans="2:30">
      <c r="B3" s="46" t="s">
        <v>128</v>
      </c>
      <c r="C3" s="46" t="s">
        <v>207</v>
      </c>
    </row>
    <row r="4" spans="2:30">
      <c r="B4" s="46" t="s">
        <v>129</v>
      </c>
      <c r="C4" s="46">
        <v>2146</v>
      </c>
    </row>
    <row r="6" spans="2:30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0" ht="26.25" customHeight="1">
      <c r="B7" s="130" t="s">
        <v>73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30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93</v>
      </c>
      <c r="Q8" s="29" t="s">
        <v>48</v>
      </c>
      <c r="R8" s="29" t="s">
        <v>130</v>
      </c>
      <c r="S8" s="30" t="s">
        <v>132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  <c r="AA10" s="1"/>
    </row>
    <row r="11" spans="2:30" s="4" customFormat="1" ht="18" customHeight="1">
      <c r="B11" s="106" t="s">
        <v>1658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7">
        <v>0</v>
      </c>
      <c r="Q11" s="88"/>
      <c r="R11" s="108">
        <v>0</v>
      </c>
      <c r="S11" s="108">
        <v>0</v>
      </c>
      <c r="AA11" s="1"/>
      <c r="AD11" s="1"/>
    </row>
    <row r="12" spans="2:30" ht="17.25" customHeight="1">
      <c r="B12" s="109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09" t="s">
        <v>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09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09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2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2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3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>
      <selection activeCell="G24" sqref="G24"/>
    </sheetView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51.5703125" style="2" bestFit="1" customWidth="1"/>
    <col min="4" max="4" width="6.570312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127</v>
      </c>
      <c r="C1" s="46" t="s" vm="1">
        <v>205</v>
      </c>
    </row>
    <row r="2" spans="2:49">
      <c r="B2" s="46" t="s">
        <v>126</v>
      </c>
      <c r="C2" s="46" t="s">
        <v>206</v>
      </c>
    </row>
    <row r="3" spans="2:49">
      <c r="B3" s="46" t="s">
        <v>128</v>
      </c>
      <c r="C3" s="46" t="s">
        <v>207</v>
      </c>
    </row>
    <row r="4" spans="2:49">
      <c r="B4" s="46" t="s">
        <v>129</v>
      </c>
      <c r="C4" s="46">
        <v>2146</v>
      </c>
    </row>
    <row r="6" spans="2:49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49" ht="26.25" customHeight="1">
      <c r="B7" s="130" t="s">
        <v>74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49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183</v>
      </c>
      <c r="I8" s="29" t="s">
        <v>182</v>
      </c>
      <c r="J8" s="29" t="s">
        <v>93</v>
      </c>
      <c r="K8" s="29" t="s">
        <v>48</v>
      </c>
      <c r="L8" s="29" t="s">
        <v>130</v>
      </c>
      <c r="M8" s="30" t="s">
        <v>132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8" t="s">
        <v>28</v>
      </c>
      <c r="C11" s="88"/>
      <c r="D11" s="89"/>
      <c r="E11" s="88"/>
      <c r="F11" s="89"/>
      <c r="G11" s="89"/>
      <c r="H11" s="91"/>
      <c r="I11" s="91"/>
      <c r="J11" s="91">
        <v>52.463770186000012</v>
      </c>
      <c r="K11" s="92"/>
      <c r="L11" s="92">
        <f>IFERROR(J11/$J$11,0)</f>
        <v>1</v>
      </c>
      <c r="M11" s="92">
        <f>J11/'סכום נכסי הקרן'!$C$42</f>
        <v>3.6844714311459514E-4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177</v>
      </c>
      <c r="C12" s="80"/>
      <c r="D12" s="81"/>
      <c r="E12" s="80"/>
      <c r="F12" s="81"/>
      <c r="G12" s="81"/>
      <c r="H12" s="83"/>
      <c r="I12" s="83"/>
      <c r="J12" s="83">
        <v>52.463770186000005</v>
      </c>
      <c r="K12" s="84"/>
      <c r="L12" s="84">
        <f t="shared" ref="L12:L18" si="0">IFERROR(J12/$J$11,0)</f>
        <v>0.99999999999999989</v>
      </c>
      <c r="M12" s="84">
        <f>J12/'סכום נכסי הקרן'!$C$42</f>
        <v>3.6844714311459509E-4</v>
      </c>
    </row>
    <row r="13" spans="2:49">
      <c r="B13" s="86" t="s">
        <v>1095</v>
      </c>
      <c r="C13" s="88">
        <v>9326</v>
      </c>
      <c r="D13" s="89" t="s">
        <v>26</v>
      </c>
      <c r="E13" s="88" t="s">
        <v>1096</v>
      </c>
      <c r="F13" s="89" t="s">
        <v>735</v>
      </c>
      <c r="G13" s="89" t="s">
        <v>113</v>
      </c>
      <c r="H13" s="91">
        <v>1086.5197310000001</v>
      </c>
      <c r="I13" s="91">
        <v>100</v>
      </c>
      <c r="J13" s="91">
        <v>4.0201230040000002</v>
      </c>
      <c r="K13" s="92">
        <v>5.432598655E-7</v>
      </c>
      <c r="L13" s="92">
        <f t="shared" si="0"/>
        <v>7.6626650920195827E-2</v>
      </c>
      <c r="M13" s="92">
        <f>J13/'סכום נכסי הקרן'!$C$42</f>
        <v>2.8232870617985518E-5</v>
      </c>
    </row>
    <row r="14" spans="2:49">
      <c r="B14" s="86" t="s">
        <v>1097</v>
      </c>
      <c r="C14" s="88">
        <v>9398</v>
      </c>
      <c r="D14" s="89" t="s">
        <v>26</v>
      </c>
      <c r="E14" s="88" t="s">
        <v>1098</v>
      </c>
      <c r="F14" s="89" t="s">
        <v>735</v>
      </c>
      <c r="G14" s="89" t="s">
        <v>113</v>
      </c>
      <c r="H14" s="91">
        <v>1086.5197310000001</v>
      </c>
      <c r="I14" s="91">
        <v>100</v>
      </c>
      <c r="J14" s="91">
        <v>4.0201230040000002</v>
      </c>
      <c r="K14" s="92">
        <v>5.432598655E-7</v>
      </c>
      <c r="L14" s="92">
        <f t="shared" si="0"/>
        <v>7.6626650920195827E-2</v>
      </c>
      <c r="M14" s="92">
        <f>J14/'סכום נכסי הקרן'!$C$42</f>
        <v>2.8232870617985518E-5</v>
      </c>
    </row>
    <row r="15" spans="2:49">
      <c r="B15" s="86" t="s">
        <v>1099</v>
      </c>
      <c r="C15" s="88">
        <v>9152</v>
      </c>
      <c r="D15" s="89" t="s">
        <v>26</v>
      </c>
      <c r="E15" s="88" t="s">
        <v>1100</v>
      </c>
      <c r="F15" s="89" t="s">
        <v>735</v>
      </c>
      <c r="G15" s="89" t="s">
        <v>113</v>
      </c>
      <c r="H15" s="91">
        <v>1086.5197310000001</v>
      </c>
      <c r="I15" s="91">
        <v>100</v>
      </c>
      <c r="J15" s="91">
        <v>4.0201230040000002</v>
      </c>
      <c r="K15" s="92">
        <v>5.432598655E-7</v>
      </c>
      <c r="L15" s="92">
        <f t="shared" si="0"/>
        <v>7.6626650920195827E-2</v>
      </c>
      <c r="M15" s="92">
        <f>J15/'סכום נכסי הקרן'!$C$42</f>
        <v>2.8232870617985518E-5</v>
      </c>
    </row>
    <row r="16" spans="2:49">
      <c r="B16" s="86" t="s">
        <v>1101</v>
      </c>
      <c r="C16" s="88">
        <v>9262</v>
      </c>
      <c r="D16" s="89" t="s">
        <v>26</v>
      </c>
      <c r="E16" s="88" t="s">
        <v>1102</v>
      </c>
      <c r="F16" s="89" t="s">
        <v>735</v>
      </c>
      <c r="G16" s="89" t="s">
        <v>113</v>
      </c>
      <c r="H16" s="91">
        <v>1086.5197310000001</v>
      </c>
      <c r="I16" s="91">
        <v>100</v>
      </c>
      <c r="J16" s="91">
        <v>4.0201230040000002</v>
      </c>
      <c r="K16" s="92">
        <v>5.432598655E-7</v>
      </c>
      <c r="L16" s="92">
        <f t="shared" si="0"/>
        <v>7.6626650920195827E-2</v>
      </c>
      <c r="M16" s="92">
        <f>J16/'סכום נכסי הקרן'!$C$42</f>
        <v>2.8232870617985518E-5</v>
      </c>
    </row>
    <row r="17" spans="2:13">
      <c r="B17" s="86" t="s">
        <v>1103</v>
      </c>
      <c r="C17" s="88">
        <v>8838</v>
      </c>
      <c r="D17" s="89" t="s">
        <v>26</v>
      </c>
      <c r="E17" s="88" t="s">
        <v>1104</v>
      </c>
      <c r="F17" s="89" t="s">
        <v>244</v>
      </c>
      <c r="G17" s="89" t="s">
        <v>113</v>
      </c>
      <c r="H17" s="91">
        <v>778.68870600000014</v>
      </c>
      <c r="I17" s="91">
        <v>1115.5499</v>
      </c>
      <c r="J17" s="91">
        <v>32.140646018000005</v>
      </c>
      <c r="K17" s="92">
        <v>3.2996908872797356E-5</v>
      </c>
      <c r="L17" s="92">
        <f t="shared" si="0"/>
        <v>0.61262554909896194</v>
      </c>
      <c r="M17" s="92">
        <f>J17/'סכום נכסי הקרן'!$C$42</f>
        <v>2.2572013336452266E-4</v>
      </c>
    </row>
    <row r="18" spans="2:13">
      <c r="B18" s="86" t="s">
        <v>1105</v>
      </c>
      <c r="C18" s="88">
        <v>8824</v>
      </c>
      <c r="D18" s="89" t="s">
        <v>26</v>
      </c>
      <c r="E18" s="88" t="s">
        <v>1106</v>
      </c>
      <c r="F18" s="89" t="s">
        <v>735</v>
      </c>
      <c r="G18" s="89" t="s">
        <v>114</v>
      </c>
      <c r="H18" s="91">
        <v>108.66354100000001</v>
      </c>
      <c r="I18" s="91">
        <v>3904.375</v>
      </c>
      <c r="J18" s="91">
        <v>4.2426321520000014</v>
      </c>
      <c r="K18" s="92">
        <v>1.0866354100000001E-4</v>
      </c>
      <c r="L18" s="92">
        <f t="shared" si="0"/>
        <v>8.0867847220254682E-2</v>
      </c>
      <c r="M18" s="92">
        <f>J18/'סכום נכסי הקרן'!$C$42</f>
        <v>2.9795527278130394E-5</v>
      </c>
    </row>
    <row r="19" spans="2:13">
      <c r="B19" s="93"/>
      <c r="C19" s="88"/>
      <c r="D19" s="88"/>
      <c r="E19" s="88"/>
      <c r="F19" s="88"/>
      <c r="G19" s="88"/>
      <c r="H19" s="91"/>
      <c r="I19" s="91"/>
      <c r="J19" s="88"/>
      <c r="K19" s="88"/>
      <c r="L19" s="92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109" t="s">
        <v>198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109" t="s">
        <v>94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109" t="s">
        <v>181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109" t="s">
        <v>189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42.42578125" style="2" customWidth="1"/>
    <col min="4" max="4" width="12" style="1" bestFit="1" customWidth="1"/>
    <col min="5" max="5" width="11.28515625" style="1" bestFit="1" customWidth="1"/>
    <col min="6" max="6" width="10.140625" style="1" bestFit="1" customWidth="1"/>
    <col min="7" max="7" width="10.710937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2146</v>
      </c>
    </row>
    <row r="6" spans="2:11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80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63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183</v>
      </c>
      <c r="G8" s="29" t="s">
        <v>182</v>
      </c>
      <c r="H8" s="29" t="s">
        <v>93</v>
      </c>
      <c r="I8" s="29" t="s">
        <v>48</v>
      </c>
      <c r="J8" s="29" t="s">
        <v>130</v>
      </c>
      <c r="K8" s="30" t="s">
        <v>132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1107</v>
      </c>
      <c r="C11" s="88"/>
      <c r="D11" s="89"/>
      <c r="E11" s="99"/>
      <c r="F11" s="91"/>
      <c r="G11" s="100"/>
      <c r="H11" s="91">
        <v>235.33482357900002</v>
      </c>
      <c r="I11" s="92"/>
      <c r="J11" s="92">
        <f>IFERROR(H11/$H$11,0)</f>
        <v>1</v>
      </c>
      <c r="K11" s="92">
        <f>H11/'סכום נכסי הקרן'!$C$42</f>
        <v>1.6527299337362152E-3</v>
      </c>
    </row>
    <row r="12" spans="2:11" ht="21" customHeight="1">
      <c r="B12" s="110" t="s">
        <v>1108</v>
      </c>
      <c r="C12" s="88"/>
      <c r="D12" s="89"/>
      <c r="E12" s="99"/>
      <c r="F12" s="91"/>
      <c r="G12" s="100"/>
      <c r="H12" s="91">
        <v>22.031368542000003</v>
      </c>
      <c r="I12" s="92"/>
      <c r="J12" s="92">
        <f t="shared" ref="J12:J33" si="0">IFERROR(H12/$H$11,0)</f>
        <v>9.3617120521919908E-2</v>
      </c>
      <c r="K12" s="92">
        <f>H12/'סכום נכסי הקרן'!$C$42</f>
        <v>1.5472381739676795E-4</v>
      </c>
    </row>
    <row r="13" spans="2:11">
      <c r="B13" s="85" t="s">
        <v>173</v>
      </c>
      <c r="C13" s="80"/>
      <c r="D13" s="81"/>
      <c r="E13" s="101"/>
      <c r="F13" s="83"/>
      <c r="G13" s="102"/>
      <c r="H13" s="83">
        <v>17.851171104000006</v>
      </c>
      <c r="I13" s="84"/>
      <c r="J13" s="84">
        <f t="shared" si="0"/>
        <v>7.5854354372707239E-2</v>
      </c>
      <c r="K13" s="84">
        <f>H13/'סכום נכסי הקרן'!$C$42</f>
        <v>1.2536676207600781E-4</v>
      </c>
    </row>
    <row r="14" spans="2:11">
      <c r="B14" s="86" t="s">
        <v>1109</v>
      </c>
      <c r="C14" s="88">
        <v>8401</v>
      </c>
      <c r="D14" s="89" t="s">
        <v>113</v>
      </c>
      <c r="E14" s="99">
        <v>44621</v>
      </c>
      <c r="F14" s="91">
        <v>2068.4063729999998</v>
      </c>
      <c r="G14" s="100">
        <v>75.303200000000004</v>
      </c>
      <c r="H14" s="91">
        <v>5.7630318940000009</v>
      </c>
      <c r="I14" s="92">
        <v>9.1929327550666664E-5</v>
      </c>
      <c r="J14" s="92">
        <f t="shared" si="0"/>
        <v>2.4488649008060626E-2</v>
      </c>
      <c r="K14" s="92">
        <f>H14/'סכום נכסי הקרן'!$C$42</f>
        <v>4.0473123252381469E-5</v>
      </c>
    </row>
    <row r="15" spans="2:11">
      <c r="B15" s="86" t="s">
        <v>1110</v>
      </c>
      <c r="C15" s="88">
        <v>8507</v>
      </c>
      <c r="D15" s="89" t="s">
        <v>113</v>
      </c>
      <c r="E15" s="99">
        <v>44621</v>
      </c>
      <c r="F15" s="91">
        <v>1820.1981910000002</v>
      </c>
      <c r="G15" s="100">
        <v>92.704099999999997</v>
      </c>
      <c r="H15" s="91">
        <v>6.2433739050000012</v>
      </c>
      <c r="I15" s="92">
        <v>5.5157594101333329E-5</v>
      </c>
      <c r="J15" s="92">
        <f t="shared" si="0"/>
        <v>2.6529749444005046E-2</v>
      </c>
      <c r="K15" s="92">
        <f>H15/'סכום נכסי הקרן'!$C$42</f>
        <v>4.3846511040628855E-5</v>
      </c>
    </row>
    <row r="16" spans="2:11">
      <c r="B16" s="86" t="s">
        <v>1111</v>
      </c>
      <c r="C16" s="88">
        <v>8402</v>
      </c>
      <c r="D16" s="89" t="s">
        <v>113</v>
      </c>
      <c r="E16" s="99">
        <v>44560</v>
      </c>
      <c r="F16" s="91">
        <v>1503.7094220000001</v>
      </c>
      <c r="G16" s="100">
        <v>105.0513</v>
      </c>
      <c r="H16" s="91">
        <v>5.844765305000001</v>
      </c>
      <c r="I16" s="92">
        <v>5.4504345202666669E-5</v>
      </c>
      <c r="J16" s="92">
        <f t="shared" si="0"/>
        <v>2.4835955920641552E-2</v>
      </c>
      <c r="K16" s="92">
        <f>H16/'סכום נכסי הקרן'!$C$42</f>
        <v>4.1047127782997476E-5</v>
      </c>
    </row>
    <row r="17" spans="2:11">
      <c r="B17" s="93"/>
      <c r="C17" s="88"/>
      <c r="D17" s="88"/>
      <c r="E17" s="88"/>
      <c r="F17" s="91"/>
      <c r="G17" s="100"/>
      <c r="H17" s="88"/>
      <c r="I17" s="88"/>
      <c r="J17" s="92"/>
      <c r="K17" s="88"/>
    </row>
    <row r="18" spans="2:11">
      <c r="B18" s="85" t="s">
        <v>175</v>
      </c>
      <c r="C18" s="80"/>
      <c r="D18" s="81"/>
      <c r="E18" s="101"/>
      <c r="F18" s="83"/>
      <c r="G18" s="102"/>
      <c r="H18" s="83">
        <v>4.1801974380000004</v>
      </c>
      <c r="I18" s="84"/>
      <c r="J18" s="84">
        <f t="shared" si="0"/>
        <v>1.7762766149212683E-2</v>
      </c>
      <c r="K18" s="84">
        <f>H18/'סכום נכסי הקרן'!$C$42</f>
        <v>2.9357055320760167E-5</v>
      </c>
    </row>
    <row r="19" spans="2:11">
      <c r="B19" s="86" t="s">
        <v>1112</v>
      </c>
      <c r="C19" s="88">
        <v>8405</v>
      </c>
      <c r="D19" s="89" t="s">
        <v>113</v>
      </c>
      <c r="E19" s="99">
        <v>44581</v>
      </c>
      <c r="F19" s="91">
        <v>855.95465100000013</v>
      </c>
      <c r="G19" s="100">
        <v>131.99100000000001</v>
      </c>
      <c r="H19" s="91">
        <v>4.1801974380000004</v>
      </c>
      <c r="I19" s="92">
        <v>7.7863346819428573E-5</v>
      </c>
      <c r="J19" s="92">
        <f t="shared" si="0"/>
        <v>1.7762766149212683E-2</v>
      </c>
      <c r="K19" s="92">
        <f>H19/'סכום נכסי הקרן'!$C$42</f>
        <v>2.9357055320760167E-5</v>
      </c>
    </row>
    <row r="20" spans="2:11">
      <c r="B20" s="93"/>
      <c r="C20" s="88"/>
      <c r="D20" s="88"/>
      <c r="E20" s="88"/>
      <c r="F20" s="91"/>
      <c r="G20" s="100"/>
      <c r="H20" s="88"/>
      <c r="I20" s="88"/>
      <c r="J20" s="92"/>
      <c r="K20" s="88"/>
    </row>
    <row r="21" spans="2:11">
      <c r="B21" s="110" t="s">
        <v>1113</v>
      </c>
      <c r="C21" s="88"/>
      <c r="D21" s="89"/>
      <c r="E21" s="99"/>
      <c r="F21" s="91"/>
      <c r="G21" s="100"/>
      <c r="H21" s="91">
        <v>213.30345503700005</v>
      </c>
      <c r="I21" s="92"/>
      <c r="J21" s="92">
        <f t="shared" si="0"/>
        <v>0.90638287947808027</v>
      </c>
      <c r="K21" s="92">
        <f>H21/'סכום נכסי הקרן'!$C$42</f>
        <v>1.4980061163394475E-3</v>
      </c>
    </row>
    <row r="22" spans="2:11" ht="16.5" customHeight="1">
      <c r="B22" s="85" t="s">
        <v>173</v>
      </c>
      <c r="C22" s="80"/>
      <c r="D22" s="81"/>
      <c r="E22" s="101"/>
      <c r="F22" s="83"/>
      <c r="G22" s="102"/>
      <c r="H22" s="83">
        <v>11.795139727000004</v>
      </c>
      <c r="I22" s="84"/>
      <c r="J22" s="84">
        <f t="shared" si="0"/>
        <v>5.0120672952766253E-2</v>
      </c>
      <c r="K22" s="84">
        <f>H22/'סכום נכסי הקרן'!$C$42</f>
        <v>8.2835936488039882E-5</v>
      </c>
    </row>
    <row r="23" spans="2:11" ht="16.5" customHeight="1">
      <c r="B23" s="86" t="s">
        <v>1114</v>
      </c>
      <c r="C23" s="88">
        <v>9239</v>
      </c>
      <c r="D23" s="89" t="s">
        <v>113</v>
      </c>
      <c r="E23" s="99">
        <v>44742</v>
      </c>
      <c r="F23" s="91">
        <v>658.47039900000016</v>
      </c>
      <c r="G23" s="100">
        <v>100</v>
      </c>
      <c r="H23" s="91">
        <v>2.4363404850000006</v>
      </c>
      <c r="I23" s="92">
        <v>1.6883884181794872E-5</v>
      </c>
      <c r="J23" s="92">
        <f t="shared" si="0"/>
        <v>1.0352656049571604E-2</v>
      </c>
      <c r="K23" s="92">
        <f>H23/'סכום נכסי הקרן'!$C$42</f>
        <v>1.7110144546802303E-5</v>
      </c>
    </row>
    <row r="24" spans="2:11" ht="16.5" customHeight="1">
      <c r="B24" s="86" t="s">
        <v>1115</v>
      </c>
      <c r="C24" s="88">
        <v>9457</v>
      </c>
      <c r="D24" s="89" t="s">
        <v>113</v>
      </c>
      <c r="E24" s="99">
        <v>44893</v>
      </c>
      <c r="F24" s="91">
        <v>555.02867400000014</v>
      </c>
      <c r="G24" s="100">
        <v>100</v>
      </c>
      <c r="H24" s="91">
        <v>2.0536060940000005</v>
      </c>
      <c r="I24" s="92">
        <v>2.6881194001040289E-4</v>
      </c>
      <c r="J24" s="92">
        <f t="shared" si="0"/>
        <v>8.7263162449505542E-3</v>
      </c>
      <c r="K24" s="92">
        <f>H24/'סכום נכסי הקרן'!$C$42</f>
        <v>1.4422244069278387E-5</v>
      </c>
    </row>
    <row r="25" spans="2:11">
      <c r="B25" s="86" t="s">
        <v>1116</v>
      </c>
      <c r="C25" s="88">
        <v>8338</v>
      </c>
      <c r="D25" s="89" t="s">
        <v>113</v>
      </c>
      <c r="E25" s="99">
        <v>44561</v>
      </c>
      <c r="F25" s="91">
        <v>2741.8773570000003</v>
      </c>
      <c r="G25" s="100">
        <v>72.008200000000002</v>
      </c>
      <c r="H25" s="91">
        <v>7.3051931480000025</v>
      </c>
      <c r="I25" s="92">
        <v>9.1396059603536994E-5</v>
      </c>
      <c r="J25" s="92">
        <f t="shared" si="0"/>
        <v>3.1041700658244093E-2</v>
      </c>
      <c r="K25" s="92">
        <f>H25/'סכום נכסי הקרן'!$C$42</f>
        <v>5.1303547871959192E-5</v>
      </c>
    </row>
    <row r="26" spans="2:11">
      <c r="B26" s="93"/>
      <c r="C26" s="88"/>
      <c r="D26" s="88"/>
      <c r="E26" s="88"/>
      <c r="F26" s="91"/>
      <c r="G26" s="100"/>
      <c r="H26" s="88"/>
      <c r="I26" s="88"/>
      <c r="J26" s="92"/>
      <c r="K26" s="88"/>
    </row>
    <row r="27" spans="2:11">
      <c r="B27" s="85" t="s">
        <v>1117</v>
      </c>
      <c r="C27" s="88"/>
      <c r="D27" s="89"/>
      <c r="E27" s="99"/>
      <c r="F27" s="91"/>
      <c r="G27" s="100"/>
      <c r="H27" s="91">
        <v>53.431726653000005</v>
      </c>
      <c r="I27" s="92"/>
      <c r="J27" s="92">
        <f t="shared" si="0"/>
        <v>0.22704555934563336</v>
      </c>
      <c r="K27" s="92">
        <f>H27/'סכום נכסי הקרן'!$C$42</f>
        <v>3.7524499225241055E-4</v>
      </c>
    </row>
    <row r="28" spans="2:11">
      <c r="B28" s="86" t="s">
        <v>1118</v>
      </c>
      <c r="C28" s="88" t="s">
        <v>1119</v>
      </c>
      <c r="D28" s="89" t="s">
        <v>113</v>
      </c>
      <c r="E28" s="99">
        <v>44616</v>
      </c>
      <c r="F28" s="91">
        <v>14.241036000000001</v>
      </c>
      <c r="G28" s="100">
        <v>101404.19</v>
      </c>
      <c r="H28" s="91">
        <v>53.431726653000005</v>
      </c>
      <c r="I28" s="92">
        <v>1.8947420798936172E-5</v>
      </c>
      <c r="J28" s="92">
        <f t="shared" si="0"/>
        <v>0.22704555934563336</v>
      </c>
      <c r="K28" s="92">
        <f>H28/'סכום נכסי הקרן'!$C$42</f>
        <v>3.7524499225241055E-4</v>
      </c>
    </row>
    <row r="29" spans="2:11">
      <c r="B29" s="93"/>
      <c r="C29" s="88"/>
      <c r="D29" s="88"/>
      <c r="E29" s="88"/>
      <c r="F29" s="91"/>
      <c r="G29" s="100"/>
      <c r="H29" s="88"/>
      <c r="I29" s="88"/>
      <c r="J29" s="92"/>
      <c r="K29" s="88"/>
    </row>
    <row r="30" spans="2:11">
      <c r="B30" s="85" t="s">
        <v>175</v>
      </c>
      <c r="C30" s="80"/>
      <c r="D30" s="81"/>
      <c r="E30" s="101"/>
      <c r="F30" s="83"/>
      <c r="G30" s="102"/>
      <c r="H30" s="83">
        <v>148.076588657</v>
      </c>
      <c r="I30" s="84"/>
      <c r="J30" s="84">
        <f t="shared" si="0"/>
        <v>0.62921664717968051</v>
      </c>
      <c r="K30" s="84">
        <f>H30/'סכום נכסי הקרן'!$C$42</f>
        <v>1.0399251875989968E-3</v>
      </c>
    </row>
    <row r="31" spans="2:11">
      <c r="B31" s="86" t="s">
        <v>1120</v>
      </c>
      <c r="C31" s="88">
        <v>8843</v>
      </c>
      <c r="D31" s="89" t="s">
        <v>113</v>
      </c>
      <c r="E31" s="99">
        <v>44562</v>
      </c>
      <c r="F31" s="91">
        <v>5514.2711250000002</v>
      </c>
      <c r="G31" s="100">
        <v>100.0896</v>
      </c>
      <c r="H31" s="91">
        <v>20.421084069000003</v>
      </c>
      <c r="I31" s="92">
        <v>1.1679502651305157E-5</v>
      </c>
      <c r="J31" s="92">
        <f t="shared" si="0"/>
        <v>8.6774595269980548E-2</v>
      </c>
      <c r="K31" s="92">
        <f>H31/'סכום נכסי הקרן'!$C$42</f>
        <v>1.4341497109054185E-4</v>
      </c>
    </row>
    <row r="32" spans="2:11">
      <c r="B32" s="86" t="s">
        <v>1121</v>
      </c>
      <c r="C32" s="88">
        <v>9391</v>
      </c>
      <c r="D32" s="89" t="s">
        <v>115</v>
      </c>
      <c r="E32" s="99">
        <v>44608</v>
      </c>
      <c r="F32" s="91">
        <v>16277.227273000004</v>
      </c>
      <c r="G32" s="100">
        <v>95.853200000000001</v>
      </c>
      <c r="H32" s="91">
        <v>62.697614343000005</v>
      </c>
      <c r="I32" s="92">
        <v>5.4961326448923077E-6</v>
      </c>
      <c r="J32" s="92">
        <f t="shared" si="0"/>
        <v>0.26641877045431367</v>
      </c>
      <c r="K32" s="92">
        <f>H32/'סכום נכסי הקרן'!$C$42</f>
        <v>4.4031827683904174E-4</v>
      </c>
    </row>
    <row r="33" spans="2:11">
      <c r="B33" s="86" t="s">
        <v>1122</v>
      </c>
      <c r="C33" s="88">
        <v>8337</v>
      </c>
      <c r="D33" s="89" t="s">
        <v>113</v>
      </c>
      <c r="E33" s="99">
        <v>44470</v>
      </c>
      <c r="F33" s="91">
        <v>12515.718664000002</v>
      </c>
      <c r="G33" s="100">
        <v>140.2731</v>
      </c>
      <c r="H33" s="91">
        <v>64.957890245000016</v>
      </c>
      <c r="I33" s="92">
        <v>2.4308104463109558E-5</v>
      </c>
      <c r="J33" s="92">
        <f t="shared" si="0"/>
        <v>0.27602328145538635</v>
      </c>
      <c r="K33" s="92">
        <f>H33/'סכום נכסי הקרן'!$C$42</f>
        <v>4.561919396694134E-4</v>
      </c>
    </row>
    <row r="34" spans="2:11">
      <c r="B34" s="93"/>
      <c r="C34" s="88"/>
      <c r="D34" s="88"/>
      <c r="E34" s="88"/>
      <c r="F34" s="91"/>
      <c r="G34" s="100"/>
      <c r="H34" s="88"/>
      <c r="I34" s="88"/>
      <c r="J34" s="92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109" t="s">
        <v>94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109" t="s">
        <v>181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109" t="s">
        <v>189</v>
      </c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2:11">
      <c r="B127" s="88"/>
      <c r="C127" s="88"/>
      <c r="D127" s="88"/>
      <c r="E127" s="88"/>
      <c r="F127" s="88"/>
      <c r="G127" s="88"/>
      <c r="H127" s="88"/>
      <c r="I127" s="88"/>
      <c r="J127" s="88"/>
      <c r="K127" s="88"/>
    </row>
    <row r="128" spans="2:11">
      <c r="B128" s="88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2:11">
      <c r="B129" s="88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2:11">
      <c r="B130" s="88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2:11">
      <c r="B131" s="88"/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2:11">
      <c r="B132" s="88"/>
      <c r="C132" s="88"/>
      <c r="D132" s="88"/>
      <c r="E132" s="88"/>
      <c r="F132" s="88"/>
      <c r="G132" s="88"/>
      <c r="H132" s="88"/>
      <c r="I132" s="88"/>
      <c r="J132" s="88"/>
      <c r="K132" s="88"/>
    </row>
    <row r="133" spans="2:11">
      <c r="B133" s="88"/>
      <c r="C133" s="88"/>
      <c r="D133" s="88"/>
      <c r="E133" s="88"/>
      <c r="F133" s="88"/>
      <c r="G133" s="88"/>
      <c r="H133" s="88"/>
      <c r="I133" s="88"/>
      <c r="J133" s="88"/>
      <c r="K133" s="88"/>
    </row>
    <row r="134" spans="2:11">
      <c r="B134" s="94"/>
      <c r="C134" s="95"/>
      <c r="D134" s="95"/>
      <c r="E134" s="95"/>
      <c r="F134" s="95"/>
      <c r="G134" s="95"/>
      <c r="H134" s="95"/>
      <c r="I134" s="95"/>
      <c r="J134" s="95"/>
      <c r="K134" s="88"/>
    </row>
    <row r="135" spans="2:11">
      <c r="B135" s="94"/>
      <c r="C135" s="95"/>
      <c r="D135" s="95"/>
      <c r="E135" s="95"/>
      <c r="F135" s="95"/>
      <c r="G135" s="95"/>
      <c r="H135" s="95"/>
      <c r="I135" s="95"/>
      <c r="J135" s="95"/>
      <c r="K135" s="88"/>
    </row>
    <row r="136" spans="2:11">
      <c r="B136" s="94"/>
      <c r="C136" s="95"/>
      <c r="D136" s="95"/>
      <c r="E136" s="95"/>
      <c r="F136" s="95"/>
      <c r="G136" s="95"/>
      <c r="H136" s="95"/>
      <c r="I136" s="95"/>
      <c r="J136" s="95"/>
      <c r="K136" s="88"/>
    </row>
    <row r="137" spans="2:11">
      <c r="B137" s="94"/>
      <c r="C137" s="95"/>
      <c r="D137" s="95"/>
      <c r="E137" s="95"/>
      <c r="F137" s="95"/>
      <c r="G137" s="95"/>
      <c r="H137" s="95"/>
      <c r="I137" s="95"/>
      <c r="J137" s="95"/>
      <c r="K137" s="88"/>
    </row>
    <row r="138" spans="2:11">
      <c r="B138" s="94"/>
      <c r="C138" s="95"/>
      <c r="D138" s="95"/>
      <c r="E138" s="95"/>
      <c r="F138" s="95"/>
      <c r="G138" s="95"/>
      <c r="H138" s="95"/>
      <c r="I138" s="95"/>
      <c r="J138" s="95"/>
      <c r="K138" s="88"/>
    </row>
    <row r="139" spans="2:11">
      <c r="B139" s="94"/>
      <c r="C139" s="95"/>
      <c r="D139" s="95"/>
      <c r="E139" s="95"/>
      <c r="F139" s="95"/>
      <c r="G139" s="95"/>
      <c r="H139" s="95"/>
      <c r="I139" s="95"/>
      <c r="J139" s="95"/>
      <c r="K139" s="88"/>
    </row>
    <row r="140" spans="2:11">
      <c r="B140" s="94"/>
      <c r="C140" s="95"/>
      <c r="D140" s="95"/>
      <c r="E140" s="95"/>
      <c r="F140" s="95"/>
      <c r="G140" s="95"/>
      <c r="H140" s="95"/>
      <c r="I140" s="95"/>
      <c r="J140" s="95"/>
      <c r="K140" s="88"/>
    </row>
    <row r="141" spans="2:11">
      <c r="B141" s="94"/>
      <c r="C141" s="95"/>
      <c r="D141" s="95"/>
      <c r="E141" s="95"/>
      <c r="F141" s="95"/>
      <c r="G141" s="95"/>
      <c r="H141" s="95"/>
      <c r="I141" s="95"/>
      <c r="J141" s="95"/>
      <c r="K141" s="88"/>
    </row>
    <row r="142" spans="2:11">
      <c r="B142" s="94"/>
      <c r="C142" s="95"/>
      <c r="D142" s="95"/>
      <c r="E142" s="95"/>
      <c r="F142" s="95"/>
      <c r="G142" s="95"/>
      <c r="H142" s="95"/>
      <c r="I142" s="95"/>
      <c r="J142" s="95"/>
      <c r="K142" s="88"/>
    </row>
    <row r="143" spans="2:11">
      <c r="B143" s="94"/>
      <c r="C143" s="95"/>
      <c r="D143" s="95"/>
      <c r="E143" s="95"/>
      <c r="F143" s="95"/>
      <c r="G143" s="95"/>
      <c r="H143" s="95"/>
      <c r="I143" s="95"/>
      <c r="J143" s="95"/>
      <c r="K143" s="88"/>
    </row>
    <row r="144" spans="2:11">
      <c r="B144" s="94"/>
      <c r="C144" s="95"/>
      <c r="D144" s="95"/>
      <c r="E144" s="95"/>
      <c r="F144" s="95"/>
      <c r="G144" s="95"/>
      <c r="H144" s="95"/>
      <c r="I144" s="95"/>
      <c r="J144" s="95"/>
      <c r="K144" s="88"/>
    </row>
    <row r="145" spans="2:11">
      <c r="B145" s="94"/>
      <c r="C145" s="95"/>
      <c r="D145" s="95"/>
      <c r="E145" s="95"/>
      <c r="F145" s="95"/>
      <c r="G145" s="95"/>
      <c r="H145" s="95"/>
      <c r="I145" s="95"/>
      <c r="J145" s="95"/>
      <c r="K145" s="88"/>
    </row>
    <row r="146" spans="2:11">
      <c r="B146" s="94"/>
      <c r="C146" s="95"/>
      <c r="D146" s="95"/>
      <c r="E146" s="95"/>
      <c r="F146" s="95"/>
      <c r="G146" s="95"/>
      <c r="H146" s="95"/>
      <c r="I146" s="95"/>
      <c r="J146" s="95"/>
      <c r="K146" s="88"/>
    </row>
    <row r="147" spans="2:11">
      <c r="B147" s="94"/>
      <c r="C147" s="95"/>
      <c r="D147" s="95"/>
      <c r="E147" s="95"/>
      <c r="F147" s="95"/>
      <c r="G147" s="95"/>
      <c r="H147" s="95"/>
      <c r="I147" s="95"/>
      <c r="J147" s="95"/>
      <c r="K147" s="88"/>
    </row>
    <row r="148" spans="2:11">
      <c r="B148" s="94"/>
      <c r="C148" s="95"/>
      <c r="D148" s="95"/>
      <c r="E148" s="95"/>
      <c r="F148" s="95"/>
      <c r="G148" s="95"/>
      <c r="H148" s="95"/>
      <c r="I148" s="95"/>
      <c r="J148" s="95"/>
      <c r="K148" s="88"/>
    </row>
    <row r="149" spans="2:11">
      <c r="B149" s="94"/>
      <c r="C149" s="95"/>
      <c r="D149" s="95"/>
      <c r="E149" s="95"/>
      <c r="F149" s="95"/>
      <c r="G149" s="95"/>
      <c r="H149" s="95"/>
      <c r="I149" s="95"/>
      <c r="J149" s="95"/>
      <c r="K149" s="88"/>
    </row>
    <row r="150" spans="2:11">
      <c r="B150" s="94"/>
      <c r="C150" s="95"/>
      <c r="D150" s="95"/>
      <c r="E150" s="95"/>
      <c r="F150" s="95"/>
      <c r="G150" s="95"/>
      <c r="H150" s="95"/>
      <c r="I150" s="95"/>
      <c r="J150" s="95"/>
      <c r="K150" s="88"/>
    </row>
    <row r="151" spans="2:11">
      <c r="B151" s="94"/>
      <c r="C151" s="95"/>
      <c r="D151" s="95"/>
      <c r="E151" s="95"/>
      <c r="F151" s="95"/>
      <c r="G151" s="95"/>
      <c r="H151" s="95"/>
      <c r="I151" s="95"/>
      <c r="J151" s="95"/>
      <c r="K151" s="88"/>
    </row>
    <row r="152" spans="2:11">
      <c r="B152" s="94"/>
      <c r="C152" s="95"/>
      <c r="D152" s="95"/>
      <c r="E152" s="95"/>
      <c r="F152" s="95"/>
      <c r="G152" s="95"/>
      <c r="H152" s="95"/>
      <c r="I152" s="95"/>
      <c r="J152" s="95"/>
      <c r="K152" s="88"/>
    </row>
    <row r="153" spans="2:11">
      <c r="B153" s="94"/>
      <c r="C153" s="95"/>
      <c r="D153" s="95"/>
      <c r="E153" s="95"/>
      <c r="F153" s="95"/>
      <c r="G153" s="95"/>
      <c r="H153" s="95"/>
      <c r="I153" s="95"/>
      <c r="J153" s="95"/>
      <c r="K153" s="88"/>
    </row>
    <row r="154" spans="2:11">
      <c r="B154" s="94"/>
      <c r="C154" s="95"/>
      <c r="D154" s="95"/>
      <c r="E154" s="95"/>
      <c r="F154" s="95"/>
      <c r="G154" s="95"/>
      <c r="H154" s="95"/>
      <c r="I154" s="95"/>
      <c r="J154" s="95"/>
      <c r="K154" s="88"/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88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88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88"/>
    </row>
    <row r="158" spans="2:11">
      <c r="B158" s="94"/>
      <c r="C158" s="95"/>
      <c r="D158" s="95"/>
      <c r="E158" s="95"/>
      <c r="F158" s="95"/>
      <c r="G158" s="95"/>
      <c r="H158" s="95"/>
      <c r="I158" s="95"/>
      <c r="J158" s="95"/>
      <c r="K158" s="88"/>
    </row>
    <row r="159" spans="2:11">
      <c r="B159" s="94"/>
      <c r="C159" s="95"/>
      <c r="D159" s="95"/>
      <c r="E159" s="95"/>
      <c r="F159" s="95"/>
      <c r="G159" s="95"/>
      <c r="H159" s="95"/>
      <c r="I159" s="95"/>
      <c r="J159" s="95"/>
      <c r="K159" s="88"/>
    </row>
    <row r="160" spans="2:11">
      <c r="B160" s="94"/>
      <c r="C160" s="95"/>
      <c r="D160" s="95"/>
      <c r="E160" s="95"/>
      <c r="F160" s="95"/>
      <c r="G160" s="95"/>
      <c r="H160" s="95"/>
      <c r="I160" s="95"/>
      <c r="J160" s="95"/>
      <c r="K160" s="88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88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88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88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88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88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88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88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88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88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88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88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88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88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88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88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88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88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88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88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88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88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88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88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88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88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88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88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88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88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88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88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88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88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88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88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88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88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88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88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88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88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88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88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88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88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88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88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88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88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88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88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88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88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88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88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88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88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88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88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88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88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88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88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88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88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88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88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88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88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88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88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88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88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88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88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88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88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88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88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88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88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88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88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88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88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88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88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88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88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88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88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88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88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88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88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88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88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88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88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88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88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88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88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88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88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88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88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88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88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88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88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88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88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88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88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88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88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88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88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88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88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88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88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88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88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88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88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88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88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88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88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88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88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88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88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88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88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88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88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88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88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88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88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88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88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88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88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88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88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88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88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88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88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88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88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88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88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88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88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88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88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88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88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88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88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88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88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88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88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88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88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88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88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88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88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88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88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88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88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88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88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88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88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88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88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88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88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88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88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88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88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88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88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88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88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88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88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88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88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88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88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88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88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88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88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88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88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88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88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88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88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88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88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88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88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88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88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88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88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88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88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88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88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88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88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88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88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88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88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88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88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88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88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88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88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88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88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88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88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88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88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88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88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88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88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88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88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88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88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88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88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88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88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88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88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88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88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88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88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88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88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88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88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88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88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88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88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88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88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88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88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88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88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88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88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88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88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88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88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88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88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88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88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88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88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88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88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88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88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88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88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88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88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88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88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88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88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88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88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88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88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88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88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88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88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88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88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88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88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88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88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88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88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88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88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88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88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88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88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88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88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88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88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88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88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88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88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88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88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88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88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88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88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88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88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88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88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88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88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88"/>
    </row>
    <row r="501" spans="2:11">
      <c r="C501" s="1"/>
      <c r="K501" s="67"/>
    </row>
    <row r="502" spans="2:11">
      <c r="C502" s="1"/>
      <c r="K502" s="67"/>
    </row>
    <row r="503" spans="2:11">
      <c r="C503" s="1"/>
      <c r="K503" s="67"/>
    </row>
    <row r="504" spans="2:11">
      <c r="C504" s="1"/>
      <c r="K504" s="67"/>
    </row>
    <row r="505" spans="2:11">
      <c r="C505" s="1"/>
      <c r="K505" s="67"/>
    </row>
    <row r="506" spans="2:11">
      <c r="C506" s="1"/>
      <c r="K506" s="67"/>
    </row>
    <row r="507" spans="2:11">
      <c r="C507" s="1"/>
      <c r="K507" s="67"/>
    </row>
    <row r="508" spans="2:11">
      <c r="C508" s="1"/>
      <c r="K508" s="67"/>
    </row>
    <row r="509" spans="2:11">
      <c r="C509" s="1"/>
      <c r="K509" s="67"/>
    </row>
    <row r="510" spans="2:11">
      <c r="C510" s="1"/>
      <c r="K510" s="67"/>
    </row>
    <row r="511" spans="2:11">
      <c r="C511" s="1"/>
      <c r="K511" s="67"/>
    </row>
    <row r="512" spans="2:11">
      <c r="C512" s="1"/>
      <c r="K512" s="67"/>
    </row>
    <row r="513" spans="3:11">
      <c r="C513" s="1"/>
      <c r="K513" s="67"/>
    </row>
    <row r="514" spans="3:11">
      <c r="C514" s="1"/>
      <c r="K514" s="67"/>
    </row>
    <row r="515" spans="3:11">
      <c r="C515" s="1"/>
      <c r="K515" s="67"/>
    </row>
    <row r="516" spans="3:11">
      <c r="C516" s="1"/>
      <c r="K516" s="67"/>
    </row>
    <row r="517" spans="3:11">
      <c r="C517" s="1"/>
      <c r="K517" s="67"/>
    </row>
    <row r="518" spans="3:11">
      <c r="C518" s="1"/>
      <c r="K518" s="67"/>
    </row>
    <row r="519" spans="3:11">
      <c r="C519" s="1"/>
      <c r="K519" s="67"/>
    </row>
    <row r="520" spans="3:11">
      <c r="C520" s="1"/>
      <c r="K520" s="67"/>
    </row>
    <row r="521" spans="3:11">
      <c r="C521" s="1"/>
      <c r="K521" s="67"/>
    </row>
    <row r="522" spans="3:11">
      <c r="C522" s="1"/>
      <c r="K522" s="67"/>
    </row>
    <row r="523" spans="3:11">
      <c r="C523" s="1"/>
      <c r="K523" s="67"/>
    </row>
    <row r="524" spans="3:11">
      <c r="C524" s="1"/>
      <c r="K524" s="67"/>
    </row>
    <row r="525" spans="3:11">
      <c r="C525" s="1"/>
      <c r="K525" s="67"/>
    </row>
    <row r="526" spans="3:11">
      <c r="C526" s="1"/>
      <c r="K526" s="67"/>
    </row>
    <row r="527" spans="3:11">
      <c r="C527" s="1"/>
      <c r="K527" s="67"/>
    </row>
    <row r="528" spans="3:11">
      <c r="C528" s="1"/>
      <c r="K528" s="67"/>
    </row>
    <row r="529" spans="3:11">
      <c r="C529" s="1"/>
      <c r="K529" s="67"/>
    </row>
    <row r="530" spans="3:11">
      <c r="C530" s="1"/>
      <c r="K530" s="67"/>
    </row>
    <row r="531" spans="3:11">
      <c r="C531" s="1"/>
      <c r="K531" s="67"/>
    </row>
    <row r="532" spans="3:11">
      <c r="C532" s="1"/>
      <c r="K532" s="67"/>
    </row>
    <row r="533" spans="3:11">
      <c r="C533" s="1"/>
      <c r="K533" s="67"/>
    </row>
    <row r="534" spans="3:11">
      <c r="C534" s="1"/>
      <c r="K534" s="67"/>
    </row>
    <row r="535" spans="3:11">
      <c r="C535" s="1"/>
      <c r="K535" s="67"/>
    </row>
    <row r="536" spans="3:11">
      <c r="C536" s="1"/>
      <c r="K536" s="67"/>
    </row>
    <row r="537" spans="3:11">
      <c r="C537" s="1"/>
      <c r="K537" s="67"/>
    </row>
    <row r="538" spans="3:11">
      <c r="C538" s="1"/>
      <c r="K538" s="67"/>
    </row>
    <row r="539" spans="3:11">
      <c r="C539" s="1"/>
      <c r="K539" s="67"/>
    </row>
    <row r="540" spans="3:11">
      <c r="C540" s="1"/>
      <c r="K540" s="67"/>
    </row>
    <row r="541" spans="3:11">
      <c r="C541" s="1"/>
      <c r="K541" s="67"/>
    </row>
    <row r="542" spans="3:11">
      <c r="C542" s="1"/>
      <c r="K542" s="67"/>
    </row>
    <row r="543" spans="3:11">
      <c r="C543" s="1"/>
      <c r="K543" s="67"/>
    </row>
    <row r="544" spans="3:11">
      <c r="C544" s="1"/>
      <c r="K544" s="67"/>
    </row>
    <row r="545" spans="3:11">
      <c r="C545" s="1"/>
      <c r="K545" s="67"/>
    </row>
    <row r="546" spans="3:11">
      <c r="C546" s="1"/>
      <c r="K546" s="67"/>
    </row>
    <row r="547" spans="3:11">
      <c r="C547" s="1"/>
      <c r="K547" s="67"/>
    </row>
    <row r="548" spans="3:11">
      <c r="C548" s="1"/>
      <c r="K548" s="67"/>
    </row>
    <row r="549" spans="3:11">
      <c r="C549" s="1"/>
      <c r="K549" s="67"/>
    </row>
    <row r="550" spans="3:11">
      <c r="C550" s="1"/>
      <c r="K550" s="67"/>
    </row>
    <row r="551" spans="3:11">
      <c r="C551" s="1"/>
      <c r="K551" s="67"/>
    </row>
    <row r="552" spans="3:11">
      <c r="C552" s="1"/>
      <c r="K552" s="67"/>
    </row>
    <row r="553" spans="3:11">
      <c r="C553" s="1"/>
      <c r="K553" s="67"/>
    </row>
    <row r="554" spans="3:11">
      <c r="C554" s="1"/>
      <c r="K554" s="67"/>
    </row>
    <row r="555" spans="3:11">
      <c r="C555" s="1"/>
      <c r="K555" s="67"/>
    </row>
    <row r="556" spans="3:11">
      <c r="C556" s="1"/>
      <c r="K556" s="67"/>
    </row>
    <row r="557" spans="3:11">
      <c r="C557" s="1"/>
      <c r="K557" s="67"/>
    </row>
    <row r="558" spans="3:11">
      <c r="C558" s="1"/>
      <c r="K558" s="67"/>
    </row>
    <row r="559" spans="3:11">
      <c r="C559" s="1"/>
      <c r="K559" s="67"/>
    </row>
    <row r="560" spans="3:11">
      <c r="C560" s="1"/>
      <c r="K560" s="67"/>
    </row>
    <row r="561" spans="3:11">
      <c r="C561" s="1"/>
      <c r="K561" s="67"/>
    </row>
    <row r="562" spans="3:11">
      <c r="C562" s="1"/>
      <c r="K562" s="67"/>
    </row>
    <row r="563" spans="3:11">
      <c r="C563" s="1"/>
      <c r="K563" s="67"/>
    </row>
    <row r="564" spans="3:11">
      <c r="C564" s="1"/>
      <c r="K564" s="67"/>
    </row>
    <row r="565" spans="3:11">
      <c r="C565" s="1"/>
      <c r="K565" s="67"/>
    </row>
    <row r="566" spans="3:11">
      <c r="C566" s="1"/>
      <c r="K566" s="67"/>
    </row>
    <row r="567" spans="3:11">
      <c r="C567" s="1"/>
      <c r="K567" s="67"/>
    </row>
    <row r="568" spans="3:11">
      <c r="C568" s="1"/>
      <c r="K568" s="67"/>
    </row>
    <row r="569" spans="3:11">
      <c r="C569" s="1"/>
      <c r="K569" s="67"/>
    </row>
    <row r="570" spans="3:11">
      <c r="C570" s="1"/>
      <c r="K570" s="67"/>
    </row>
    <row r="571" spans="3:11">
      <c r="C571" s="1"/>
      <c r="K571" s="67"/>
    </row>
    <row r="572" spans="3:11">
      <c r="C572" s="1"/>
      <c r="K572" s="67"/>
    </row>
    <row r="573" spans="3:11">
      <c r="C573" s="1"/>
      <c r="K573" s="67"/>
    </row>
    <row r="574" spans="3:11">
      <c r="C574" s="1"/>
      <c r="K574" s="67"/>
    </row>
    <row r="575" spans="3:11">
      <c r="C575" s="1"/>
      <c r="K575" s="67"/>
    </row>
    <row r="576" spans="3:11">
      <c r="C576" s="1"/>
      <c r="K576" s="67"/>
    </row>
    <row r="577" spans="3:11">
      <c r="C577" s="1"/>
      <c r="K577" s="67"/>
    </row>
    <row r="578" spans="3:11">
      <c r="C578" s="1"/>
      <c r="K578" s="67"/>
    </row>
    <row r="579" spans="3:11">
      <c r="C579" s="1"/>
      <c r="K579" s="67"/>
    </row>
    <row r="580" spans="3:11">
      <c r="C580" s="1"/>
      <c r="K580" s="67"/>
    </row>
    <row r="581" spans="3:11">
      <c r="C581" s="1"/>
      <c r="K581" s="67"/>
    </row>
    <row r="582" spans="3:11">
      <c r="C582" s="1"/>
      <c r="K582" s="67"/>
    </row>
    <row r="583" spans="3:11">
      <c r="C583" s="1"/>
      <c r="K583" s="67"/>
    </row>
    <row r="584" spans="3:11">
      <c r="C584" s="1"/>
      <c r="K584" s="67"/>
    </row>
    <row r="585" spans="3:11">
      <c r="C585" s="1"/>
      <c r="K585" s="67"/>
    </row>
    <row r="586" spans="3:11">
      <c r="C586" s="1"/>
      <c r="K586" s="67"/>
    </row>
    <row r="587" spans="3:11">
      <c r="C587" s="1"/>
      <c r="K587" s="67"/>
    </row>
    <row r="588" spans="3:11">
      <c r="C588" s="1"/>
      <c r="K588" s="67"/>
    </row>
    <row r="589" spans="3:11">
      <c r="C589" s="1"/>
      <c r="K589" s="67"/>
    </row>
    <row r="590" spans="3:11">
      <c r="C590" s="1"/>
      <c r="K590" s="67"/>
    </row>
    <row r="591" spans="3:11">
      <c r="C591" s="1"/>
      <c r="K591" s="67"/>
    </row>
    <row r="592" spans="3:11">
      <c r="C592" s="1"/>
      <c r="K592" s="67"/>
    </row>
    <row r="593" spans="3:11">
      <c r="C593" s="1"/>
      <c r="K593" s="67"/>
    </row>
    <row r="594" spans="3:11">
      <c r="C594" s="1"/>
      <c r="K594" s="67"/>
    </row>
    <row r="595" spans="3:11">
      <c r="C595" s="1"/>
      <c r="K595" s="67"/>
    </row>
    <row r="596" spans="3:11">
      <c r="C596" s="1"/>
      <c r="K596" s="67"/>
    </row>
    <row r="597" spans="3:11">
      <c r="C597" s="1"/>
      <c r="K597" s="67"/>
    </row>
    <row r="598" spans="3:11">
      <c r="C598" s="1"/>
      <c r="K598" s="67"/>
    </row>
    <row r="599" spans="3:11">
      <c r="C599" s="1"/>
      <c r="K599" s="67"/>
    </row>
    <row r="600" spans="3:11">
      <c r="C600" s="1"/>
      <c r="K600" s="67"/>
    </row>
    <row r="601" spans="3:11">
      <c r="C601" s="1"/>
      <c r="K601" s="67"/>
    </row>
    <row r="602" spans="3:11">
      <c r="C602" s="1"/>
      <c r="K602" s="67"/>
    </row>
    <row r="603" spans="3:11">
      <c r="C603" s="1"/>
      <c r="K603" s="67"/>
    </row>
    <row r="604" spans="3:11">
      <c r="C604" s="1"/>
      <c r="K604" s="67"/>
    </row>
    <row r="605" spans="3:11">
      <c r="C605" s="1"/>
      <c r="K605" s="67"/>
    </row>
    <row r="606" spans="3:11">
      <c r="C606" s="1"/>
      <c r="K606" s="67"/>
    </row>
    <row r="607" spans="3:11">
      <c r="C607" s="1"/>
      <c r="K607" s="67"/>
    </row>
    <row r="608" spans="3:11">
      <c r="C608" s="1"/>
      <c r="K608" s="67"/>
    </row>
    <row r="609" spans="3:11">
      <c r="C609" s="1"/>
      <c r="K609" s="67"/>
    </row>
    <row r="610" spans="3:11">
      <c r="C610" s="1"/>
      <c r="K610" s="67"/>
    </row>
    <row r="611" spans="3:11">
      <c r="C611" s="1"/>
      <c r="K611" s="67"/>
    </row>
    <row r="612" spans="3:11">
      <c r="C612" s="1"/>
      <c r="K612" s="67"/>
    </row>
    <row r="613" spans="3:11">
      <c r="C613" s="1"/>
      <c r="K613" s="67"/>
    </row>
    <row r="614" spans="3:11">
      <c r="C614" s="1"/>
      <c r="K614" s="67"/>
    </row>
    <row r="615" spans="3:11">
      <c r="C615" s="1"/>
      <c r="K615" s="67"/>
    </row>
    <row r="616" spans="3:11">
      <c r="C616" s="1"/>
      <c r="K616" s="67"/>
    </row>
    <row r="617" spans="3:11">
      <c r="C617" s="1"/>
      <c r="K617" s="67"/>
    </row>
    <row r="618" spans="3:11">
      <c r="C618" s="1"/>
      <c r="K618" s="67"/>
    </row>
    <row r="619" spans="3:11">
      <c r="C619" s="1"/>
      <c r="K619" s="67"/>
    </row>
    <row r="620" spans="3:11">
      <c r="C620" s="1"/>
      <c r="K620" s="67"/>
    </row>
    <row r="621" spans="3:11">
      <c r="C621" s="1"/>
      <c r="K621" s="67"/>
    </row>
    <row r="622" spans="3:11">
      <c r="C622" s="1"/>
      <c r="K622" s="67"/>
    </row>
    <row r="623" spans="3:11">
      <c r="C623" s="1"/>
      <c r="K623" s="67"/>
    </row>
    <row r="624" spans="3:11">
      <c r="C624" s="1"/>
      <c r="K624" s="67"/>
    </row>
    <row r="625" spans="3:11">
      <c r="C625" s="1"/>
      <c r="K625" s="67"/>
    </row>
    <row r="626" spans="3:11">
      <c r="C626" s="1"/>
      <c r="K626" s="67"/>
    </row>
    <row r="627" spans="3:11">
      <c r="C627" s="1"/>
      <c r="K627" s="67"/>
    </row>
    <row r="628" spans="3:11">
      <c r="C628" s="1"/>
      <c r="K628" s="67"/>
    </row>
    <row r="629" spans="3:11">
      <c r="C629" s="1"/>
      <c r="K629" s="67"/>
    </row>
    <row r="630" spans="3:11">
      <c r="C630" s="1"/>
      <c r="K630" s="67"/>
    </row>
    <row r="631" spans="3:11">
      <c r="C631" s="1"/>
      <c r="K631" s="67"/>
    </row>
    <row r="632" spans="3:11">
      <c r="C632" s="1"/>
      <c r="K632" s="67"/>
    </row>
    <row r="633" spans="3:11">
      <c r="C633" s="1"/>
      <c r="K633" s="67"/>
    </row>
    <row r="634" spans="3:11">
      <c r="C634" s="1"/>
    </row>
    <row r="635" spans="3:11">
      <c r="C635" s="1"/>
    </row>
    <row r="636" spans="3:11">
      <c r="C636" s="1"/>
    </row>
    <row r="637" spans="3:11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51.57031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2146</v>
      </c>
    </row>
    <row r="6" spans="2:12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81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48</v>
      </c>
      <c r="K8" s="29" t="s">
        <v>130</v>
      </c>
      <c r="L8" s="30" t="s">
        <v>132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39</v>
      </c>
      <c r="C11" s="88"/>
      <c r="D11" s="89"/>
      <c r="E11" s="89"/>
      <c r="F11" s="99"/>
      <c r="G11" s="91"/>
      <c r="H11" s="100"/>
      <c r="I11" s="91">
        <v>0.11351465800000005</v>
      </c>
      <c r="J11" s="92"/>
      <c r="K11" s="92">
        <f>IFERROR(I11/$I$11,0)</f>
        <v>1</v>
      </c>
      <c r="L11" s="92">
        <f>I11/'סכום נכסי הקרן'!$C$42</f>
        <v>7.97200645196695E-7</v>
      </c>
    </row>
    <row r="12" spans="2:12" ht="21" customHeight="1">
      <c r="B12" s="110" t="s">
        <v>1123</v>
      </c>
      <c r="C12" s="88"/>
      <c r="D12" s="89"/>
      <c r="E12" s="89"/>
      <c r="F12" s="99"/>
      <c r="G12" s="91"/>
      <c r="H12" s="100"/>
      <c r="I12" s="91">
        <v>0.11351465800000005</v>
      </c>
      <c r="J12" s="92"/>
      <c r="K12" s="92">
        <f t="shared" ref="K12:K15" si="0">IFERROR(I12/$I$11,0)</f>
        <v>1</v>
      </c>
      <c r="L12" s="92">
        <f>I12/'סכום נכסי הקרן'!$C$42</f>
        <v>7.97200645196695E-7</v>
      </c>
    </row>
    <row r="13" spans="2:12">
      <c r="B13" s="93" t="s">
        <v>1124</v>
      </c>
      <c r="C13" s="88">
        <v>8944</v>
      </c>
      <c r="D13" s="89" t="s">
        <v>364</v>
      </c>
      <c r="E13" s="89" t="s">
        <v>114</v>
      </c>
      <c r="F13" s="99">
        <v>44607</v>
      </c>
      <c r="G13" s="91">
        <v>1839.4671500000002</v>
      </c>
      <c r="H13" s="100">
        <v>6.1585999999999999</v>
      </c>
      <c r="I13" s="91">
        <v>0.11328542400000002</v>
      </c>
      <c r="J13" s="92">
        <v>1.1042983017101657E-5</v>
      </c>
      <c r="K13" s="92">
        <f t="shared" si="0"/>
        <v>0.99798057797962958</v>
      </c>
      <c r="L13" s="92">
        <f>I13/'סכום נכסי הקרן'!$C$42</f>
        <v>7.9559076065913128E-7</v>
      </c>
    </row>
    <row r="14" spans="2:12">
      <c r="B14" s="93" t="s">
        <v>1125</v>
      </c>
      <c r="C14" s="88" t="s">
        <v>1126</v>
      </c>
      <c r="D14" s="89" t="s">
        <v>448</v>
      </c>
      <c r="E14" s="89" t="s">
        <v>114</v>
      </c>
      <c r="F14" s="99">
        <v>44628</v>
      </c>
      <c r="G14" s="91">
        <v>3263.5707500000003</v>
      </c>
      <c r="H14" s="100">
        <v>1E-4</v>
      </c>
      <c r="I14" s="91">
        <v>3.2640000000000004E-6</v>
      </c>
      <c r="J14" s="92">
        <v>3.588094405637269E-5</v>
      </c>
      <c r="K14" s="92">
        <f t="shared" si="0"/>
        <v>2.8753995805546093E-5</v>
      </c>
      <c r="L14" s="92">
        <f>I14/'סכום נכסי הקרן'!$C$42</f>
        <v>2.2922704008164405E-11</v>
      </c>
    </row>
    <row r="15" spans="2:12">
      <c r="B15" s="93" t="s">
        <v>1127</v>
      </c>
      <c r="C15" s="88">
        <v>8731</v>
      </c>
      <c r="D15" s="89" t="s">
        <v>136</v>
      </c>
      <c r="E15" s="89" t="s">
        <v>114</v>
      </c>
      <c r="F15" s="99">
        <v>44537</v>
      </c>
      <c r="G15" s="91">
        <v>391.62849</v>
      </c>
      <c r="H15" s="100">
        <v>5.7700000000000001E-2</v>
      </c>
      <c r="I15" s="91">
        <v>2.2597000000000006E-4</v>
      </c>
      <c r="J15" s="92">
        <v>5.9851410883667165E-5</v>
      </c>
      <c r="K15" s="92">
        <f t="shared" si="0"/>
        <v>1.9906680245647215E-3</v>
      </c>
      <c r="L15" s="92">
        <f>I15/'סכום נכסי הקרן'!$C$42</f>
        <v>1.5869618335554263E-9</v>
      </c>
    </row>
    <row r="16" spans="2:12">
      <c r="B16" s="88"/>
      <c r="C16" s="88"/>
      <c r="D16" s="88"/>
      <c r="E16" s="88"/>
      <c r="F16" s="88"/>
      <c r="G16" s="91"/>
      <c r="H16" s="100"/>
      <c r="I16" s="88"/>
      <c r="J16" s="88"/>
      <c r="K16" s="92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4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4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4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>
      <selection activeCell="J21" sqref="J21"/>
    </sheetView>
  </sheetViews>
  <sheetFormatPr defaultColWidth="9.140625" defaultRowHeight="18"/>
  <cols>
    <col min="1" max="1" width="6.28515625" style="1" customWidth="1"/>
    <col min="2" max="2" width="35" style="2" bestFit="1" customWidth="1"/>
    <col min="3" max="3" width="51.5703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2146</v>
      </c>
    </row>
    <row r="6" spans="2:12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82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48</v>
      </c>
      <c r="K8" s="29" t="s">
        <v>130</v>
      </c>
      <c r="L8" s="30" t="s">
        <v>132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41</v>
      </c>
      <c r="C11" s="88"/>
      <c r="D11" s="89"/>
      <c r="E11" s="89"/>
      <c r="F11" s="99"/>
      <c r="G11" s="91"/>
      <c r="H11" s="100"/>
      <c r="I11" s="91">
        <v>-1.0574549940000004</v>
      </c>
      <c r="J11" s="92"/>
      <c r="K11" s="92">
        <f>IFERROR(I11/$I$11,0)</f>
        <v>1</v>
      </c>
      <c r="L11" s="92">
        <f>I11/'סכום נכסי הקרן'!$C$42</f>
        <v>-7.4263872026400966E-6</v>
      </c>
    </row>
    <row r="12" spans="2:12" ht="19.5" customHeight="1">
      <c r="B12" s="110" t="s">
        <v>179</v>
      </c>
      <c r="C12" s="88"/>
      <c r="D12" s="89"/>
      <c r="E12" s="89"/>
      <c r="F12" s="99"/>
      <c r="G12" s="91"/>
      <c r="H12" s="100"/>
      <c r="I12" s="91">
        <v>-1.0574549940000004</v>
      </c>
      <c r="J12" s="92"/>
      <c r="K12" s="92">
        <f t="shared" ref="K12:K17" si="0">IFERROR(I12/$I$11,0)</f>
        <v>1</v>
      </c>
      <c r="L12" s="92">
        <f>I12/'סכום נכסי הקרן'!$C$42</f>
        <v>-7.4263872026400966E-6</v>
      </c>
    </row>
    <row r="13" spans="2:12">
      <c r="B13" s="93" t="s">
        <v>1128</v>
      </c>
      <c r="C13" s="88"/>
      <c r="D13" s="89"/>
      <c r="E13" s="89"/>
      <c r="F13" s="99"/>
      <c r="G13" s="91"/>
      <c r="H13" s="100"/>
      <c r="I13" s="91">
        <v>-1.0574549940000004</v>
      </c>
      <c r="J13" s="92"/>
      <c r="K13" s="92">
        <f t="shared" si="0"/>
        <v>1</v>
      </c>
      <c r="L13" s="92">
        <f>I13/'סכום נכסי הקרן'!$C$42</f>
        <v>-7.4263872026400966E-6</v>
      </c>
    </row>
    <row r="14" spans="2:12">
      <c r="B14" s="86" t="s">
        <v>1129</v>
      </c>
      <c r="C14" s="88" t="s">
        <v>1130</v>
      </c>
      <c r="D14" s="89" t="s">
        <v>682</v>
      </c>
      <c r="E14" s="89" t="s">
        <v>113</v>
      </c>
      <c r="F14" s="99">
        <v>45048</v>
      </c>
      <c r="G14" s="91">
        <v>-73958.245500000019</v>
      </c>
      <c r="H14" s="100">
        <v>1.4449000000000001</v>
      </c>
      <c r="I14" s="91">
        <v>-1.0686226890000003</v>
      </c>
      <c r="J14" s="92"/>
      <c r="K14" s="92">
        <f t="shared" si="0"/>
        <v>1.010560917545773</v>
      </c>
      <c r="L14" s="92">
        <f>I14/'סכום נכסי הקרן'!$C$42</f>
        <v>-7.5048166655501626E-6</v>
      </c>
    </row>
    <row r="15" spans="2:12">
      <c r="B15" s="86" t="s">
        <v>1131</v>
      </c>
      <c r="C15" s="88" t="s">
        <v>1132</v>
      </c>
      <c r="D15" s="89" t="s">
        <v>682</v>
      </c>
      <c r="E15" s="89" t="s">
        <v>113</v>
      </c>
      <c r="F15" s="99">
        <v>45076</v>
      </c>
      <c r="G15" s="91">
        <v>-345138.47900000005</v>
      </c>
      <c r="H15" s="100">
        <v>1.0383</v>
      </c>
      <c r="I15" s="91">
        <v>-3.5835728270000002</v>
      </c>
      <c r="J15" s="92"/>
      <c r="K15" s="92">
        <f t="shared" si="0"/>
        <v>3.3888655756823622</v>
      </c>
      <c r="L15" s="92">
        <f>I15/'סכום נכסי הקרן'!$C$42</f>
        <v>-2.5167027942715058E-5</v>
      </c>
    </row>
    <row r="16" spans="2:12" s="6" customFormat="1">
      <c r="B16" s="86" t="s">
        <v>1133</v>
      </c>
      <c r="C16" s="88" t="s">
        <v>1134</v>
      </c>
      <c r="D16" s="89" t="s">
        <v>682</v>
      </c>
      <c r="E16" s="89" t="s">
        <v>113</v>
      </c>
      <c r="F16" s="99">
        <v>45048</v>
      </c>
      <c r="G16" s="91">
        <v>73958.245500000019</v>
      </c>
      <c r="H16" s="100">
        <v>0.1817</v>
      </c>
      <c r="I16" s="91">
        <v>0.13438213200000004</v>
      </c>
      <c r="J16" s="92"/>
      <c r="K16" s="92">
        <f t="shared" si="0"/>
        <v>-0.12708071053849501</v>
      </c>
      <c r="L16" s="92">
        <f>I16/'סכום נכסי הקרן'!$C$42</f>
        <v>9.4375056244548988E-7</v>
      </c>
    </row>
    <row r="17" spans="2:12" s="6" customFormat="1">
      <c r="B17" s="86" t="s">
        <v>1135</v>
      </c>
      <c r="C17" s="88" t="s">
        <v>1136</v>
      </c>
      <c r="D17" s="89" t="s">
        <v>682</v>
      </c>
      <c r="E17" s="89" t="s">
        <v>113</v>
      </c>
      <c r="F17" s="99">
        <v>45076</v>
      </c>
      <c r="G17" s="91">
        <v>345138.47900000005</v>
      </c>
      <c r="H17" s="100">
        <v>1.0025999999999999</v>
      </c>
      <c r="I17" s="91">
        <v>3.4603583900000001</v>
      </c>
      <c r="J17" s="92"/>
      <c r="K17" s="92">
        <f t="shared" si="0"/>
        <v>-3.2723457826896403</v>
      </c>
      <c r="L17" s="92">
        <f>I17/'סכום נכסי הקרן'!$C$42</f>
        <v>2.4301706843179633E-5</v>
      </c>
    </row>
    <row r="18" spans="2:12" s="6" customFormat="1">
      <c r="B18" s="93"/>
      <c r="C18" s="88"/>
      <c r="D18" s="88"/>
      <c r="E18" s="88"/>
      <c r="F18" s="88"/>
      <c r="G18" s="91"/>
      <c r="H18" s="100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09" t="s">
        <v>198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09" t="s">
        <v>94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09" t="s">
        <v>181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09" t="s">
        <v>189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2146</v>
      </c>
    </row>
    <row r="6" spans="2:12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s="3" customFormat="1" ht="63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130</v>
      </c>
      <c r="L7" s="51" t="s">
        <v>131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36</v>
      </c>
      <c r="C10" s="74"/>
      <c r="D10" s="74"/>
      <c r="E10" s="74"/>
      <c r="F10" s="74"/>
      <c r="G10" s="75"/>
      <c r="H10" s="76"/>
      <c r="I10" s="76"/>
      <c r="J10" s="77">
        <f>J11+J45</f>
        <v>41616.276873040471</v>
      </c>
      <c r="K10" s="78">
        <f>IFERROR(J10/$J$10,0)</f>
        <v>1</v>
      </c>
      <c r="L10" s="78">
        <f>J10/'סכום נכסי הקרן'!$C$42</f>
        <v>0.292266420552244</v>
      </c>
    </row>
    <row r="11" spans="2:12">
      <c r="B11" s="79" t="s">
        <v>177</v>
      </c>
      <c r="C11" s="80"/>
      <c r="D11" s="80"/>
      <c r="E11" s="80"/>
      <c r="F11" s="80"/>
      <c r="G11" s="81"/>
      <c r="H11" s="82"/>
      <c r="I11" s="82"/>
      <c r="J11" s="83">
        <f>J12+J20</f>
        <v>40013.107342910473</v>
      </c>
      <c r="K11" s="84">
        <f t="shared" ref="K11:K43" si="0">IFERROR(J11/$J$10,0)</f>
        <v>0.96147734370806848</v>
      </c>
      <c r="L11" s="84">
        <f>J11/'סכום נכסי הקרן'!$C$42</f>
        <v>0.28100754168763675</v>
      </c>
    </row>
    <row r="12" spans="2:12">
      <c r="B12" s="85" t="s">
        <v>34</v>
      </c>
      <c r="C12" s="80"/>
      <c r="D12" s="80"/>
      <c r="E12" s="80"/>
      <c r="F12" s="80"/>
      <c r="G12" s="81"/>
      <c r="H12" s="82"/>
      <c r="I12" s="82"/>
      <c r="J12" s="83">
        <v>25603.929551671004</v>
      </c>
      <c r="K12" s="84">
        <f t="shared" si="0"/>
        <v>0.61523835084482392</v>
      </c>
      <c r="L12" s="84">
        <f>J12/'סכום נכסי הקרן'!$C$42</f>
        <v>0.17981351058788234</v>
      </c>
    </row>
    <row r="13" spans="2:12">
      <c r="B13" s="86" t="s">
        <v>1646</v>
      </c>
      <c r="C13" s="87">
        <v>30011000</v>
      </c>
      <c r="D13" s="88">
        <v>11</v>
      </c>
      <c r="E13" s="88" t="s">
        <v>1647</v>
      </c>
      <c r="F13" s="88" t="s">
        <v>1648</v>
      </c>
      <c r="G13" s="89" t="s">
        <v>114</v>
      </c>
      <c r="H13" s="90"/>
      <c r="I13" s="90"/>
      <c r="J13" s="91">
        <v>4198.6628947020017</v>
      </c>
      <c r="K13" s="92">
        <f t="shared" si="0"/>
        <v>0.10088992120825557</v>
      </c>
      <c r="L13" s="92">
        <f>J13/'סכום נכסי הקרן'!$C$42</f>
        <v>2.9486736141334784E-2</v>
      </c>
    </row>
    <row r="14" spans="2:12">
      <c r="B14" s="86" t="s">
        <v>1649</v>
      </c>
      <c r="C14" s="87">
        <v>30012000</v>
      </c>
      <c r="D14" s="88">
        <v>12</v>
      </c>
      <c r="E14" s="88" t="s">
        <v>1647</v>
      </c>
      <c r="F14" s="88" t="s">
        <v>1648</v>
      </c>
      <c r="G14" s="89" t="s">
        <v>114</v>
      </c>
      <c r="H14" s="90"/>
      <c r="I14" s="90"/>
      <c r="J14" s="91">
        <v>2365.3939138340002</v>
      </c>
      <c r="K14" s="92">
        <f t="shared" si="0"/>
        <v>5.6838191485753281E-2</v>
      </c>
      <c r="L14" s="92">
        <f>J14/'סכום נכסי הקרן'!$C$42</f>
        <v>1.6611894776204141E-2</v>
      </c>
    </row>
    <row r="15" spans="2:12">
      <c r="B15" s="86" t="s">
        <v>1650</v>
      </c>
      <c r="C15" s="87">
        <v>34810000</v>
      </c>
      <c r="D15" s="88">
        <v>10</v>
      </c>
      <c r="E15" s="88" t="s">
        <v>1647</v>
      </c>
      <c r="F15" s="88" t="s">
        <v>1648</v>
      </c>
      <c r="G15" s="89" t="s">
        <v>114</v>
      </c>
      <c r="H15" s="90"/>
      <c r="I15" s="90"/>
      <c r="J15" s="91">
        <v>17.319803055000005</v>
      </c>
      <c r="K15" s="92">
        <f t="shared" si="0"/>
        <v>4.1617858098738246E-4</v>
      </c>
      <c r="L15" s="92">
        <f>J15/'סכום נכסי הקרן'!$C$42</f>
        <v>1.2163502417569446E-4</v>
      </c>
    </row>
    <row r="16" spans="2:12">
      <c r="B16" s="86" t="s">
        <v>1650</v>
      </c>
      <c r="C16" s="87">
        <v>34110000</v>
      </c>
      <c r="D16" s="88">
        <v>10</v>
      </c>
      <c r="E16" s="88" t="s">
        <v>1647</v>
      </c>
      <c r="F16" s="88" t="s">
        <v>1648</v>
      </c>
      <c r="G16" s="89" t="s">
        <v>114</v>
      </c>
      <c r="H16" s="90"/>
      <c r="I16" s="90"/>
      <c r="J16" s="91">
        <v>16525.101861345003</v>
      </c>
      <c r="K16" s="92">
        <f t="shared" si="0"/>
        <v>0.3970826585895329</v>
      </c>
      <c r="L16" s="92">
        <f>J16/'סכום נכסי הקרן'!$C$42</f>
        <v>0.11605392728933155</v>
      </c>
    </row>
    <row r="17" spans="2:12">
      <c r="B17" s="86" t="s">
        <v>1651</v>
      </c>
      <c r="C17" s="87">
        <v>30120000</v>
      </c>
      <c r="D17" s="88">
        <v>20</v>
      </c>
      <c r="E17" s="88" t="s">
        <v>1647</v>
      </c>
      <c r="F17" s="88" t="s">
        <v>1648</v>
      </c>
      <c r="G17" s="89" t="s">
        <v>114</v>
      </c>
      <c r="H17" s="90"/>
      <c r="I17" s="90"/>
      <c r="J17" s="91">
        <v>428.76925873500005</v>
      </c>
      <c r="K17" s="92">
        <f t="shared" si="0"/>
        <v>1.0302922100481362E-2</v>
      </c>
      <c r="L17" s="92">
        <f>J17/'סכום נכסי הקרן'!$C$42</f>
        <v>3.0111981635362948E-3</v>
      </c>
    </row>
    <row r="18" spans="2:12">
      <c r="B18" s="86" t="s">
        <v>1652</v>
      </c>
      <c r="C18" s="87">
        <v>30026000</v>
      </c>
      <c r="D18" s="88">
        <v>26</v>
      </c>
      <c r="E18" s="88" t="s">
        <v>1647</v>
      </c>
      <c r="F18" s="88" t="s">
        <v>1648</v>
      </c>
      <c r="G18" s="89" t="s">
        <v>114</v>
      </c>
      <c r="H18" s="90"/>
      <c r="I18" s="90"/>
      <c r="J18" s="91">
        <v>2068.6818200000002</v>
      </c>
      <c r="K18" s="92">
        <f t="shared" si="0"/>
        <v>4.9708478879813424E-2</v>
      </c>
      <c r="L18" s="92">
        <f>J18/'סכום נכסי הקרן'!$C$42</f>
        <v>1.4528119193299889E-2</v>
      </c>
    </row>
    <row r="19" spans="2:12">
      <c r="B19" s="93"/>
      <c r="C19" s="88"/>
      <c r="D19" s="88"/>
      <c r="E19" s="88"/>
      <c r="F19" s="88"/>
      <c r="G19" s="88"/>
      <c r="H19" s="88"/>
      <c r="I19" s="88"/>
      <c r="J19" s="88"/>
      <c r="K19" s="92"/>
      <c r="L19" s="88"/>
    </row>
    <row r="20" spans="2:12">
      <c r="B20" s="85" t="s">
        <v>35</v>
      </c>
      <c r="C20" s="80"/>
      <c r="D20" s="80"/>
      <c r="E20" s="80"/>
      <c r="F20" s="80"/>
      <c r="G20" s="81"/>
      <c r="H20" s="82"/>
      <c r="I20" s="82"/>
      <c r="J20" s="83">
        <f>SUM(J21:J43)</f>
        <v>14409.177791239466</v>
      </c>
      <c r="K20" s="84">
        <f t="shared" si="0"/>
        <v>0.3462389928632445</v>
      </c>
      <c r="L20" s="84">
        <f>J20/'סכום נכסי הקרן'!$C$42</f>
        <v>0.10119403109975442</v>
      </c>
    </row>
    <row r="21" spans="2:12">
      <c r="B21" s="86" t="s">
        <v>1646</v>
      </c>
      <c r="C21" s="87">
        <v>32011000</v>
      </c>
      <c r="D21" s="88">
        <v>11</v>
      </c>
      <c r="E21" s="88" t="s">
        <v>1647</v>
      </c>
      <c r="F21" s="88" t="s">
        <v>1648</v>
      </c>
      <c r="G21" s="89" t="s">
        <v>115</v>
      </c>
      <c r="H21" s="90"/>
      <c r="I21" s="90"/>
      <c r="J21" s="91">
        <v>4.7289990000000011E-3</v>
      </c>
      <c r="K21" s="92">
        <f t="shared" si="0"/>
        <v>1.1363339912474256E-7</v>
      </c>
      <c r="L21" s="92">
        <f>J21/'סכום נכסי הקרן'!$C$42</f>
        <v>3.3211226817373001E-8</v>
      </c>
    </row>
    <row r="22" spans="2:12">
      <c r="B22" s="86" t="s">
        <v>1646</v>
      </c>
      <c r="C22" s="87">
        <v>31211000</v>
      </c>
      <c r="D22" s="88">
        <v>11</v>
      </c>
      <c r="E22" s="88" t="s">
        <v>1647</v>
      </c>
      <c r="F22" s="88" t="s">
        <v>1648</v>
      </c>
      <c r="G22" s="89" t="s">
        <v>117</v>
      </c>
      <c r="H22" s="90"/>
      <c r="I22" s="90"/>
      <c r="J22" s="91">
        <v>4.1608000000000005E-5</v>
      </c>
      <c r="K22" s="92">
        <f t="shared" si="0"/>
        <v>9.9980111452387453E-10</v>
      </c>
      <c r="L22" s="92">
        <f>J22/'סכום נכסי הקרן'!$C$42</f>
        <v>2.9220829300603695E-10</v>
      </c>
    </row>
    <row r="23" spans="2:12">
      <c r="B23" s="86" t="s">
        <v>1646</v>
      </c>
      <c r="C23" s="87">
        <v>30211000</v>
      </c>
      <c r="D23" s="88">
        <v>11</v>
      </c>
      <c r="E23" s="88" t="s">
        <v>1647</v>
      </c>
      <c r="F23" s="88" t="s">
        <v>1648</v>
      </c>
      <c r="G23" s="89" t="s">
        <v>116</v>
      </c>
      <c r="H23" s="90"/>
      <c r="I23" s="90"/>
      <c r="J23" s="91">
        <v>5.1531600000000004E-4</v>
      </c>
      <c r="K23" s="92">
        <f t="shared" si="0"/>
        <v>1.2382558910113076E-8</v>
      </c>
      <c r="L23" s="92">
        <f>J23/'סכום נכסי הקרן'!$C$42</f>
        <v>3.6190061699360445E-9</v>
      </c>
    </row>
    <row r="24" spans="2:12">
      <c r="B24" s="86" t="s">
        <v>1646</v>
      </c>
      <c r="C24" s="87">
        <v>30311000</v>
      </c>
      <c r="D24" s="88">
        <v>11</v>
      </c>
      <c r="E24" s="88" t="s">
        <v>1647</v>
      </c>
      <c r="F24" s="88" t="s">
        <v>1648</v>
      </c>
      <c r="G24" s="89" t="s">
        <v>113</v>
      </c>
      <c r="H24" s="90"/>
      <c r="I24" s="90"/>
      <c r="J24" s="91">
        <v>1338.3516928770002</v>
      </c>
      <c r="K24" s="92">
        <f t="shared" si="0"/>
        <v>3.2159332680334045E-2</v>
      </c>
      <c r="L24" s="92">
        <f>J24/'סכום נכסי הקרן'!$C$42</f>
        <v>9.3990930498300332E-3</v>
      </c>
    </row>
    <row r="25" spans="2:12">
      <c r="B25" s="86" t="s">
        <v>1649</v>
      </c>
      <c r="C25" s="87">
        <v>32012000</v>
      </c>
      <c r="D25" s="88">
        <v>12</v>
      </c>
      <c r="E25" s="88" t="s">
        <v>1647</v>
      </c>
      <c r="F25" s="88" t="s">
        <v>1648</v>
      </c>
      <c r="G25" s="89" t="s">
        <v>115</v>
      </c>
      <c r="H25" s="90"/>
      <c r="I25" s="90"/>
      <c r="J25" s="91">
        <v>2.4650000000000005E-6</v>
      </c>
      <c r="K25" s="92">
        <f t="shared" si="0"/>
        <v>5.9231632073191471E-11</v>
      </c>
      <c r="L25" s="92">
        <f>J25/'סכום נכסי הקרן'!$C$42</f>
        <v>1.7311417089499162E-11</v>
      </c>
    </row>
    <row r="26" spans="2:12">
      <c r="B26" s="86" t="s">
        <v>1649</v>
      </c>
      <c r="C26" s="87">
        <v>30312000</v>
      </c>
      <c r="D26" s="88">
        <v>12</v>
      </c>
      <c r="E26" s="88" t="s">
        <v>1647</v>
      </c>
      <c r="F26" s="88" t="s">
        <v>1648</v>
      </c>
      <c r="G26" s="89" t="s">
        <v>113</v>
      </c>
      <c r="H26" s="90"/>
      <c r="I26" s="90"/>
      <c r="J26" s="91">
        <v>1280.5262616700002</v>
      </c>
      <c r="K26" s="92">
        <f t="shared" si="0"/>
        <v>3.0769841943730929E-2</v>
      </c>
      <c r="L26" s="92">
        <f>J26/'סכום נכסי הקרן'!$C$42</f>
        <v>8.9929915658525407E-3</v>
      </c>
    </row>
    <row r="27" spans="2:12">
      <c r="B27" s="86" t="s">
        <v>1649</v>
      </c>
      <c r="C27" s="87">
        <v>30212000</v>
      </c>
      <c r="D27" s="88">
        <v>12</v>
      </c>
      <c r="E27" s="88" t="s">
        <v>1647</v>
      </c>
      <c r="F27" s="88" t="s">
        <v>1648</v>
      </c>
      <c r="G27" s="89" t="s">
        <v>116</v>
      </c>
      <c r="H27" s="90"/>
      <c r="I27" s="90"/>
      <c r="J27" s="91">
        <v>2.3646100000000004E-4</v>
      </c>
      <c r="K27" s="92">
        <f t="shared" si="0"/>
        <v>5.6819354773464208E-9</v>
      </c>
      <c r="L27" s="92">
        <f>J27/'סכום נכסי הקרן'!$C$42</f>
        <v>1.6606389437728444E-9</v>
      </c>
    </row>
    <row r="28" spans="2:12">
      <c r="B28" s="86" t="s">
        <v>1649</v>
      </c>
      <c r="C28" s="87">
        <v>31712000</v>
      </c>
      <c r="D28" s="88">
        <v>12</v>
      </c>
      <c r="E28" s="88" t="s">
        <v>1647</v>
      </c>
      <c r="F28" s="88" t="s">
        <v>1648</v>
      </c>
      <c r="G28" s="89" t="s">
        <v>122</v>
      </c>
      <c r="H28" s="90"/>
      <c r="I28" s="90"/>
      <c r="J28" s="91">
        <v>0.32283922800000003</v>
      </c>
      <c r="K28" s="92">
        <f t="shared" si="0"/>
        <v>7.7575230716791783E-6</v>
      </c>
      <c r="L28" s="92">
        <f>J28/'סכום נכסי הקרן'!$C$42</f>
        <v>2.2672635005111222E-6</v>
      </c>
    </row>
    <row r="29" spans="2:12">
      <c r="B29" s="86" t="s">
        <v>1650</v>
      </c>
      <c r="C29" s="87">
        <v>32610000</v>
      </c>
      <c r="D29" s="88">
        <v>10</v>
      </c>
      <c r="E29" s="88" t="s">
        <v>1647</v>
      </c>
      <c r="F29" s="88" t="s">
        <v>1648</v>
      </c>
      <c r="G29" s="89" t="s">
        <v>118</v>
      </c>
      <c r="H29" s="90"/>
      <c r="I29" s="90"/>
      <c r="J29" s="91">
        <v>4.5198522000000005E-2</v>
      </c>
      <c r="K29" s="92">
        <f t="shared" si="0"/>
        <v>1.0860779818888642E-6</v>
      </c>
      <c r="L29" s="92">
        <f>J29/'סכום נכסי הקרן'!$C$42</f>
        <v>3.1742412420726322E-7</v>
      </c>
    </row>
    <row r="30" spans="2:12">
      <c r="B30" s="86" t="s">
        <v>1650</v>
      </c>
      <c r="C30" s="87">
        <v>34510000</v>
      </c>
      <c r="D30" s="88">
        <v>10</v>
      </c>
      <c r="E30" s="88" t="s">
        <v>1647</v>
      </c>
      <c r="F30" s="88" t="s">
        <v>1648</v>
      </c>
      <c r="G30" s="89" t="s">
        <v>115</v>
      </c>
      <c r="H30" s="90"/>
      <c r="I30" s="90"/>
      <c r="J30" s="91">
        <v>505.38317378400012</v>
      </c>
      <c r="K30" s="92">
        <f t="shared" si="0"/>
        <v>1.2143882436330902E-2</v>
      </c>
      <c r="L30" s="92">
        <f>J30/'סכום נכסי הקרן'!$C$42</f>
        <v>3.5492490512736971E-3</v>
      </c>
    </row>
    <row r="31" spans="2:12">
      <c r="B31" s="86" t="s">
        <v>1650</v>
      </c>
      <c r="C31" s="87">
        <v>33810000</v>
      </c>
      <c r="D31" s="88">
        <v>10</v>
      </c>
      <c r="E31" s="88" t="s">
        <v>1647</v>
      </c>
      <c r="F31" s="88" t="s">
        <v>1648</v>
      </c>
      <c r="G31" s="89" t="s">
        <v>116</v>
      </c>
      <c r="H31" s="90"/>
      <c r="I31" s="90"/>
      <c r="J31" s="91">
        <v>0.182354352</v>
      </c>
      <c r="K31" s="92">
        <f t="shared" si="0"/>
        <v>4.3818036043039536E-6</v>
      </c>
      <c r="L31" s="92">
        <f>J31/'סכום נכסי הקרן'!$C$42</f>
        <v>1.2806540549928379E-6</v>
      </c>
    </row>
    <row r="32" spans="2:12">
      <c r="B32" s="86" t="s">
        <v>1650</v>
      </c>
      <c r="C32" s="87">
        <v>31110000</v>
      </c>
      <c r="D32" s="88">
        <v>10</v>
      </c>
      <c r="E32" s="88" t="s">
        <v>1647</v>
      </c>
      <c r="F32" s="88" t="s">
        <v>1648</v>
      </c>
      <c r="G32" s="89" t="s">
        <v>121</v>
      </c>
      <c r="H32" s="90"/>
      <c r="I32" s="90"/>
      <c r="J32" s="91">
        <v>6.3110000000000013E-2</v>
      </c>
      <c r="K32" s="92">
        <f t="shared" si="0"/>
        <v>1.5164739554316892E-6</v>
      </c>
      <c r="L32" s="92">
        <f>J32/'סכום נכסי הקרן'!$C$42</f>
        <v>4.4321441481472296E-7</v>
      </c>
    </row>
    <row r="33" spans="2:12">
      <c r="B33" s="86" t="s">
        <v>1650</v>
      </c>
      <c r="C33" s="87">
        <v>34610000</v>
      </c>
      <c r="D33" s="88">
        <v>10</v>
      </c>
      <c r="E33" s="88" t="s">
        <v>1647</v>
      </c>
      <c r="F33" s="88" t="s">
        <v>1648</v>
      </c>
      <c r="G33" s="89" t="s">
        <v>117</v>
      </c>
      <c r="H33" s="90"/>
      <c r="I33" s="90"/>
      <c r="J33" s="91">
        <v>0.20839500700000005</v>
      </c>
      <c r="K33" s="92">
        <f t="shared" si="0"/>
        <v>5.0075360570037165E-6</v>
      </c>
      <c r="L33" s="92">
        <f>J33/'סכום נכסי הקרן'!$C$42</f>
        <v>1.4635346391667738E-6</v>
      </c>
    </row>
    <row r="34" spans="2:12">
      <c r="B34" s="86" t="s">
        <v>1650</v>
      </c>
      <c r="C34" s="87">
        <v>31710000</v>
      </c>
      <c r="D34" s="88">
        <v>10</v>
      </c>
      <c r="E34" s="88" t="s">
        <v>1647</v>
      </c>
      <c r="F34" s="88" t="s">
        <v>1648</v>
      </c>
      <c r="G34" s="89" t="s">
        <v>122</v>
      </c>
      <c r="H34" s="90"/>
      <c r="I34" s="90"/>
      <c r="J34" s="91">
        <v>0.16832011800000005</v>
      </c>
      <c r="K34" s="92">
        <f t="shared" si="0"/>
        <v>4.0445741581712674E-6</v>
      </c>
      <c r="L34" s="92">
        <f>J34/'סכום נכסי הקרן'!$C$42</f>
        <v>1.1820932118668219E-6</v>
      </c>
    </row>
    <row r="35" spans="2:12">
      <c r="B35" s="86" t="s">
        <v>1650</v>
      </c>
      <c r="C35" s="87">
        <v>30710000</v>
      </c>
      <c r="D35" s="88">
        <v>10</v>
      </c>
      <c r="E35" s="88" t="s">
        <v>1647</v>
      </c>
      <c r="F35" s="88" t="s">
        <v>1648</v>
      </c>
      <c r="G35" s="89" t="s">
        <v>1641</v>
      </c>
      <c r="H35" s="90"/>
      <c r="I35" s="90"/>
      <c r="J35" s="91">
        <v>4.9616015000000006E-2</v>
      </c>
      <c r="K35" s="92">
        <f t="shared" si="0"/>
        <v>1.1922261847537317E-6</v>
      </c>
      <c r="L35" s="92">
        <f>J35/'סכום נכסי הקרן'!$C$42</f>
        <v>3.4844767950663155E-7</v>
      </c>
    </row>
    <row r="36" spans="2:12">
      <c r="B36" s="86" t="s">
        <v>1650</v>
      </c>
      <c r="C36" s="87">
        <v>34710000</v>
      </c>
      <c r="D36" s="88">
        <v>10</v>
      </c>
      <c r="E36" s="88" t="s">
        <v>1647</v>
      </c>
      <c r="F36" s="88" t="s">
        <v>1648</v>
      </c>
      <c r="G36" s="89" t="s">
        <v>121</v>
      </c>
      <c r="H36" s="90"/>
      <c r="I36" s="90"/>
      <c r="J36" s="91">
        <v>11.984009005000003</v>
      </c>
      <c r="K36" s="92">
        <f t="shared" si="0"/>
        <v>2.8796446740201763E-4</v>
      </c>
      <c r="L36" s="92">
        <f>J36/'סכום נכסי הקרן'!$C$42</f>
        <v>8.4162344133821034E-5</v>
      </c>
    </row>
    <row r="37" spans="2:12">
      <c r="B37" s="86" t="s">
        <v>1650</v>
      </c>
      <c r="C37" s="87">
        <v>34010000</v>
      </c>
      <c r="D37" s="88">
        <v>10</v>
      </c>
      <c r="E37" s="88" t="s">
        <v>1647</v>
      </c>
      <c r="F37" s="88" t="s">
        <v>1648</v>
      </c>
      <c r="G37" s="89" t="s">
        <v>113</v>
      </c>
      <c r="H37" s="90"/>
      <c r="I37" s="90"/>
      <c r="J37" s="91">
        <v>8462.3492172604656</v>
      </c>
      <c r="K37" s="92">
        <f t="shared" si="0"/>
        <v>0.20334229424406963</v>
      </c>
      <c r="L37" s="92">
        <f>J37/'סכום נכסי הקרן'!$C$42</f>
        <v>5.9430124485595398E-2</v>
      </c>
    </row>
    <row r="38" spans="2:12">
      <c r="B38" s="86" t="s">
        <v>1651</v>
      </c>
      <c r="C38" s="87">
        <v>31720000</v>
      </c>
      <c r="D38" s="88">
        <v>20</v>
      </c>
      <c r="E38" s="88" t="s">
        <v>1647</v>
      </c>
      <c r="F38" s="88" t="s">
        <v>1648</v>
      </c>
      <c r="G38" s="89" t="s">
        <v>122</v>
      </c>
      <c r="H38" s="90"/>
      <c r="I38" s="90"/>
      <c r="J38" s="91">
        <v>5.5798684000000008E-2</v>
      </c>
      <c r="K38" s="92">
        <f t="shared" si="0"/>
        <v>1.3407899070410854E-6</v>
      </c>
      <c r="L38" s="92">
        <f>J38/'סכום נכסי הקרן'!$C$42</f>
        <v>3.91867866843474E-7</v>
      </c>
    </row>
    <row r="39" spans="2:12">
      <c r="B39" s="86" t="s">
        <v>1651</v>
      </c>
      <c r="C39" s="87">
        <v>34020000</v>
      </c>
      <c r="D39" s="88">
        <v>20</v>
      </c>
      <c r="E39" s="88" t="s">
        <v>1647</v>
      </c>
      <c r="F39" s="88" t="s">
        <v>1648</v>
      </c>
      <c r="G39" s="89" t="s">
        <v>113</v>
      </c>
      <c r="H39" s="90"/>
      <c r="I39" s="90"/>
      <c r="J39" s="91">
        <v>2808.5255446370006</v>
      </c>
      <c r="K39" s="92">
        <f t="shared" si="0"/>
        <v>6.748622788158154E-2</v>
      </c>
      <c r="L39" s="92">
        <f>J39/'סכום נכסי הקרן'!$C$42</f>
        <v>1.9723958259522882E-2</v>
      </c>
    </row>
    <row r="40" spans="2:12">
      <c r="B40" s="86" t="s">
        <v>1651</v>
      </c>
      <c r="C40" s="87">
        <v>31220000</v>
      </c>
      <c r="D40" s="88">
        <v>20</v>
      </c>
      <c r="E40" s="88" t="s">
        <v>1647</v>
      </c>
      <c r="F40" s="88" t="s">
        <v>1648</v>
      </c>
      <c r="G40" s="89" t="s">
        <v>117</v>
      </c>
      <c r="H40" s="90"/>
      <c r="I40" s="90"/>
      <c r="J40" s="91">
        <v>3.0714193000000004E-2</v>
      </c>
      <c r="K40" s="92">
        <f t="shared" si="0"/>
        <v>7.3803317614644737E-7</v>
      </c>
      <c r="L40" s="92">
        <f>J40/'סכום נכסי הקרן'!$C$42</f>
        <v>2.1570231464112597E-7</v>
      </c>
    </row>
    <row r="41" spans="2:12">
      <c r="B41" s="86" t="s">
        <v>1651</v>
      </c>
      <c r="C41" s="87">
        <v>30820000</v>
      </c>
      <c r="D41" s="88">
        <v>20</v>
      </c>
      <c r="E41" s="88" t="s">
        <v>1647</v>
      </c>
      <c r="F41" s="88" t="s">
        <v>1648</v>
      </c>
      <c r="G41" s="89" t="s">
        <v>119</v>
      </c>
      <c r="H41" s="90"/>
      <c r="I41" s="90"/>
      <c r="J41" s="91">
        <v>1.1730000000000002E-6</v>
      </c>
      <c r="K41" s="92">
        <f t="shared" si="0"/>
        <v>2.8186086986553182E-11</v>
      </c>
      <c r="L41" s="92">
        <f>J41/'סכום נכסי הקרן'!$C$42</f>
        <v>8.2378467529340838E-12</v>
      </c>
    </row>
    <row r="42" spans="2:12">
      <c r="B42" s="86" t="s">
        <v>1651</v>
      </c>
      <c r="C42" s="87">
        <v>34520000</v>
      </c>
      <c r="D42" s="88">
        <v>20</v>
      </c>
      <c r="E42" s="88" t="s">
        <v>1647</v>
      </c>
      <c r="F42" s="88" t="s">
        <v>1648</v>
      </c>
      <c r="G42" s="89" t="s">
        <v>115</v>
      </c>
      <c r="H42" s="90"/>
      <c r="I42" s="90"/>
      <c r="J42" s="91">
        <v>0.60083818600000005</v>
      </c>
      <c r="K42" s="92">
        <f t="shared" si="0"/>
        <v>1.4437576620152446E-5</v>
      </c>
      <c r="L42" s="92">
        <f>J42/'סכום נכסי הקרן'!$C$42</f>
        <v>4.2196188402207198E-6</v>
      </c>
    </row>
    <row r="43" spans="2:12">
      <c r="B43" s="86" t="s">
        <v>1651</v>
      </c>
      <c r="C43" s="87">
        <v>31120000</v>
      </c>
      <c r="D43" s="88">
        <v>20</v>
      </c>
      <c r="E43" s="88" t="s">
        <v>1647</v>
      </c>
      <c r="F43" s="88" t="s">
        <v>1648</v>
      </c>
      <c r="G43" s="89" t="s">
        <v>121</v>
      </c>
      <c r="H43" s="90"/>
      <c r="I43" s="90"/>
      <c r="J43" s="91">
        <v>0.32518167900000006</v>
      </c>
      <c r="K43" s="92">
        <f t="shared" si="0"/>
        <v>7.813809966519534E-6</v>
      </c>
      <c r="L43" s="92">
        <f>J43/'סכום נכסי הקרן'!$C$42</f>
        <v>2.2837142697901138E-6</v>
      </c>
    </row>
    <row r="44" spans="2:12">
      <c r="B44" s="94"/>
      <c r="C44" s="94"/>
      <c r="D44" s="94"/>
      <c r="E44" s="95"/>
      <c r="F44" s="95"/>
      <c r="G44" s="95"/>
      <c r="H44" s="95"/>
      <c r="I44" s="95"/>
      <c r="J44" s="95"/>
      <c r="K44" s="95"/>
      <c r="L44" s="95"/>
    </row>
    <row r="45" spans="2:12">
      <c r="B45" s="79" t="s">
        <v>176</v>
      </c>
      <c r="C45" s="94"/>
      <c r="D45" s="94"/>
      <c r="E45" s="95"/>
      <c r="F45" s="95"/>
      <c r="G45" s="95"/>
      <c r="H45" s="95"/>
      <c r="I45" s="95"/>
      <c r="J45" s="96">
        <f>J46</f>
        <v>1603.1695301300003</v>
      </c>
      <c r="K45" s="92">
        <v>3.8522656291931606E-2</v>
      </c>
      <c r="L45" s="92">
        <v>1.1258878864607231E-2</v>
      </c>
    </row>
    <row r="46" spans="2:12">
      <c r="B46" s="85" t="s">
        <v>35</v>
      </c>
      <c r="C46" s="94"/>
      <c r="D46" s="94"/>
      <c r="E46" s="95"/>
      <c r="F46" s="95"/>
      <c r="G46" s="95"/>
      <c r="H46" s="95"/>
      <c r="I46" s="95"/>
      <c r="J46" s="96">
        <f>SUM(J47:J49)</f>
        <v>1603.1695301300003</v>
      </c>
      <c r="K46" s="92">
        <f>IFERROR(J46/$J$10,0)</f>
        <v>3.8522656291931606E-2</v>
      </c>
      <c r="L46" s="92">
        <f>J46/'סכום נכסי הקרן'!$C$42</f>
        <v>1.1258878864607231E-2</v>
      </c>
    </row>
    <row r="47" spans="2:12">
      <c r="B47" s="86" t="s">
        <v>1653</v>
      </c>
      <c r="C47" s="87">
        <v>31785000</v>
      </c>
      <c r="D47" s="88">
        <v>85</v>
      </c>
      <c r="E47" s="88" t="s">
        <v>1654</v>
      </c>
      <c r="F47" s="88" t="s">
        <v>1655</v>
      </c>
      <c r="G47" s="89" t="s">
        <v>122</v>
      </c>
      <c r="H47" s="90"/>
      <c r="I47" s="90"/>
      <c r="J47" s="91">
        <v>20.780500116000002</v>
      </c>
      <c r="K47" s="92">
        <f>IFERROR(J47/$J$10,0)</f>
        <v>4.9933587714719055E-4</v>
      </c>
      <c r="L47" s="92">
        <f>J47/'סכום נכסי הקרן'!$C$42</f>
        <v>1.4593910946712442E-4</v>
      </c>
    </row>
    <row r="48" spans="2:12">
      <c r="B48" s="86" t="s">
        <v>1653</v>
      </c>
      <c r="C48" s="87">
        <v>32085000</v>
      </c>
      <c r="D48" s="88">
        <v>85</v>
      </c>
      <c r="E48" s="88" t="s">
        <v>1654</v>
      </c>
      <c r="F48" s="88" t="s">
        <v>1655</v>
      </c>
      <c r="G48" s="89" t="s">
        <v>115</v>
      </c>
      <c r="H48" s="90"/>
      <c r="I48" s="90"/>
      <c r="J48" s="91">
        <v>227.70522864100002</v>
      </c>
      <c r="K48" s="92">
        <f>IFERROR(J48/$J$10,0)</f>
        <v>5.4715425249515824E-3</v>
      </c>
      <c r="L48" s="92">
        <f>J48/'סכום נכסי הקרן'!$C$42</f>
        <v>1.5991481486669862E-3</v>
      </c>
    </row>
    <row r="49" spans="2:12">
      <c r="B49" s="86" t="s">
        <v>1653</v>
      </c>
      <c r="C49" s="87">
        <v>30385000</v>
      </c>
      <c r="D49" s="88">
        <v>85</v>
      </c>
      <c r="E49" s="88" t="s">
        <v>1654</v>
      </c>
      <c r="F49" s="88" t="s">
        <v>1655</v>
      </c>
      <c r="G49" s="89" t="s">
        <v>113</v>
      </c>
      <c r="H49" s="90"/>
      <c r="I49" s="90"/>
      <c r="J49" s="91">
        <v>1354.6838013730003</v>
      </c>
      <c r="K49" s="92">
        <f>IFERROR(J49/$J$10,0)</f>
        <v>3.2551777889832829E-2</v>
      </c>
      <c r="L49" s="92">
        <f>J49/'סכום נכסי הקרן'!$C$42</f>
        <v>9.5137916064731206E-3</v>
      </c>
    </row>
    <row r="50" spans="2:12">
      <c r="B50" s="93"/>
      <c r="C50" s="88"/>
      <c r="D50" s="88"/>
      <c r="E50" s="88"/>
      <c r="F50" s="88"/>
      <c r="G50" s="88"/>
      <c r="H50" s="88"/>
      <c r="I50" s="88"/>
      <c r="J50" s="88"/>
      <c r="K50" s="92"/>
      <c r="L50" s="88"/>
    </row>
    <row r="51" spans="2:12">
      <c r="B51" s="93"/>
      <c r="C51" s="88"/>
      <c r="D51" s="88"/>
      <c r="E51" s="88"/>
      <c r="F51" s="88"/>
      <c r="G51" s="88"/>
      <c r="H51" s="88"/>
      <c r="I51" s="88"/>
      <c r="J51" s="88"/>
      <c r="K51" s="92"/>
      <c r="L51" s="88"/>
    </row>
    <row r="52" spans="2:12">
      <c r="B52" s="97" t="s">
        <v>198</v>
      </c>
      <c r="C52" s="88"/>
      <c r="D52" s="88"/>
      <c r="E52" s="88"/>
      <c r="F52" s="88"/>
      <c r="G52" s="88"/>
      <c r="H52" s="88"/>
      <c r="I52" s="88"/>
      <c r="J52" s="88"/>
      <c r="K52" s="92"/>
      <c r="L52" s="88"/>
    </row>
    <row r="53" spans="2:12">
      <c r="B53" s="93"/>
      <c r="C53" s="88"/>
      <c r="D53" s="88"/>
      <c r="E53" s="88"/>
      <c r="F53" s="88"/>
      <c r="G53" s="88"/>
      <c r="H53" s="88"/>
      <c r="I53" s="88"/>
      <c r="J53" s="88"/>
      <c r="K53" s="92"/>
      <c r="L53" s="88"/>
    </row>
    <row r="54" spans="2:12">
      <c r="B54" s="93"/>
      <c r="C54" s="88"/>
      <c r="D54" s="88"/>
      <c r="E54" s="88"/>
      <c r="F54" s="88"/>
      <c r="G54" s="88"/>
      <c r="H54" s="88"/>
      <c r="I54" s="88"/>
      <c r="J54" s="88"/>
      <c r="K54" s="92"/>
      <c r="L54" s="88"/>
    </row>
    <row r="55" spans="2:12">
      <c r="B55" s="93"/>
      <c r="C55" s="88"/>
      <c r="D55" s="88"/>
      <c r="E55" s="88"/>
      <c r="F55" s="88"/>
      <c r="G55" s="88"/>
      <c r="H55" s="88"/>
      <c r="I55" s="88"/>
      <c r="J55" s="88"/>
      <c r="K55" s="92"/>
      <c r="L55" s="88"/>
    </row>
    <row r="56" spans="2:12">
      <c r="B56" s="93"/>
      <c r="C56" s="88"/>
      <c r="D56" s="88"/>
      <c r="E56" s="88"/>
      <c r="F56" s="88"/>
      <c r="G56" s="88"/>
      <c r="H56" s="88"/>
      <c r="I56" s="88"/>
      <c r="J56" s="88"/>
      <c r="K56" s="92"/>
      <c r="L56" s="88"/>
    </row>
    <row r="57" spans="2:12">
      <c r="B57" s="93"/>
      <c r="C57" s="88"/>
      <c r="D57" s="88"/>
      <c r="E57" s="88"/>
      <c r="F57" s="88"/>
      <c r="G57" s="88"/>
      <c r="H57" s="88"/>
      <c r="I57" s="88"/>
      <c r="J57" s="88"/>
      <c r="K57" s="92"/>
      <c r="L57" s="88"/>
    </row>
    <row r="58" spans="2:12">
      <c r="B58" s="93"/>
      <c r="C58" s="88"/>
      <c r="D58" s="88"/>
      <c r="E58" s="88"/>
      <c r="F58" s="88"/>
      <c r="G58" s="88"/>
      <c r="H58" s="88"/>
      <c r="I58" s="88"/>
      <c r="J58" s="88"/>
      <c r="K58" s="92"/>
      <c r="L58" s="88"/>
    </row>
    <row r="59" spans="2:12">
      <c r="B59" s="93"/>
      <c r="C59" s="88"/>
      <c r="D59" s="88"/>
      <c r="E59" s="88"/>
      <c r="F59" s="88"/>
      <c r="G59" s="88"/>
      <c r="H59" s="88"/>
      <c r="I59" s="88"/>
      <c r="J59" s="88"/>
      <c r="K59" s="92"/>
      <c r="L59" s="88"/>
    </row>
    <row r="60" spans="2:12">
      <c r="B60" s="93"/>
      <c r="C60" s="88"/>
      <c r="D60" s="88"/>
      <c r="E60" s="88"/>
      <c r="F60" s="88"/>
      <c r="G60" s="88"/>
      <c r="H60" s="88"/>
      <c r="I60" s="88"/>
      <c r="J60" s="88"/>
      <c r="K60" s="92"/>
      <c r="L60" s="88"/>
    </row>
    <row r="61" spans="2:12">
      <c r="B61" s="93"/>
      <c r="C61" s="88"/>
      <c r="D61" s="88"/>
      <c r="E61" s="88"/>
      <c r="F61" s="88"/>
      <c r="G61" s="88"/>
      <c r="H61" s="88"/>
      <c r="I61" s="88"/>
      <c r="J61" s="88"/>
      <c r="K61" s="92"/>
      <c r="L61" s="88"/>
    </row>
    <row r="62" spans="2:12">
      <c r="B62" s="94"/>
      <c r="C62" s="94"/>
      <c r="D62" s="95"/>
      <c r="E62" s="95"/>
      <c r="F62" s="95"/>
      <c r="G62" s="95"/>
      <c r="H62" s="95"/>
      <c r="I62" s="95"/>
      <c r="J62" s="95"/>
      <c r="K62" s="95"/>
      <c r="L62" s="95"/>
    </row>
    <row r="63" spans="2:12">
      <c r="B63" s="94"/>
      <c r="C63" s="94"/>
      <c r="D63" s="95"/>
      <c r="E63" s="95"/>
      <c r="F63" s="95"/>
      <c r="G63" s="95"/>
      <c r="H63" s="95"/>
      <c r="I63" s="95"/>
      <c r="J63" s="95"/>
      <c r="K63" s="95"/>
      <c r="L63" s="95"/>
    </row>
    <row r="64" spans="2:12">
      <c r="B64" s="94"/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2:12">
      <c r="B65" s="98"/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2:12">
      <c r="B66" s="94"/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2:12">
      <c r="B67" s="94"/>
      <c r="C67" s="94"/>
      <c r="D67" s="95"/>
      <c r="E67" s="95"/>
      <c r="F67" s="95"/>
      <c r="G67" s="95"/>
      <c r="H67" s="95"/>
      <c r="I67" s="95"/>
      <c r="J67" s="95"/>
      <c r="K67" s="95"/>
      <c r="L67" s="95"/>
    </row>
    <row r="68" spans="2:12">
      <c r="B68" s="94"/>
      <c r="C68" s="94"/>
      <c r="D68" s="95"/>
      <c r="E68" s="95"/>
      <c r="F68" s="95"/>
      <c r="G68" s="95"/>
      <c r="H68" s="95"/>
      <c r="I68" s="95"/>
      <c r="J68" s="95"/>
      <c r="K68" s="95"/>
      <c r="L68" s="95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4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>
      <selection activeCell="M23" sqref="M23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1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85546875" style="1" bestFit="1" customWidth="1"/>
    <col min="11" max="11" width="10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2146</v>
      </c>
    </row>
    <row r="6" spans="2:11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83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183</v>
      </c>
      <c r="H8" s="29" t="s">
        <v>182</v>
      </c>
      <c r="I8" s="29" t="s">
        <v>93</v>
      </c>
      <c r="J8" s="29" t="s">
        <v>130</v>
      </c>
      <c r="K8" s="30" t="s">
        <v>132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40</v>
      </c>
      <c r="C11" s="74"/>
      <c r="D11" s="75"/>
      <c r="E11" s="75"/>
      <c r="F11" s="115"/>
      <c r="G11" s="77"/>
      <c r="H11" s="111"/>
      <c r="I11" s="77">
        <v>-358.41204386400005</v>
      </c>
      <c r="J11" s="78">
        <f>IFERROR(I11/$I$11,0)</f>
        <v>1</v>
      </c>
      <c r="K11" s="78">
        <f>I11/'סכום נכסי הקרן'!$C$42</f>
        <v>-2.5170873757523623E-3</v>
      </c>
    </row>
    <row r="12" spans="2:11" ht="19.5" customHeight="1">
      <c r="B12" s="79" t="s">
        <v>31</v>
      </c>
      <c r="C12" s="80"/>
      <c r="D12" s="81"/>
      <c r="E12" s="81"/>
      <c r="F12" s="101"/>
      <c r="G12" s="83"/>
      <c r="H12" s="102"/>
      <c r="I12" s="83">
        <v>-1174.1603842519999</v>
      </c>
      <c r="J12" s="84">
        <f t="shared" ref="J12:J75" si="0">IFERROR(I12/$I$11,0)</f>
        <v>3.276007054878816</v>
      </c>
      <c r="K12" s="84">
        <f>I12/'סכום נכסי הקרן'!$C$42</f>
        <v>-8.2459960007111432E-3</v>
      </c>
    </row>
    <row r="13" spans="2:11">
      <c r="B13" s="85" t="s">
        <v>172</v>
      </c>
      <c r="C13" s="80"/>
      <c r="D13" s="81"/>
      <c r="E13" s="81"/>
      <c r="F13" s="101"/>
      <c r="G13" s="83"/>
      <c r="H13" s="102"/>
      <c r="I13" s="83">
        <v>-42.855965663000013</v>
      </c>
      <c r="J13" s="84">
        <f t="shared" si="0"/>
        <v>0.11957177889720071</v>
      </c>
      <c r="K13" s="84">
        <f>I13/'סכום נכסי הקרן'!$C$42</f>
        <v>-3.009726151583966E-4</v>
      </c>
    </row>
    <row r="14" spans="2:11">
      <c r="B14" s="86" t="s">
        <v>292</v>
      </c>
      <c r="C14" s="88" t="s">
        <v>1137</v>
      </c>
      <c r="D14" s="89" t="s">
        <v>682</v>
      </c>
      <c r="E14" s="89" t="s">
        <v>114</v>
      </c>
      <c r="F14" s="99">
        <v>44882</v>
      </c>
      <c r="G14" s="91">
        <v>51697.334186000007</v>
      </c>
      <c r="H14" s="100">
        <v>-3.8064249999999999</v>
      </c>
      <c r="I14" s="91">
        <v>-1.9678200290000003</v>
      </c>
      <c r="J14" s="92">
        <f t="shared" si="0"/>
        <v>5.4903847755369863E-3</v>
      </c>
      <c r="K14" s="92">
        <f>I14/'סכום נכסי הקרן'!$C$42</f>
        <v>-1.3819778206527115E-5</v>
      </c>
    </row>
    <row r="15" spans="2:11">
      <c r="B15" s="86" t="s">
        <v>334</v>
      </c>
      <c r="C15" s="88" t="s">
        <v>1138</v>
      </c>
      <c r="D15" s="89" t="s">
        <v>682</v>
      </c>
      <c r="E15" s="89" t="s">
        <v>114</v>
      </c>
      <c r="F15" s="99">
        <v>44917</v>
      </c>
      <c r="G15" s="91">
        <v>182045.60837400003</v>
      </c>
      <c r="H15" s="100">
        <v>-5.9169239999999999</v>
      </c>
      <c r="I15" s="91">
        <v>-10.771500066000002</v>
      </c>
      <c r="J15" s="92">
        <f t="shared" si="0"/>
        <v>3.0053398735917652E-2</v>
      </c>
      <c r="K15" s="92">
        <f>I15/'סכום נכסי הקרן'!$C$42</f>
        <v>-7.5647030556630322E-5</v>
      </c>
    </row>
    <row r="16" spans="2:11" s="6" customFormat="1">
      <c r="B16" s="86" t="s">
        <v>1139</v>
      </c>
      <c r="C16" s="88" t="s">
        <v>1140</v>
      </c>
      <c r="D16" s="89" t="s">
        <v>682</v>
      </c>
      <c r="E16" s="89" t="s">
        <v>114</v>
      </c>
      <c r="F16" s="99">
        <v>44952</v>
      </c>
      <c r="G16" s="91">
        <v>114909.62639800001</v>
      </c>
      <c r="H16" s="100">
        <v>-34.616999</v>
      </c>
      <c r="I16" s="91">
        <v>-39.778263942000002</v>
      </c>
      <c r="J16" s="92">
        <f t="shared" si="0"/>
        <v>0.11098473006976831</v>
      </c>
      <c r="K16" s="92">
        <f>I16/'סכום נכסי הקרן'!$C$42</f>
        <v>-2.7935826295989735E-4</v>
      </c>
    </row>
    <row r="17" spans="2:11" s="6" customFormat="1">
      <c r="B17" s="86" t="s">
        <v>276</v>
      </c>
      <c r="C17" s="88" t="s">
        <v>1141</v>
      </c>
      <c r="D17" s="89" t="s">
        <v>682</v>
      </c>
      <c r="E17" s="89" t="s">
        <v>114</v>
      </c>
      <c r="F17" s="99">
        <v>44952</v>
      </c>
      <c r="G17" s="91">
        <v>191253.06222600001</v>
      </c>
      <c r="H17" s="100">
        <v>-20.266642000000001</v>
      </c>
      <c r="I17" s="91">
        <v>-38.760573757000003</v>
      </c>
      <c r="J17" s="92">
        <f t="shared" si="0"/>
        <v>0.10814528814134314</v>
      </c>
      <c r="K17" s="92">
        <f>I17/'סכום נכסי הקרן'!$C$42</f>
        <v>-2.7221113952767648E-4</v>
      </c>
    </row>
    <row r="18" spans="2:11" s="6" customFormat="1">
      <c r="B18" s="86" t="s">
        <v>292</v>
      </c>
      <c r="C18" s="88" t="s">
        <v>1142</v>
      </c>
      <c r="D18" s="89" t="s">
        <v>682</v>
      </c>
      <c r="E18" s="89" t="s">
        <v>114</v>
      </c>
      <c r="F18" s="99">
        <v>44965</v>
      </c>
      <c r="G18" s="91">
        <v>53745.66986400001</v>
      </c>
      <c r="H18" s="100">
        <v>-3.0257000000000001</v>
      </c>
      <c r="I18" s="91">
        <v>-1.6261825480000003</v>
      </c>
      <c r="J18" s="92">
        <f t="shared" si="0"/>
        <v>4.5371872286107031E-3</v>
      </c>
      <c r="K18" s="92">
        <f>I18/'סכום נכסי הקרן'!$C$42</f>
        <v>-1.1420496694560848E-5</v>
      </c>
    </row>
    <row r="19" spans="2:11">
      <c r="B19" s="86" t="s">
        <v>421</v>
      </c>
      <c r="C19" s="88" t="s">
        <v>1143</v>
      </c>
      <c r="D19" s="89" t="s">
        <v>682</v>
      </c>
      <c r="E19" s="89" t="s">
        <v>114</v>
      </c>
      <c r="F19" s="99">
        <v>44965</v>
      </c>
      <c r="G19" s="91">
        <v>45962.943690000007</v>
      </c>
      <c r="H19" s="100">
        <v>18.024788000000001</v>
      </c>
      <c r="I19" s="91">
        <v>8.2847230020000033</v>
      </c>
      <c r="J19" s="92">
        <f t="shared" si="0"/>
        <v>-2.3115079818979669E-2</v>
      </c>
      <c r="K19" s="92">
        <f>I19/'סכום נכסי הקרן'!$C$42</f>
        <v>5.8182675601861923E-5</v>
      </c>
    </row>
    <row r="20" spans="2:11">
      <c r="B20" s="86" t="s">
        <v>421</v>
      </c>
      <c r="C20" s="88" t="s">
        <v>1144</v>
      </c>
      <c r="D20" s="89" t="s">
        <v>682</v>
      </c>
      <c r="E20" s="89" t="s">
        <v>114</v>
      </c>
      <c r="F20" s="99">
        <v>44952</v>
      </c>
      <c r="G20" s="91">
        <v>132331.38034300003</v>
      </c>
      <c r="H20" s="100">
        <v>30.234833999999999</v>
      </c>
      <c r="I20" s="91">
        <v>40.010173612000003</v>
      </c>
      <c r="J20" s="92">
        <f t="shared" si="0"/>
        <v>-0.11163177771777646</v>
      </c>
      <c r="K20" s="92">
        <f>I20/'סכום נכסי הקרן'!$C$42</f>
        <v>2.8098693842620897E-4</v>
      </c>
    </row>
    <row r="21" spans="2:11">
      <c r="B21" s="86" t="s">
        <v>310</v>
      </c>
      <c r="C21" s="88" t="s">
        <v>1145</v>
      </c>
      <c r="D21" s="89" t="s">
        <v>682</v>
      </c>
      <c r="E21" s="89" t="s">
        <v>114</v>
      </c>
      <c r="F21" s="99">
        <v>45091</v>
      </c>
      <c r="G21" s="91">
        <v>112605.05840500003</v>
      </c>
      <c r="H21" s="100">
        <v>1.5185919999999999</v>
      </c>
      <c r="I21" s="91">
        <v>1.7100111480000004</v>
      </c>
      <c r="J21" s="92">
        <f t="shared" si="0"/>
        <v>-4.771076132276589E-3</v>
      </c>
      <c r="K21" s="92">
        <f>I21/'סכום נכסי הקרן'!$C$42</f>
        <v>1.2009215501306808E-5</v>
      </c>
    </row>
    <row r="22" spans="2:11">
      <c r="B22" s="86" t="s">
        <v>334</v>
      </c>
      <c r="C22" s="88" t="s">
        <v>1146</v>
      </c>
      <c r="D22" s="89" t="s">
        <v>682</v>
      </c>
      <c r="E22" s="89" t="s">
        <v>114</v>
      </c>
      <c r="F22" s="99">
        <v>45043</v>
      </c>
      <c r="G22" s="91">
        <v>150029.31426000001</v>
      </c>
      <c r="H22" s="100">
        <v>2.8972000000000001E-2</v>
      </c>
      <c r="I22" s="91">
        <v>4.3466917000000008E-2</v>
      </c>
      <c r="J22" s="92">
        <f t="shared" si="0"/>
        <v>-1.2127638494339657E-4</v>
      </c>
      <c r="K22" s="92">
        <f>I22/'סכום נכסי הקרן'!$C$42</f>
        <v>3.0526325751790737E-7</v>
      </c>
    </row>
    <row r="23" spans="2:11">
      <c r="B23" s="93"/>
      <c r="C23" s="88"/>
      <c r="D23" s="88"/>
      <c r="E23" s="88"/>
      <c r="F23" s="88"/>
      <c r="G23" s="91"/>
      <c r="H23" s="100"/>
      <c r="I23" s="88"/>
      <c r="J23" s="92"/>
      <c r="K23" s="88"/>
    </row>
    <row r="24" spans="2:11">
      <c r="B24" s="85" t="s">
        <v>1128</v>
      </c>
      <c r="C24" s="80"/>
      <c r="D24" s="81"/>
      <c r="E24" s="81"/>
      <c r="F24" s="101"/>
      <c r="G24" s="83"/>
      <c r="H24" s="102"/>
      <c r="I24" s="83">
        <v>-968.88537053000005</v>
      </c>
      <c r="J24" s="84">
        <f t="shared" si="0"/>
        <v>2.703272356823045</v>
      </c>
      <c r="K24" s="84">
        <f>I24/'סכום נכסי הקרן'!$C$42</f>
        <v>-6.8043727225796215E-3</v>
      </c>
    </row>
    <row r="25" spans="2:11">
      <c r="B25" s="86" t="s">
        <v>1147</v>
      </c>
      <c r="C25" s="88" t="s">
        <v>1148</v>
      </c>
      <c r="D25" s="89" t="s">
        <v>682</v>
      </c>
      <c r="E25" s="89" t="s">
        <v>113</v>
      </c>
      <c r="F25" s="99">
        <v>44951</v>
      </c>
      <c r="G25" s="91">
        <v>154379.50885000004</v>
      </c>
      <c r="H25" s="100">
        <v>-11.310268000000001</v>
      </c>
      <c r="I25" s="91">
        <v>-17.460736764000004</v>
      </c>
      <c r="J25" s="92">
        <f t="shared" si="0"/>
        <v>4.8716936450454509E-2</v>
      </c>
      <c r="K25" s="92">
        <f>I25/'סכום נכסי הקרן'!$C$42</f>
        <v>-1.2262478572476913E-4</v>
      </c>
    </row>
    <row r="26" spans="2:11">
      <c r="B26" s="86" t="s">
        <v>1147</v>
      </c>
      <c r="C26" s="88" t="s">
        <v>1149</v>
      </c>
      <c r="D26" s="89" t="s">
        <v>682</v>
      </c>
      <c r="E26" s="89" t="s">
        <v>113</v>
      </c>
      <c r="F26" s="99">
        <v>44951</v>
      </c>
      <c r="G26" s="91">
        <v>58922.286450000007</v>
      </c>
      <c r="H26" s="100">
        <v>-11.310268000000001</v>
      </c>
      <c r="I26" s="91">
        <v>-6.6642687200000008</v>
      </c>
      <c r="J26" s="92">
        <f t="shared" si="0"/>
        <v>1.8593874938334289E-2</v>
      </c>
      <c r="K26" s="92">
        <f>I26/'סכום נכסי הקרן'!$C$42</f>
        <v>-4.6802407873599475E-5</v>
      </c>
    </row>
    <row r="27" spans="2:11">
      <c r="B27" s="86" t="s">
        <v>1150</v>
      </c>
      <c r="C27" s="88" t="s">
        <v>1151</v>
      </c>
      <c r="D27" s="89" t="s">
        <v>682</v>
      </c>
      <c r="E27" s="89" t="s">
        <v>113</v>
      </c>
      <c r="F27" s="99">
        <v>44951</v>
      </c>
      <c r="G27" s="91">
        <v>176433.72440000001</v>
      </c>
      <c r="H27" s="100">
        <v>-11.310268000000001</v>
      </c>
      <c r="I27" s="91">
        <v>-19.955127722000004</v>
      </c>
      <c r="J27" s="92">
        <f t="shared" si="0"/>
        <v>5.5676498777401592E-2</v>
      </c>
      <c r="K27" s="92">
        <f>I27/'סכום נכסי הקרן'!$C$42</f>
        <v>-1.4014261219868937E-4</v>
      </c>
    </row>
    <row r="28" spans="2:11">
      <c r="B28" s="86" t="s">
        <v>1152</v>
      </c>
      <c r="C28" s="88" t="s">
        <v>1153</v>
      </c>
      <c r="D28" s="89" t="s">
        <v>682</v>
      </c>
      <c r="E28" s="89" t="s">
        <v>113</v>
      </c>
      <c r="F28" s="99">
        <v>44951</v>
      </c>
      <c r="G28" s="91">
        <v>330963.14861300006</v>
      </c>
      <c r="H28" s="100">
        <v>-11.259848</v>
      </c>
      <c r="I28" s="91">
        <v>-37.265949124000009</v>
      </c>
      <c r="J28" s="92">
        <f t="shared" si="0"/>
        <v>0.10397515865326397</v>
      </c>
      <c r="K28" s="92">
        <f>I28/'סכום נכסי הקרן'!$C$42</f>
        <v>-2.6171455923797973E-4</v>
      </c>
    </row>
    <row r="29" spans="2:11">
      <c r="B29" s="86" t="s">
        <v>1154</v>
      </c>
      <c r="C29" s="88" t="s">
        <v>1155</v>
      </c>
      <c r="D29" s="89" t="s">
        <v>682</v>
      </c>
      <c r="E29" s="89" t="s">
        <v>113</v>
      </c>
      <c r="F29" s="99">
        <v>44950</v>
      </c>
      <c r="G29" s="91">
        <v>177941.74482000002</v>
      </c>
      <c r="H29" s="100">
        <v>-10.581398999999999</v>
      </c>
      <c r="I29" s="91">
        <v>-18.828725223000003</v>
      </c>
      <c r="J29" s="92">
        <f t="shared" si="0"/>
        <v>5.2533740272814572E-2</v>
      </c>
      <c r="K29" s="92">
        <f>I29/'סכום נכסי הקרן'!$C$42</f>
        <v>-1.3223201444175501E-4</v>
      </c>
    </row>
    <row r="30" spans="2:11">
      <c r="B30" s="86" t="s">
        <v>1156</v>
      </c>
      <c r="C30" s="88" t="s">
        <v>1157</v>
      </c>
      <c r="D30" s="89" t="s">
        <v>682</v>
      </c>
      <c r="E30" s="89" t="s">
        <v>113</v>
      </c>
      <c r="F30" s="99">
        <v>44950</v>
      </c>
      <c r="G30" s="91">
        <v>266713.42198799999</v>
      </c>
      <c r="H30" s="100">
        <v>-10.455429000000001</v>
      </c>
      <c r="I30" s="91">
        <v>-27.886032423000003</v>
      </c>
      <c r="J30" s="92">
        <f t="shared" si="0"/>
        <v>7.7804395528576029E-2</v>
      </c>
      <c r="K30" s="92">
        <f>I30/'סכום נכסי הקרן'!$C$42</f>
        <v>-1.9584046176302226E-4</v>
      </c>
    </row>
    <row r="31" spans="2:11">
      <c r="B31" s="86" t="s">
        <v>1158</v>
      </c>
      <c r="C31" s="88" t="s">
        <v>1159</v>
      </c>
      <c r="D31" s="89" t="s">
        <v>682</v>
      </c>
      <c r="E31" s="89" t="s">
        <v>113</v>
      </c>
      <c r="F31" s="99">
        <v>44950</v>
      </c>
      <c r="G31" s="91">
        <v>155592.15756000002</v>
      </c>
      <c r="H31" s="100">
        <v>-10.448807</v>
      </c>
      <c r="I31" s="91">
        <v>-16.257524180000001</v>
      </c>
      <c r="J31" s="92">
        <f t="shared" si="0"/>
        <v>4.5359871294305444E-2</v>
      </c>
      <c r="K31" s="92">
        <f>I31/'סכום נכסי הקרן'!$C$42</f>
        <v>-1.1417475940064819E-4</v>
      </c>
    </row>
    <row r="32" spans="2:11">
      <c r="B32" s="86" t="s">
        <v>1160</v>
      </c>
      <c r="C32" s="88" t="s">
        <v>1161</v>
      </c>
      <c r="D32" s="89" t="s">
        <v>682</v>
      </c>
      <c r="E32" s="89" t="s">
        <v>113</v>
      </c>
      <c r="F32" s="99">
        <v>44952</v>
      </c>
      <c r="G32" s="91">
        <v>209138.46033400003</v>
      </c>
      <c r="H32" s="100">
        <v>-10.330845</v>
      </c>
      <c r="I32" s="91">
        <v>-21.605769595000005</v>
      </c>
      <c r="J32" s="92">
        <f t="shared" si="0"/>
        <v>6.0281929597205013E-2</v>
      </c>
      <c r="K32" s="92">
        <f>I32/'סכום נכסי הקרן'!$C$42</f>
        <v>-1.5173488397511741E-4</v>
      </c>
    </row>
    <row r="33" spans="2:11">
      <c r="B33" s="86" t="s">
        <v>1162</v>
      </c>
      <c r="C33" s="88" t="s">
        <v>1163</v>
      </c>
      <c r="D33" s="89" t="s">
        <v>682</v>
      </c>
      <c r="E33" s="89" t="s">
        <v>113</v>
      </c>
      <c r="F33" s="99">
        <v>44952</v>
      </c>
      <c r="G33" s="91">
        <v>422827.95130000007</v>
      </c>
      <c r="H33" s="100">
        <v>-10.304418</v>
      </c>
      <c r="I33" s="91">
        <v>-43.569960264000009</v>
      </c>
      <c r="J33" s="92">
        <f t="shared" si="0"/>
        <v>0.12156388438925532</v>
      </c>
      <c r="K33" s="92">
        <f>I33/'סכום נכסי הקרן'!$C$42</f>
        <v>-3.0598691874361423E-4</v>
      </c>
    </row>
    <row r="34" spans="2:11">
      <c r="B34" s="86" t="s">
        <v>1164</v>
      </c>
      <c r="C34" s="88" t="s">
        <v>1165</v>
      </c>
      <c r="D34" s="89" t="s">
        <v>682</v>
      </c>
      <c r="E34" s="89" t="s">
        <v>113</v>
      </c>
      <c r="F34" s="99">
        <v>44952</v>
      </c>
      <c r="G34" s="91">
        <v>213722.53897400002</v>
      </c>
      <c r="H34" s="100">
        <v>-10.261502</v>
      </c>
      <c r="I34" s="91">
        <v>-21.931142660000003</v>
      </c>
      <c r="J34" s="92">
        <f t="shared" si="0"/>
        <v>6.118974804407467E-2</v>
      </c>
      <c r="K34" s="92">
        <f>I34/'סכום נכסי הקרן'!$C$42</f>
        <v>-1.5401994232720816E-4</v>
      </c>
    </row>
    <row r="35" spans="2:11">
      <c r="B35" s="86" t="s">
        <v>1166</v>
      </c>
      <c r="C35" s="88" t="s">
        <v>1167</v>
      </c>
      <c r="D35" s="89" t="s">
        <v>682</v>
      </c>
      <c r="E35" s="89" t="s">
        <v>113</v>
      </c>
      <c r="F35" s="99">
        <v>44959</v>
      </c>
      <c r="G35" s="91">
        <v>278726.90621900005</v>
      </c>
      <c r="H35" s="100">
        <v>-9.1638409999999997</v>
      </c>
      <c r="I35" s="91">
        <v>-25.542091338000006</v>
      </c>
      <c r="J35" s="92">
        <f t="shared" si="0"/>
        <v>7.1264601107244002E-2</v>
      </c>
      <c r="K35" s="92">
        <f>I35/'סכום נכסי הקרן'!$C$42</f>
        <v>-1.7937922778507169E-4</v>
      </c>
    </row>
    <row r="36" spans="2:11">
      <c r="B36" s="86" t="s">
        <v>1168</v>
      </c>
      <c r="C36" s="88" t="s">
        <v>1169</v>
      </c>
      <c r="D36" s="89" t="s">
        <v>682</v>
      </c>
      <c r="E36" s="89" t="s">
        <v>113</v>
      </c>
      <c r="F36" s="99">
        <v>44959</v>
      </c>
      <c r="G36" s="91">
        <v>224986.31313500003</v>
      </c>
      <c r="H36" s="100">
        <v>-9.0636229999999998</v>
      </c>
      <c r="I36" s="91">
        <v>-20.391910702000004</v>
      </c>
      <c r="J36" s="92">
        <f t="shared" si="0"/>
        <v>5.6895160336011871E-2</v>
      </c>
      <c r="K36" s="92">
        <f>I36/'סכום נכסי הקרן'!$C$42</f>
        <v>-1.4321008982318202E-4</v>
      </c>
    </row>
    <row r="37" spans="2:11">
      <c r="B37" s="86" t="s">
        <v>1168</v>
      </c>
      <c r="C37" s="88" t="s">
        <v>1170</v>
      </c>
      <c r="D37" s="89" t="s">
        <v>682</v>
      </c>
      <c r="E37" s="89" t="s">
        <v>113</v>
      </c>
      <c r="F37" s="99">
        <v>44959</v>
      </c>
      <c r="G37" s="91">
        <v>160292.35420400003</v>
      </c>
      <c r="H37" s="100">
        <v>-9.0636229999999998</v>
      </c>
      <c r="I37" s="91">
        <v>-14.528294311000002</v>
      </c>
      <c r="J37" s="92">
        <f t="shared" si="0"/>
        <v>4.053517330046192E-2</v>
      </c>
      <c r="K37" s="92">
        <f>I37/'סכום נכסי הקרן'!$C$42</f>
        <v>-1.0203057298852692E-4</v>
      </c>
    </row>
    <row r="38" spans="2:11">
      <c r="B38" s="86" t="s">
        <v>1171</v>
      </c>
      <c r="C38" s="88" t="s">
        <v>1172</v>
      </c>
      <c r="D38" s="89" t="s">
        <v>682</v>
      </c>
      <c r="E38" s="89" t="s">
        <v>113</v>
      </c>
      <c r="F38" s="99">
        <v>44958</v>
      </c>
      <c r="G38" s="91">
        <v>120746.18398500001</v>
      </c>
      <c r="H38" s="100">
        <v>-8.5936509999999995</v>
      </c>
      <c r="I38" s="91">
        <v>-10.376505410000002</v>
      </c>
      <c r="J38" s="92">
        <f t="shared" si="0"/>
        <v>2.8951330145416041E-2</v>
      </c>
      <c r="K38" s="92">
        <f>I38/'סכום נכסי הקרן'!$C$42</f>
        <v>-7.2873027620265523E-5</v>
      </c>
    </row>
    <row r="39" spans="2:11">
      <c r="B39" s="86" t="s">
        <v>1171</v>
      </c>
      <c r="C39" s="88" t="s">
        <v>1173</v>
      </c>
      <c r="D39" s="89" t="s">
        <v>682</v>
      </c>
      <c r="E39" s="89" t="s">
        <v>113</v>
      </c>
      <c r="F39" s="99">
        <v>44958</v>
      </c>
      <c r="G39" s="91">
        <v>325400.28922799998</v>
      </c>
      <c r="H39" s="100">
        <v>-8.5936509999999995</v>
      </c>
      <c r="I39" s="91">
        <v>-27.963764564000005</v>
      </c>
      <c r="J39" s="92">
        <f t="shared" si="0"/>
        <v>7.8021274794579432E-2</v>
      </c>
      <c r="K39" s="92">
        <f>I39/'סכום נכסי הקרן'!$C$42</f>
        <v>-1.9638636582554187E-4</v>
      </c>
    </row>
    <row r="40" spans="2:11">
      <c r="B40" s="86" t="s">
        <v>1174</v>
      </c>
      <c r="C40" s="88" t="s">
        <v>1175</v>
      </c>
      <c r="D40" s="89" t="s">
        <v>682</v>
      </c>
      <c r="E40" s="89" t="s">
        <v>113</v>
      </c>
      <c r="F40" s="99">
        <v>44958</v>
      </c>
      <c r="G40" s="91">
        <v>203465.12998500004</v>
      </c>
      <c r="H40" s="100">
        <v>-8.5456430000000001</v>
      </c>
      <c r="I40" s="91">
        <v>-17.387403645000003</v>
      </c>
      <c r="J40" s="92">
        <f t="shared" si="0"/>
        <v>4.8512330828920688E-2</v>
      </c>
      <c r="K40" s="92">
        <f>I40/'סכום נכסי הקרן'!$C$42</f>
        <v>-1.2210977549779838E-4</v>
      </c>
    </row>
    <row r="41" spans="2:11">
      <c r="B41" s="86" t="s">
        <v>1176</v>
      </c>
      <c r="C41" s="88" t="s">
        <v>1177</v>
      </c>
      <c r="D41" s="89" t="s">
        <v>682</v>
      </c>
      <c r="E41" s="89" t="s">
        <v>113</v>
      </c>
      <c r="F41" s="99">
        <v>44958</v>
      </c>
      <c r="G41" s="91">
        <v>167308.34297000003</v>
      </c>
      <c r="H41" s="100">
        <v>-8.5360469999999999</v>
      </c>
      <c r="I41" s="91">
        <v>-14.281518011000001</v>
      </c>
      <c r="J41" s="92">
        <f t="shared" si="0"/>
        <v>3.9846646493886077E-2</v>
      </c>
      <c r="K41" s="92">
        <f>I41/'סכום נכסי הקרן'!$C$42</f>
        <v>-1.0029749085582778E-4</v>
      </c>
    </row>
    <row r="42" spans="2:11">
      <c r="B42" s="86" t="s">
        <v>1178</v>
      </c>
      <c r="C42" s="88" t="s">
        <v>1179</v>
      </c>
      <c r="D42" s="89" t="s">
        <v>682</v>
      </c>
      <c r="E42" s="89" t="s">
        <v>113</v>
      </c>
      <c r="F42" s="99">
        <v>44963</v>
      </c>
      <c r="G42" s="91">
        <v>203555.07920300003</v>
      </c>
      <c r="H42" s="100">
        <v>-8.4678769999999997</v>
      </c>
      <c r="I42" s="91">
        <v>-17.236793635000005</v>
      </c>
      <c r="J42" s="92">
        <f t="shared" si="0"/>
        <v>4.8092116127494117E-2</v>
      </c>
      <c r="K42" s="92">
        <f>I42/'סכום נכסי הקרן'!$C$42</f>
        <v>-1.2105205837773202E-4</v>
      </c>
    </row>
    <row r="43" spans="2:11">
      <c r="B43" s="86" t="s">
        <v>1180</v>
      </c>
      <c r="C43" s="88" t="s">
        <v>1181</v>
      </c>
      <c r="D43" s="89" t="s">
        <v>682</v>
      </c>
      <c r="E43" s="89" t="s">
        <v>113</v>
      </c>
      <c r="F43" s="99">
        <v>44963</v>
      </c>
      <c r="G43" s="91">
        <v>181071.10628000004</v>
      </c>
      <c r="H43" s="100">
        <v>-8.3880510000000008</v>
      </c>
      <c r="I43" s="91">
        <v>-15.188336236000001</v>
      </c>
      <c r="J43" s="92">
        <f t="shared" si="0"/>
        <v>4.2376746250645629E-2</v>
      </c>
      <c r="K43" s="92">
        <f>I43/'סכום נכסי הקרן'!$C$42</f>
        <v>-1.0666597301296136E-4</v>
      </c>
    </row>
    <row r="44" spans="2:11">
      <c r="B44" s="86" t="s">
        <v>1182</v>
      </c>
      <c r="C44" s="88" t="s">
        <v>1183</v>
      </c>
      <c r="D44" s="89" t="s">
        <v>682</v>
      </c>
      <c r="E44" s="89" t="s">
        <v>113</v>
      </c>
      <c r="F44" s="99">
        <v>44963</v>
      </c>
      <c r="G44" s="91">
        <v>280908.07480000006</v>
      </c>
      <c r="H44" s="100">
        <v>-8.2924140000000008</v>
      </c>
      <c r="I44" s="91">
        <v>-23.294061106000001</v>
      </c>
      <c r="J44" s="92">
        <f t="shared" si="0"/>
        <v>6.4992406100167113E-2</v>
      </c>
      <c r="K44" s="92">
        <f>I44/'סכום נכסי הקרן'!$C$42</f>
        <v>-1.6359156491450145E-4</v>
      </c>
    </row>
    <row r="45" spans="2:11">
      <c r="B45" s="86" t="s">
        <v>1184</v>
      </c>
      <c r="C45" s="88" t="s">
        <v>1185</v>
      </c>
      <c r="D45" s="89" t="s">
        <v>682</v>
      </c>
      <c r="E45" s="89" t="s">
        <v>113</v>
      </c>
      <c r="F45" s="99">
        <v>44964</v>
      </c>
      <c r="G45" s="91">
        <v>91289.793986000004</v>
      </c>
      <c r="H45" s="100">
        <v>-7.4807300000000003</v>
      </c>
      <c r="I45" s="91">
        <v>-6.8291431470000008</v>
      </c>
      <c r="J45" s="92">
        <f t="shared" si="0"/>
        <v>1.9053888572983693E-2</v>
      </c>
      <c r="K45" s="92">
        <f>I45/'סכום נכסי הקרן'!$C$42</f>
        <v>-4.7960302386049443E-5</v>
      </c>
    </row>
    <row r="46" spans="2:11">
      <c r="B46" s="86" t="s">
        <v>1184</v>
      </c>
      <c r="C46" s="88" t="s">
        <v>1186</v>
      </c>
      <c r="D46" s="89" t="s">
        <v>682</v>
      </c>
      <c r="E46" s="89" t="s">
        <v>113</v>
      </c>
      <c r="F46" s="99">
        <v>44964</v>
      </c>
      <c r="G46" s="91">
        <v>81299.701018000022</v>
      </c>
      <c r="H46" s="100">
        <v>-7.4807300000000003</v>
      </c>
      <c r="I46" s="91">
        <v>-6.0818112500000012</v>
      </c>
      <c r="J46" s="92">
        <f t="shared" si="0"/>
        <v>1.6968769197688437E-2</v>
      </c>
      <c r="K46" s="92">
        <f>I46/'סכום נכסי הקרן'!$C$42</f>
        <v>-4.2711874729557103E-5</v>
      </c>
    </row>
    <row r="47" spans="2:11">
      <c r="B47" s="86" t="s">
        <v>1187</v>
      </c>
      <c r="C47" s="88" t="s">
        <v>1188</v>
      </c>
      <c r="D47" s="89" t="s">
        <v>682</v>
      </c>
      <c r="E47" s="89" t="s">
        <v>113</v>
      </c>
      <c r="F47" s="99">
        <v>44964</v>
      </c>
      <c r="G47" s="91">
        <v>159925.04468200004</v>
      </c>
      <c r="H47" s="100">
        <v>-7.3737870000000001</v>
      </c>
      <c r="I47" s="91">
        <v>-11.792531428000002</v>
      </c>
      <c r="J47" s="92">
        <f t="shared" si="0"/>
        <v>3.2902162831544506E-2</v>
      </c>
      <c r="K47" s="92">
        <f>I47/'סכום נכסי הקרן'!$C$42</f>
        <v>-8.2817618698229276E-5</v>
      </c>
    </row>
    <row r="48" spans="2:11">
      <c r="B48" s="86" t="s">
        <v>1189</v>
      </c>
      <c r="C48" s="88" t="s">
        <v>1190</v>
      </c>
      <c r="D48" s="89" t="s">
        <v>682</v>
      </c>
      <c r="E48" s="89" t="s">
        <v>113</v>
      </c>
      <c r="F48" s="99">
        <v>44956</v>
      </c>
      <c r="G48" s="91">
        <v>205683.87735000002</v>
      </c>
      <c r="H48" s="100">
        <v>-7.386539</v>
      </c>
      <c r="I48" s="91">
        <v>-15.192920555000002</v>
      </c>
      <c r="J48" s="92">
        <f t="shared" si="0"/>
        <v>4.2389536889460601E-2</v>
      </c>
      <c r="K48" s="92">
        <f>I48/'סכום נכסי הקרן'!$C$42</f>
        <v>-1.0669816816845034E-4</v>
      </c>
    </row>
    <row r="49" spans="2:11">
      <c r="B49" s="86" t="s">
        <v>1191</v>
      </c>
      <c r="C49" s="88" t="s">
        <v>1192</v>
      </c>
      <c r="D49" s="89" t="s">
        <v>682</v>
      </c>
      <c r="E49" s="89" t="s">
        <v>113</v>
      </c>
      <c r="F49" s="99">
        <v>44956</v>
      </c>
      <c r="G49" s="91">
        <v>91415.056599999996</v>
      </c>
      <c r="H49" s="100">
        <v>-7.386539</v>
      </c>
      <c r="I49" s="91">
        <v>-6.7524091350000015</v>
      </c>
      <c r="J49" s="92">
        <f t="shared" si="0"/>
        <v>1.8839794171543557E-2</v>
      </c>
      <c r="K49" s="92">
        <f>I49/'סכום נכסי הקרן'!$C$42</f>
        <v>-4.7421408070965215E-5</v>
      </c>
    </row>
    <row r="50" spans="2:11">
      <c r="B50" s="86" t="s">
        <v>1193</v>
      </c>
      <c r="C50" s="88" t="s">
        <v>1194</v>
      </c>
      <c r="D50" s="89" t="s">
        <v>682</v>
      </c>
      <c r="E50" s="89" t="s">
        <v>113</v>
      </c>
      <c r="F50" s="99">
        <v>44957</v>
      </c>
      <c r="G50" s="91">
        <v>708879.78876000014</v>
      </c>
      <c r="H50" s="100">
        <v>-7.3180649999999998</v>
      </c>
      <c r="I50" s="91">
        <v>-51.876282109000002</v>
      </c>
      <c r="J50" s="92">
        <f t="shared" si="0"/>
        <v>0.14473922681204465</v>
      </c>
      <c r="K50" s="92">
        <f>I50/'סכום נכסי הקרן'!$C$42</f>
        <v>-3.6432128058475543E-4</v>
      </c>
    </row>
    <row r="51" spans="2:11">
      <c r="B51" s="86" t="s">
        <v>1195</v>
      </c>
      <c r="C51" s="88" t="s">
        <v>1196</v>
      </c>
      <c r="D51" s="89" t="s">
        <v>682</v>
      </c>
      <c r="E51" s="89" t="s">
        <v>113</v>
      </c>
      <c r="F51" s="99">
        <v>44956</v>
      </c>
      <c r="G51" s="91">
        <v>210469.17572100004</v>
      </c>
      <c r="H51" s="100">
        <v>-7.2770729999999997</v>
      </c>
      <c r="I51" s="91">
        <v>-15.315995471000004</v>
      </c>
      <c r="J51" s="92">
        <f t="shared" si="0"/>
        <v>4.2732926343322548E-2</v>
      </c>
      <c r="K51" s="92">
        <f>I51/'סכום נכסי הקרן'!$C$42</f>
        <v>-1.0756250942773274E-4</v>
      </c>
    </row>
    <row r="52" spans="2:11">
      <c r="B52" s="86" t="s">
        <v>1197</v>
      </c>
      <c r="C52" s="88" t="s">
        <v>1198</v>
      </c>
      <c r="D52" s="89" t="s">
        <v>682</v>
      </c>
      <c r="E52" s="89" t="s">
        <v>113</v>
      </c>
      <c r="F52" s="99">
        <v>44956</v>
      </c>
      <c r="G52" s="91">
        <v>164719.80437800003</v>
      </c>
      <c r="H52" s="100">
        <v>-7.273949</v>
      </c>
      <c r="I52" s="91">
        <v>-11.981633946000002</v>
      </c>
      <c r="J52" s="92">
        <f t="shared" si="0"/>
        <v>3.3429774894915221E-2</v>
      </c>
      <c r="K52" s="92">
        <f>I52/'סכום נכסי הקרן'!$C$42</f>
        <v>-8.4145664362234349E-5</v>
      </c>
    </row>
    <row r="53" spans="2:11">
      <c r="B53" s="86" t="s">
        <v>1199</v>
      </c>
      <c r="C53" s="88" t="s">
        <v>1200</v>
      </c>
      <c r="D53" s="89" t="s">
        <v>682</v>
      </c>
      <c r="E53" s="89" t="s">
        <v>113</v>
      </c>
      <c r="F53" s="99">
        <v>44972</v>
      </c>
      <c r="G53" s="91">
        <v>232602.01355000003</v>
      </c>
      <c r="H53" s="100">
        <v>-5.4521670000000002</v>
      </c>
      <c r="I53" s="91">
        <v>-12.681849093000002</v>
      </c>
      <c r="J53" s="92">
        <f t="shared" si="0"/>
        <v>3.5383434541647676E-2</v>
      </c>
      <c r="K53" s="92">
        <f>I53/'סכום נכסי הקרן'!$C$42</f>
        <v>-8.9063196395541442E-5</v>
      </c>
    </row>
    <row r="54" spans="2:11">
      <c r="B54" s="86" t="s">
        <v>1199</v>
      </c>
      <c r="C54" s="88" t="s">
        <v>1201</v>
      </c>
      <c r="D54" s="89" t="s">
        <v>682</v>
      </c>
      <c r="E54" s="89" t="s">
        <v>113</v>
      </c>
      <c r="F54" s="99">
        <v>44972</v>
      </c>
      <c r="G54" s="91">
        <v>165718.18892000002</v>
      </c>
      <c r="H54" s="100">
        <v>-5.4521670000000002</v>
      </c>
      <c r="I54" s="91">
        <v>-9.0352316040000016</v>
      </c>
      <c r="J54" s="92">
        <f t="shared" si="0"/>
        <v>2.5209062470647421E-2</v>
      </c>
      <c r="K54" s="92">
        <f>I54/'סכום נכסי הקרן'!$C$42</f>
        <v>-6.3453412899419276E-5</v>
      </c>
    </row>
    <row r="55" spans="2:11">
      <c r="B55" s="86" t="s">
        <v>1202</v>
      </c>
      <c r="C55" s="88" t="s">
        <v>1203</v>
      </c>
      <c r="D55" s="89" t="s">
        <v>682</v>
      </c>
      <c r="E55" s="89" t="s">
        <v>113</v>
      </c>
      <c r="F55" s="99">
        <v>44972</v>
      </c>
      <c r="G55" s="91">
        <v>46528.398196000009</v>
      </c>
      <c r="H55" s="100">
        <v>-5.4340460000000004</v>
      </c>
      <c r="I55" s="91">
        <v>-2.5283743330000008</v>
      </c>
      <c r="J55" s="92">
        <f t="shared" si="0"/>
        <v>7.0543788253929207E-3</v>
      </c>
      <c r="K55" s="92">
        <f>I55/'סכום נכסי הקרן'!$C$42</f>
        <v>-1.77564878851713E-5</v>
      </c>
    </row>
    <row r="56" spans="2:11">
      <c r="B56" s="86" t="s">
        <v>1204</v>
      </c>
      <c r="C56" s="88" t="s">
        <v>1205</v>
      </c>
      <c r="D56" s="89" t="s">
        <v>682</v>
      </c>
      <c r="E56" s="89" t="s">
        <v>113</v>
      </c>
      <c r="F56" s="99">
        <v>44973</v>
      </c>
      <c r="G56" s="91">
        <v>233334.93310000002</v>
      </c>
      <c r="H56" s="100">
        <v>-5.0895729999999997</v>
      </c>
      <c r="I56" s="91">
        <v>-11.875750858</v>
      </c>
      <c r="J56" s="92">
        <f t="shared" si="0"/>
        <v>3.31343520992455E-2</v>
      </c>
      <c r="K56" s="92">
        <f>I56/'סכום נכסי הקרן'!$C$42</f>
        <v>-8.3402059372744621E-5</v>
      </c>
    </row>
    <row r="57" spans="2:11">
      <c r="B57" s="86" t="s">
        <v>1206</v>
      </c>
      <c r="C57" s="88" t="s">
        <v>1207</v>
      </c>
      <c r="D57" s="89" t="s">
        <v>682</v>
      </c>
      <c r="E57" s="89" t="s">
        <v>113</v>
      </c>
      <c r="F57" s="99">
        <v>44973</v>
      </c>
      <c r="G57" s="91">
        <v>578736.73010600009</v>
      </c>
      <c r="H57" s="100">
        <v>-5.0775709999999998</v>
      </c>
      <c r="I57" s="91">
        <v>-29.385766107000006</v>
      </c>
      <c r="J57" s="92">
        <f t="shared" si="0"/>
        <v>8.1988779702253739E-2</v>
      </c>
      <c r="K57" s="92">
        <f>I57/'סכום נכסי הקרן'!$C$42</f>
        <v>-2.0637292234188442E-4</v>
      </c>
    </row>
    <row r="58" spans="2:11">
      <c r="B58" s="86" t="s">
        <v>1208</v>
      </c>
      <c r="C58" s="88" t="s">
        <v>1209</v>
      </c>
      <c r="D58" s="89" t="s">
        <v>682</v>
      </c>
      <c r="E58" s="89" t="s">
        <v>113</v>
      </c>
      <c r="F58" s="99">
        <v>44977</v>
      </c>
      <c r="G58" s="91">
        <v>407289.65706600004</v>
      </c>
      <c r="H58" s="100">
        <v>-4.7525950000000003</v>
      </c>
      <c r="I58" s="91">
        <v>-19.356828117000006</v>
      </c>
      <c r="J58" s="92">
        <f t="shared" si="0"/>
        <v>5.4007192136503596E-2</v>
      </c>
      <c r="K58" s="92">
        <f>I58/'סכום נכסי הקרן'!$C$42</f>
        <v>-1.3594082152662546E-4</v>
      </c>
    </row>
    <row r="59" spans="2:11">
      <c r="B59" s="86" t="s">
        <v>1210</v>
      </c>
      <c r="C59" s="88" t="s">
        <v>1211</v>
      </c>
      <c r="D59" s="89" t="s">
        <v>682</v>
      </c>
      <c r="E59" s="89" t="s">
        <v>113</v>
      </c>
      <c r="F59" s="99">
        <v>44977</v>
      </c>
      <c r="G59" s="91">
        <v>392036.97038299998</v>
      </c>
      <c r="H59" s="100">
        <v>-4.7168260000000002</v>
      </c>
      <c r="I59" s="91">
        <v>-18.491701849000005</v>
      </c>
      <c r="J59" s="92">
        <f t="shared" si="0"/>
        <v>5.1593416475749644E-2</v>
      </c>
      <c r="K59" s="92">
        <f>I59/'סכום נכסי הקרן'!$C$42</f>
        <v>-1.2986513728304336E-4</v>
      </c>
    </row>
    <row r="60" spans="2:11">
      <c r="B60" s="86" t="s">
        <v>1212</v>
      </c>
      <c r="C60" s="88" t="s">
        <v>1213</v>
      </c>
      <c r="D60" s="89" t="s">
        <v>682</v>
      </c>
      <c r="E60" s="89" t="s">
        <v>113</v>
      </c>
      <c r="F60" s="99">
        <v>45013</v>
      </c>
      <c r="G60" s="91">
        <v>234334.36885000003</v>
      </c>
      <c r="H60" s="100">
        <v>-4.5674039999999998</v>
      </c>
      <c r="I60" s="91">
        <v>-10.702996291</v>
      </c>
      <c r="J60" s="92">
        <f t="shared" si="0"/>
        <v>2.9862267393729845E-2</v>
      </c>
      <c r="K60" s="92">
        <f>I60/'סכום נכסי הקרן'!$C$42</f>
        <v>-7.5165936268098792E-5</v>
      </c>
    </row>
    <row r="61" spans="2:11">
      <c r="B61" s="86" t="s">
        <v>1212</v>
      </c>
      <c r="C61" s="88" t="s">
        <v>1214</v>
      </c>
      <c r="D61" s="89" t="s">
        <v>682</v>
      </c>
      <c r="E61" s="89" t="s">
        <v>113</v>
      </c>
      <c r="F61" s="99">
        <v>45013</v>
      </c>
      <c r="G61" s="91">
        <v>62607.154515000017</v>
      </c>
      <c r="H61" s="100">
        <v>-4.5674039999999998</v>
      </c>
      <c r="I61" s="91">
        <v>-2.8595213950000007</v>
      </c>
      <c r="J61" s="92">
        <f t="shared" si="0"/>
        <v>7.9783072135964552E-3</v>
      </c>
      <c r="K61" s="92">
        <f>I61/'סכום נכסי הקרן'!$C$42</f>
        <v>-2.008209636721764E-5</v>
      </c>
    </row>
    <row r="62" spans="2:11">
      <c r="B62" s="86" t="s">
        <v>1215</v>
      </c>
      <c r="C62" s="88" t="s">
        <v>1216</v>
      </c>
      <c r="D62" s="89" t="s">
        <v>682</v>
      </c>
      <c r="E62" s="89" t="s">
        <v>113</v>
      </c>
      <c r="F62" s="99">
        <v>45013</v>
      </c>
      <c r="G62" s="91">
        <v>79741.647040000011</v>
      </c>
      <c r="H62" s="100">
        <v>-4.4782840000000004</v>
      </c>
      <c r="I62" s="91">
        <v>-3.5710571070000006</v>
      </c>
      <c r="J62" s="92">
        <f t="shared" si="0"/>
        <v>9.9635521967979482E-3</v>
      </c>
      <c r="K62" s="92">
        <f>I62/'סכום נכסי הקרן'!$C$42</f>
        <v>-2.5079131452209833E-5</v>
      </c>
    </row>
    <row r="63" spans="2:11">
      <c r="B63" s="86" t="s">
        <v>1217</v>
      </c>
      <c r="C63" s="88" t="s">
        <v>1218</v>
      </c>
      <c r="D63" s="89" t="s">
        <v>682</v>
      </c>
      <c r="E63" s="89" t="s">
        <v>113</v>
      </c>
      <c r="F63" s="99">
        <v>45013</v>
      </c>
      <c r="G63" s="91">
        <v>93920.308879999997</v>
      </c>
      <c r="H63" s="100">
        <v>-4.359693</v>
      </c>
      <c r="I63" s="91">
        <v>-4.094637177000001</v>
      </c>
      <c r="J63" s="92">
        <f t="shared" si="0"/>
        <v>1.1424384997937504E-2</v>
      </c>
      <c r="K63" s="92">
        <f>I63/'סכום נכסי הקרן'!$C$42</f>
        <v>-2.8756175254043168E-5</v>
      </c>
    </row>
    <row r="64" spans="2:11">
      <c r="B64" s="86" t="s">
        <v>1219</v>
      </c>
      <c r="C64" s="88" t="s">
        <v>1220</v>
      </c>
      <c r="D64" s="89" t="s">
        <v>682</v>
      </c>
      <c r="E64" s="89" t="s">
        <v>113</v>
      </c>
      <c r="F64" s="99">
        <v>45014</v>
      </c>
      <c r="G64" s="91">
        <v>104612.27695000003</v>
      </c>
      <c r="H64" s="100">
        <v>-4.2759080000000003</v>
      </c>
      <c r="I64" s="91">
        <v>-4.4731242420000008</v>
      </c>
      <c r="J64" s="92">
        <f t="shared" si="0"/>
        <v>1.2480396009508357E-2</v>
      </c>
      <c r="K64" s="92">
        <f>I64/'סכום נכסי הקרן'!$C$42</f>
        <v>-3.1414247239923644E-5</v>
      </c>
    </row>
    <row r="65" spans="2:11">
      <c r="B65" s="86" t="s">
        <v>1219</v>
      </c>
      <c r="C65" s="88" t="s">
        <v>1221</v>
      </c>
      <c r="D65" s="89" t="s">
        <v>682</v>
      </c>
      <c r="E65" s="89" t="s">
        <v>113</v>
      </c>
      <c r="F65" s="99">
        <v>45014</v>
      </c>
      <c r="G65" s="91">
        <v>79877.570302000007</v>
      </c>
      <c r="H65" s="100">
        <v>-4.2759080000000003</v>
      </c>
      <c r="I65" s="91">
        <v>-3.4154910540000007</v>
      </c>
      <c r="J65" s="92">
        <f t="shared" si="0"/>
        <v>9.5295097150697693E-3</v>
      </c>
      <c r="K65" s="92">
        <f>I65/'סכום נכסי הקרן'!$C$42</f>
        <v>-2.3986608600911607E-5</v>
      </c>
    </row>
    <row r="66" spans="2:11">
      <c r="B66" s="86" t="s">
        <v>1222</v>
      </c>
      <c r="C66" s="88" t="s">
        <v>1223</v>
      </c>
      <c r="D66" s="89" t="s">
        <v>682</v>
      </c>
      <c r="E66" s="89" t="s">
        <v>113</v>
      </c>
      <c r="F66" s="99">
        <v>45012</v>
      </c>
      <c r="G66" s="91">
        <v>329047.56342500006</v>
      </c>
      <c r="H66" s="100">
        <v>-4.2364819999999996</v>
      </c>
      <c r="I66" s="91">
        <v>-13.940042144000001</v>
      </c>
      <c r="J66" s="92">
        <f t="shared" si="0"/>
        <v>3.8893899863726593E-2</v>
      </c>
      <c r="K66" s="92">
        <f>I66/'סכום נכסי הקרן'!$C$42</f>
        <v>-9.7899344340762723E-5</v>
      </c>
    </row>
    <row r="67" spans="2:11">
      <c r="B67" s="86" t="s">
        <v>1224</v>
      </c>
      <c r="C67" s="88" t="s">
        <v>1225</v>
      </c>
      <c r="D67" s="89" t="s">
        <v>682</v>
      </c>
      <c r="E67" s="89" t="s">
        <v>113</v>
      </c>
      <c r="F67" s="99">
        <v>45014</v>
      </c>
      <c r="G67" s="91">
        <v>399614.39028000005</v>
      </c>
      <c r="H67" s="100">
        <v>-4.2167940000000002</v>
      </c>
      <c r="I67" s="91">
        <v>-16.850916502000004</v>
      </c>
      <c r="J67" s="92">
        <f t="shared" si="0"/>
        <v>4.7015486199437281E-2</v>
      </c>
      <c r="K67" s="92">
        <f>I67/'סכום נכסי הקרן'!$C$42</f>
        <v>-1.1834208677746298E-4</v>
      </c>
    </row>
    <row r="68" spans="2:11">
      <c r="B68" s="86" t="s">
        <v>1226</v>
      </c>
      <c r="C68" s="88" t="s">
        <v>1227</v>
      </c>
      <c r="D68" s="89" t="s">
        <v>682</v>
      </c>
      <c r="E68" s="89" t="s">
        <v>113</v>
      </c>
      <c r="F68" s="99">
        <v>45012</v>
      </c>
      <c r="G68" s="91">
        <v>141120.32790000003</v>
      </c>
      <c r="H68" s="100">
        <v>-4.1626609999999999</v>
      </c>
      <c r="I68" s="91">
        <v>-5.874360201</v>
      </c>
      <c r="J68" s="92">
        <f t="shared" si="0"/>
        <v>1.6389963176653276E-2</v>
      </c>
      <c r="K68" s="92">
        <f>I68/'סכום נכסי הקרן'!$C$42</f>
        <v>-4.1254969401000047E-5</v>
      </c>
    </row>
    <row r="69" spans="2:11">
      <c r="B69" s="86" t="s">
        <v>1228</v>
      </c>
      <c r="C69" s="88" t="s">
        <v>1229</v>
      </c>
      <c r="D69" s="89" t="s">
        <v>682</v>
      </c>
      <c r="E69" s="89" t="s">
        <v>113</v>
      </c>
      <c r="F69" s="99">
        <v>44993</v>
      </c>
      <c r="G69" s="91">
        <v>132928.68597699999</v>
      </c>
      <c r="H69" s="100">
        <v>-3.2387139999999999</v>
      </c>
      <c r="I69" s="91">
        <v>-4.3051796710000012</v>
      </c>
      <c r="J69" s="92">
        <f t="shared" si="0"/>
        <v>1.2011816412714099E-2</v>
      </c>
      <c r="K69" s="92">
        <f>I69/'סכום נכסי הקרן'!$C$42</f>
        <v>-3.0234791452297683E-5</v>
      </c>
    </row>
    <row r="70" spans="2:11">
      <c r="B70" s="86" t="s">
        <v>1230</v>
      </c>
      <c r="C70" s="88" t="s">
        <v>1231</v>
      </c>
      <c r="D70" s="89" t="s">
        <v>682</v>
      </c>
      <c r="E70" s="89" t="s">
        <v>113</v>
      </c>
      <c r="F70" s="99">
        <v>44993</v>
      </c>
      <c r="G70" s="91">
        <v>166300.77847600004</v>
      </c>
      <c r="H70" s="100">
        <v>-3.1518510000000002</v>
      </c>
      <c r="I70" s="91">
        <v>-5.2415535700000007</v>
      </c>
      <c r="J70" s="92">
        <f t="shared" si="0"/>
        <v>1.4624379006607589E-2</v>
      </c>
      <c r="K70" s="92">
        <f>I70/'סכום נכסי הקרן'!$C$42</f>
        <v>-3.6810839775749836E-5</v>
      </c>
    </row>
    <row r="71" spans="2:11">
      <c r="B71" s="86" t="s">
        <v>1232</v>
      </c>
      <c r="C71" s="88" t="s">
        <v>1233</v>
      </c>
      <c r="D71" s="89" t="s">
        <v>682</v>
      </c>
      <c r="E71" s="89" t="s">
        <v>113</v>
      </c>
      <c r="F71" s="99">
        <v>44993</v>
      </c>
      <c r="G71" s="91">
        <v>391987.51111000008</v>
      </c>
      <c r="H71" s="100">
        <v>-3.1489590000000001</v>
      </c>
      <c r="I71" s="91">
        <v>-12.343524461000003</v>
      </c>
      <c r="J71" s="92">
        <f t="shared" si="0"/>
        <v>3.4439480124400533E-2</v>
      </c>
      <c r="K71" s="92">
        <f>I71/'סכום נכסי הקרן'!$C$42</f>
        <v>-8.6687180648602975E-5</v>
      </c>
    </row>
    <row r="72" spans="2:11">
      <c r="B72" s="86" t="s">
        <v>1234</v>
      </c>
      <c r="C72" s="88" t="s">
        <v>1235</v>
      </c>
      <c r="D72" s="89" t="s">
        <v>682</v>
      </c>
      <c r="E72" s="89" t="s">
        <v>113</v>
      </c>
      <c r="F72" s="99">
        <v>44986</v>
      </c>
      <c r="G72" s="91">
        <v>242364.76847200003</v>
      </c>
      <c r="H72" s="100">
        <v>-3.1636730000000002</v>
      </c>
      <c r="I72" s="91">
        <v>-7.6676294570000021</v>
      </c>
      <c r="J72" s="92">
        <f t="shared" si="0"/>
        <v>2.1393336491531224E-2</v>
      </c>
      <c r="K72" s="92">
        <f>I72/'סכום נכסי הקרן'!$C$42</f>
        <v>-5.3848897208055575E-5</v>
      </c>
    </row>
    <row r="73" spans="2:11">
      <c r="B73" s="86" t="s">
        <v>1236</v>
      </c>
      <c r="C73" s="88" t="s">
        <v>1237</v>
      </c>
      <c r="D73" s="89" t="s">
        <v>682</v>
      </c>
      <c r="E73" s="89" t="s">
        <v>113</v>
      </c>
      <c r="F73" s="99">
        <v>44986</v>
      </c>
      <c r="G73" s="91">
        <v>218664.81538700004</v>
      </c>
      <c r="H73" s="100">
        <v>-3.1347529999999999</v>
      </c>
      <c r="I73" s="91">
        <v>-6.8546023470000019</v>
      </c>
      <c r="J73" s="92">
        <f t="shared" si="0"/>
        <v>1.9124921900227746E-2</v>
      </c>
      <c r="K73" s="92">
        <f>I73/'סכום נכסי הקרן'!$C$42</f>
        <v>-4.8139099477313134E-5</v>
      </c>
    </row>
    <row r="74" spans="2:11">
      <c r="B74" s="86" t="s">
        <v>1238</v>
      </c>
      <c r="C74" s="88" t="s">
        <v>1239</v>
      </c>
      <c r="D74" s="89" t="s">
        <v>682</v>
      </c>
      <c r="E74" s="89" t="s">
        <v>113</v>
      </c>
      <c r="F74" s="99">
        <v>44993</v>
      </c>
      <c r="G74" s="91">
        <v>99872.814949000007</v>
      </c>
      <c r="H74" s="100">
        <v>-3.413084</v>
      </c>
      <c r="I74" s="91">
        <v>-3.4087434110000006</v>
      </c>
      <c r="J74" s="92">
        <f t="shared" si="0"/>
        <v>9.5106832188191007E-3</v>
      </c>
      <c r="K74" s="92">
        <f>I74/'סכום נכסי הקרן'!$C$42</f>
        <v>-2.3939220664869399E-5</v>
      </c>
    </row>
    <row r="75" spans="2:11">
      <c r="B75" s="86" t="s">
        <v>1240</v>
      </c>
      <c r="C75" s="88" t="s">
        <v>1241</v>
      </c>
      <c r="D75" s="89" t="s">
        <v>682</v>
      </c>
      <c r="E75" s="89" t="s">
        <v>113</v>
      </c>
      <c r="F75" s="99">
        <v>44993</v>
      </c>
      <c r="G75" s="91">
        <v>285438.85020000004</v>
      </c>
      <c r="H75" s="100">
        <v>-3.024718</v>
      </c>
      <c r="I75" s="91">
        <v>-8.6337190340000021</v>
      </c>
      <c r="J75" s="92">
        <f t="shared" si="0"/>
        <v>2.4088808347288906E-2</v>
      </c>
      <c r="K75" s="92">
        <f>I75/'סכום נכסי הקרן'!$C$42</f>
        <v>-6.063363538787903E-5</v>
      </c>
    </row>
    <row r="76" spans="2:11">
      <c r="B76" s="86" t="s">
        <v>1240</v>
      </c>
      <c r="C76" s="88" t="s">
        <v>1242</v>
      </c>
      <c r="D76" s="89" t="s">
        <v>682</v>
      </c>
      <c r="E76" s="89" t="s">
        <v>113</v>
      </c>
      <c r="F76" s="99">
        <v>44993</v>
      </c>
      <c r="G76" s="91">
        <v>42367.082100000007</v>
      </c>
      <c r="H76" s="100">
        <v>-3.024718</v>
      </c>
      <c r="I76" s="91">
        <v>-1.2814845730000002</v>
      </c>
      <c r="J76" s="92">
        <f t="shared" ref="J76:J139" si="1">IFERROR(I76/$I$11,0)</f>
        <v>3.5754506438579986E-3</v>
      </c>
      <c r="K76" s="92">
        <f>I76/'סכום נכסי הקרן'!$C$42</f>
        <v>-8.9997216782806234E-6</v>
      </c>
    </row>
    <row r="77" spans="2:11">
      <c r="B77" s="86" t="s">
        <v>1243</v>
      </c>
      <c r="C77" s="88" t="s">
        <v>1244</v>
      </c>
      <c r="D77" s="89" t="s">
        <v>682</v>
      </c>
      <c r="E77" s="89" t="s">
        <v>113</v>
      </c>
      <c r="F77" s="99">
        <v>44980</v>
      </c>
      <c r="G77" s="91">
        <v>190742.65605500003</v>
      </c>
      <c r="H77" s="100">
        <v>-3.0145240000000002</v>
      </c>
      <c r="I77" s="91">
        <v>-5.7499829470000003</v>
      </c>
      <c r="J77" s="92">
        <f t="shared" si="1"/>
        <v>1.6042940089317531E-2</v>
      </c>
      <c r="K77" s="92">
        <f>I77/'סכום נכסי הקרן'!$C$42</f>
        <v>-4.0381481968772637E-5</v>
      </c>
    </row>
    <row r="78" spans="2:11">
      <c r="B78" s="86" t="s">
        <v>1243</v>
      </c>
      <c r="C78" s="88" t="s">
        <v>1245</v>
      </c>
      <c r="D78" s="89" t="s">
        <v>682</v>
      </c>
      <c r="E78" s="89" t="s">
        <v>113</v>
      </c>
      <c r="F78" s="99">
        <v>44980</v>
      </c>
      <c r="G78" s="91">
        <v>190383.18230800002</v>
      </c>
      <c r="H78" s="100">
        <v>-3.0145240000000002</v>
      </c>
      <c r="I78" s="91">
        <v>-5.7391465250000007</v>
      </c>
      <c r="J78" s="92">
        <f t="shared" si="1"/>
        <v>1.6012705552879602E-2</v>
      </c>
      <c r="K78" s="92">
        <f>I78/'סכום נכסי הקרן'!$C$42</f>
        <v>-4.0305378998792989E-5</v>
      </c>
    </row>
    <row r="79" spans="2:11">
      <c r="B79" s="86" t="s">
        <v>1246</v>
      </c>
      <c r="C79" s="88" t="s">
        <v>1247</v>
      </c>
      <c r="D79" s="89" t="s">
        <v>682</v>
      </c>
      <c r="E79" s="89" t="s">
        <v>113</v>
      </c>
      <c r="F79" s="99">
        <v>44998</v>
      </c>
      <c r="G79" s="91">
        <v>142799.37996000002</v>
      </c>
      <c r="H79" s="100">
        <v>-2.7841369999999999</v>
      </c>
      <c r="I79" s="91">
        <v>-3.9757307470000005</v>
      </c>
      <c r="J79" s="92">
        <f t="shared" si="1"/>
        <v>1.1092625973552935E-2</v>
      </c>
      <c r="K79" s="92">
        <f>I79/'סכום נכסי הקרן'!$C$42</f>
        <v>-2.7921108801972846E-5</v>
      </c>
    </row>
    <row r="80" spans="2:11">
      <c r="B80" s="86" t="s">
        <v>1248</v>
      </c>
      <c r="C80" s="88" t="s">
        <v>1249</v>
      </c>
      <c r="D80" s="89" t="s">
        <v>682</v>
      </c>
      <c r="E80" s="89" t="s">
        <v>113</v>
      </c>
      <c r="F80" s="99">
        <v>44980</v>
      </c>
      <c r="G80" s="91">
        <v>143207.14974600001</v>
      </c>
      <c r="H80" s="100">
        <v>-3.033839</v>
      </c>
      <c r="I80" s="91">
        <v>-4.3446744530000005</v>
      </c>
      <c r="J80" s="92">
        <f t="shared" si="1"/>
        <v>1.2122010204123032E-2</v>
      </c>
      <c r="K80" s="92">
        <f>I80/'סכום נכסי הקרן'!$C$42</f>
        <v>-3.0512158853539401E-5</v>
      </c>
    </row>
    <row r="81" spans="2:11">
      <c r="B81" s="86" t="s">
        <v>1250</v>
      </c>
      <c r="C81" s="88" t="s">
        <v>1251</v>
      </c>
      <c r="D81" s="89" t="s">
        <v>682</v>
      </c>
      <c r="E81" s="89" t="s">
        <v>113</v>
      </c>
      <c r="F81" s="99">
        <v>44980</v>
      </c>
      <c r="G81" s="91">
        <v>406093.39910200005</v>
      </c>
      <c r="H81" s="100">
        <v>-2.9476230000000001</v>
      </c>
      <c r="I81" s="91">
        <v>-11.970102803000001</v>
      </c>
      <c r="J81" s="92">
        <f t="shared" si="1"/>
        <v>3.3397602027966655E-2</v>
      </c>
      <c r="K81" s="92">
        <f>I81/'סכום נכסי הקרן'!$C$42</f>
        <v>-8.4064682444996347E-5</v>
      </c>
    </row>
    <row r="82" spans="2:11">
      <c r="B82" s="86" t="s">
        <v>1252</v>
      </c>
      <c r="C82" s="88" t="s">
        <v>1253</v>
      </c>
      <c r="D82" s="89" t="s">
        <v>682</v>
      </c>
      <c r="E82" s="89" t="s">
        <v>113</v>
      </c>
      <c r="F82" s="99">
        <v>44998</v>
      </c>
      <c r="G82" s="91">
        <v>239078.35721000002</v>
      </c>
      <c r="H82" s="100">
        <v>-2.3200880000000002</v>
      </c>
      <c r="I82" s="91">
        <v>-5.5468273019999996</v>
      </c>
      <c r="J82" s="92">
        <f t="shared" si="1"/>
        <v>1.5476118609743903E-2</v>
      </c>
      <c r="K82" s="92">
        <f>I82/'סכום נכסי הקרן'!$C$42</f>
        <v>-3.8954742778232577E-5</v>
      </c>
    </row>
    <row r="83" spans="2:11">
      <c r="B83" s="86" t="s">
        <v>1252</v>
      </c>
      <c r="C83" s="88" t="s">
        <v>1254</v>
      </c>
      <c r="D83" s="89" t="s">
        <v>682</v>
      </c>
      <c r="E83" s="89" t="s">
        <v>113</v>
      </c>
      <c r="F83" s="99">
        <v>44998</v>
      </c>
      <c r="G83" s="91">
        <v>212915.35573000004</v>
      </c>
      <c r="H83" s="100">
        <v>-2.3200880000000002</v>
      </c>
      <c r="I83" s="91">
        <v>-4.9398227510000003</v>
      </c>
      <c r="J83" s="92">
        <f t="shared" si="1"/>
        <v>1.3782524431222581E-2</v>
      </c>
      <c r="K83" s="92">
        <f>I83/'סכום נכסי הקרן'!$C$42</f>
        <v>-3.4691818251828866E-5</v>
      </c>
    </row>
    <row r="84" spans="2:11">
      <c r="B84" s="86" t="s">
        <v>1255</v>
      </c>
      <c r="C84" s="88" t="s">
        <v>1256</v>
      </c>
      <c r="D84" s="89" t="s">
        <v>682</v>
      </c>
      <c r="E84" s="89" t="s">
        <v>113</v>
      </c>
      <c r="F84" s="99">
        <v>44987</v>
      </c>
      <c r="G84" s="91">
        <v>149323.19622499999</v>
      </c>
      <c r="H84" s="100">
        <v>-2.4015339999999998</v>
      </c>
      <c r="I84" s="91">
        <v>-3.5860467390000004</v>
      </c>
      <c r="J84" s="92">
        <f t="shared" si="1"/>
        <v>1.0005374541377662E-2</v>
      </c>
      <c r="K84" s="92">
        <f>I84/'סכום נכסי הקרן'!$C$42</f>
        <v>-2.5184401947775795E-5</v>
      </c>
    </row>
    <row r="85" spans="2:11">
      <c r="B85" s="86" t="s">
        <v>1257</v>
      </c>
      <c r="C85" s="88" t="s">
        <v>1258</v>
      </c>
      <c r="D85" s="89" t="s">
        <v>682</v>
      </c>
      <c r="E85" s="89" t="s">
        <v>113</v>
      </c>
      <c r="F85" s="99">
        <v>45001</v>
      </c>
      <c r="G85" s="91">
        <v>170892.43200000003</v>
      </c>
      <c r="H85" s="100">
        <v>-2.5197099999999999</v>
      </c>
      <c r="I85" s="91">
        <v>-4.305994031</v>
      </c>
      <c r="J85" s="92">
        <f t="shared" si="1"/>
        <v>1.2014088546181544E-2</v>
      </c>
      <c r="K85" s="92">
        <f>I85/'סכום נכסי הקרן'!$C$42</f>
        <v>-3.0240510610764613E-5</v>
      </c>
    </row>
    <row r="86" spans="2:11">
      <c r="B86" s="86" t="s">
        <v>1259</v>
      </c>
      <c r="C86" s="88" t="s">
        <v>1260</v>
      </c>
      <c r="D86" s="89" t="s">
        <v>682</v>
      </c>
      <c r="E86" s="89" t="s">
        <v>113</v>
      </c>
      <c r="F86" s="99">
        <v>45001</v>
      </c>
      <c r="G86" s="91">
        <v>4274.684306000001</v>
      </c>
      <c r="H86" s="100">
        <v>-2.4627870000000001</v>
      </c>
      <c r="I86" s="91">
        <v>-0.10527634800000002</v>
      </c>
      <c r="J86" s="92">
        <f t="shared" si="1"/>
        <v>2.9372993961092244E-4</v>
      </c>
      <c r="K86" s="92">
        <f>I86/'סכום נכסי הקרן'!$C$42</f>
        <v>-7.393439228751566E-7</v>
      </c>
    </row>
    <row r="87" spans="2:11">
      <c r="B87" s="86" t="s">
        <v>1261</v>
      </c>
      <c r="C87" s="88" t="s">
        <v>1262</v>
      </c>
      <c r="D87" s="89" t="s">
        <v>682</v>
      </c>
      <c r="E87" s="89" t="s">
        <v>113</v>
      </c>
      <c r="F87" s="99">
        <v>44987</v>
      </c>
      <c r="G87" s="91">
        <v>211198.09752800001</v>
      </c>
      <c r="H87" s="100">
        <v>-2.1335229999999998</v>
      </c>
      <c r="I87" s="91">
        <v>-4.5059600770000001</v>
      </c>
      <c r="J87" s="92">
        <f t="shared" si="1"/>
        <v>1.2572010774029103E-2</v>
      </c>
      <c r="K87" s="92">
        <f>I87/'סכום נכסי הקרן'!$C$42</f>
        <v>-3.1644849607131336E-5</v>
      </c>
    </row>
    <row r="88" spans="2:11">
      <c r="B88" s="86" t="s">
        <v>1263</v>
      </c>
      <c r="C88" s="88" t="s">
        <v>1264</v>
      </c>
      <c r="D88" s="89" t="s">
        <v>682</v>
      </c>
      <c r="E88" s="89" t="s">
        <v>113</v>
      </c>
      <c r="F88" s="99">
        <v>44987</v>
      </c>
      <c r="G88" s="91">
        <v>287997.40571999998</v>
      </c>
      <c r="H88" s="100">
        <v>-2.1335229999999998</v>
      </c>
      <c r="I88" s="91">
        <v>-6.1444910140000024</v>
      </c>
      <c r="J88" s="92">
        <f t="shared" si="1"/>
        <v>1.7143651055240593E-2</v>
      </c>
      <c r="K88" s="92">
        <f>I88/'סכום נכסי הקרן'!$C$42</f>
        <v>-4.3152067645449758E-5</v>
      </c>
    </row>
    <row r="89" spans="2:11">
      <c r="B89" s="86" t="s">
        <v>1265</v>
      </c>
      <c r="C89" s="88" t="s">
        <v>1266</v>
      </c>
      <c r="D89" s="89" t="s">
        <v>682</v>
      </c>
      <c r="E89" s="89" t="s">
        <v>113</v>
      </c>
      <c r="F89" s="99">
        <v>44987</v>
      </c>
      <c r="G89" s="91">
        <v>240064.46715000004</v>
      </c>
      <c r="H89" s="100">
        <v>-2.1051760000000002</v>
      </c>
      <c r="I89" s="91">
        <v>-5.0537801280000014</v>
      </c>
      <c r="J89" s="92">
        <f t="shared" si="1"/>
        <v>1.4100475177998386E-2</v>
      </c>
      <c r="K89" s="92">
        <f>I89/'סכום נכסי הקרן'!$C$42</f>
        <v>-3.5492128062649276E-5</v>
      </c>
    </row>
    <row r="90" spans="2:11">
      <c r="B90" s="86" t="s">
        <v>1267</v>
      </c>
      <c r="C90" s="88" t="s">
        <v>1268</v>
      </c>
      <c r="D90" s="89" t="s">
        <v>682</v>
      </c>
      <c r="E90" s="89" t="s">
        <v>113</v>
      </c>
      <c r="F90" s="99">
        <v>44987</v>
      </c>
      <c r="G90" s="91">
        <v>326578.29083200009</v>
      </c>
      <c r="H90" s="100">
        <v>-2.0768450000000001</v>
      </c>
      <c r="I90" s="91">
        <v>-6.7825254660000009</v>
      </c>
      <c r="J90" s="92">
        <f t="shared" si="1"/>
        <v>1.8923821289257903E-2</v>
      </c>
      <c r="K90" s="92">
        <f>I90/'סכום נכסי הקרן'!$C$42</f>
        <v>-4.7632911668184854E-5</v>
      </c>
    </row>
    <row r="91" spans="2:11">
      <c r="B91" s="86" t="s">
        <v>1269</v>
      </c>
      <c r="C91" s="88" t="s">
        <v>1270</v>
      </c>
      <c r="D91" s="89" t="s">
        <v>682</v>
      </c>
      <c r="E91" s="89" t="s">
        <v>113</v>
      </c>
      <c r="F91" s="99">
        <v>45007</v>
      </c>
      <c r="G91" s="91">
        <v>279093.09947800008</v>
      </c>
      <c r="H91" s="100">
        <v>-1.6810039999999999</v>
      </c>
      <c r="I91" s="91">
        <v>-4.6915671420000011</v>
      </c>
      <c r="J91" s="92">
        <f t="shared" si="1"/>
        <v>1.3089870227073683E-2</v>
      </c>
      <c r="K91" s="92">
        <f>I91/'סכום נכסי הקרן'!$C$42</f>
        <v>-3.2948347098803872E-5</v>
      </c>
    </row>
    <row r="92" spans="2:11">
      <c r="B92" s="86" t="s">
        <v>1271</v>
      </c>
      <c r="C92" s="88" t="s">
        <v>1272</v>
      </c>
      <c r="D92" s="89" t="s">
        <v>682</v>
      </c>
      <c r="E92" s="89" t="s">
        <v>113</v>
      </c>
      <c r="F92" s="99">
        <v>45007</v>
      </c>
      <c r="G92" s="91">
        <v>360996.19290000008</v>
      </c>
      <c r="H92" s="100">
        <v>-1.6528529999999999</v>
      </c>
      <c r="I92" s="91">
        <v>-5.966738061</v>
      </c>
      <c r="J92" s="92">
        <f t="shared" si="1"/>
        <v>1.6647705240798456E-2</v>
      </c>
      <c r="K92" s="92">
        <f>I92/'סכום נכסי הקרן'!$C$42</f>
        <v>-4.1903728696860233E-5</v>
      </c>
    </row>
    <row r="93" spans="2:11">
      <c r="B93" s="86" t="s">
        <v>1273</v>
      </c>
      <c r="C93" s="88" t="s">
        <v>1274</v>
      </c>
      <c r="D93" s="89" t="s">
        <v>682</v>
      </c>
      <c r="E93" s="89" t="s">
        <v>113</v>
      </c>
      <c r="F93" s="99">
        <v>44985</v>
      </c>
      <c r="G93" s="91">
        <v>144418.46587500002</v>
      </c>
      <c r="H93" s="100">
        <v>-1.846265</v>
      </c>
      <c r="I93" s="91">
        <v>-2.6663479840000006</v>
      </c>
      <c r="J93" s="92">
        <f t="shared" si="1"/>
        <v>7.4393370134954225E-3</v>
      </c>
      <c r="K93" s="92">
        <f>I93/'סכום נכסי הקרן'!$C$42</f>
        <v>-1.872546128063661E-5</v>
      </c>
    </row>
    <row r="94" spans="2:11">
      <c r="B94" s="86" t="s">
        <v>1275</v>
      </c>
      <c r="C94" s="88" t="s">
        <v>1276</v>
      </c>
      <c r="D94" s="89" t="s">
        <v>682</v>
      </c>
      <c r="E94" s="89" t="s">
        <v>113</v>
      </c>
      <c r="F94" s="99">
        <v>44985</v>
      </c>
      <c r="G94" s="91">
        <v>64314.33786800001</v>
      </c>
      <c r="H94" s="100">
        <v>-1.834927</v>
      </c>
      <c r="I94" s="91">
        <v>-1.1801214240000002</v>
      </c>
      <c r="J94" s="92">
        <f t="shared" si="1"/>
        <v>3.2926388613430603E-3</v>
      </c>
      <c r="K94" s="92">
        <f>I94/'סכום נכסי הקרן'!$C$42</f>
        <v>-8.2878597107982503E-6</v>
      </c>
    </row>
    <row r="95" spans="2:11">
      <c r="B95" s="86" t="s">
        <v>1277</v>
      </c>
      <c r="C95" s="88" t="s">
        <v>1278</v>
      </c>
      <c r="D95" s="89" t="s">
        <v>682</v>
      </c>
      <c r="E95" s="89" t="s">
        <v>113</v>
      </c>
      <c r="F95" s="99">
        <v>44985</v>
      </c>
      <c r="G95" s="91">
        <v>144438.45459000004</v>
      </c>
      <c r="H95" s="100">
        <v>-1.832171</v>
      </c>
      <c r="I95" s="91">
        <v>-2.646359269</v>
      </c>
      <c r="J95" s="92">
        <f t="shared" si="1"/>
        <v>7.3835668033637976E-3</v>
      </c>
      <c r="K95" s="92">
        <f>I95/'סכום נכסי הקרן'!$C$42</f>
        <v>-1.858508278877124E-5</v>
      </c>
    </row>
    <row r="96" spans="2:11">
      <c r="B96" s="86" t="s">
        <v>1279</v>
      </c>
      <c r="C96" s="88" t="s">
        <v>1280</v>
      </c>
      <c r="D96" s="89" t="s">
        <v>682</v>
      </c>
      <c r="E96" s="89" t="s">
        <v>113</v>
      </c>
      <c r="F96" s="99">
        <v>44985</v>
      </c>
      <c r="G96" s="91">
        <v>549109.19021599996</v>
      </c>
      <c r="H96" s="100">
        <v>-1.7870950000000001</v>
      </c>
      <c r="I96" s="91">
        <v>-9.8131024440000019</v>
      </c>
      <c r="J96" s="92">
        <f t="shared" si="1"/>
        <v>2.737938808697957E-2</v>
      </c>
      <c r="K96" s="92">
        <f>I96/'סכום נכסי הקרן'!$C$42</f>
        <v>-6.8916312109560895E-5</v>
      </c>
    </row>
    <row r="97" spans="2:11">
      <c r="B97" s="86" t="s">
        <v>1279</v>
      </c>
      <c r="C97" s="88" t="s">
        <v>1281</v>
      </c>
      <c r="D97" s="89" t="s">
        <v>682</v>
      </c>
      <c r="E97" s="89" t="s">
        <v>113</v>
      </c>
      <c r="F97" s="99">
        <v>44985</v>
      </c>
      <c r="G97" s="91">
        <v>4289.6373940000012</v>
      </c>
      <c r="H97" s="100">
        <v>-1.7870950000000001</v>
      </c>
      <c r="I97" s="91">
        <v>-7.6659888000000009E-2</v>
      </c>
      <c r="J97" s="92">
        <f t="shared" si="1"/>
        <v>2.1388758919353923E-4</v>
      </c>
      <c r="K97" s="92">
        <f>I97/'סכום נכסי הקרן'!$C$42</f>
        <v>-5.3837375058916496E-7</v>
      </c>
    </row>
    <row r="98" spans="2:11">
      <c r="B98" s="86" t="s">
        <v>1282</v>
      </c>
      <c r="C98" s="88" t="s">
        <v>1283</v>
      </c>
      <c r="D98" s="89" t="s">
        <v>682</v>
      </c>
      <c r="E98" s="89" t="s">
        <v>113</v>
      </c>
      <c r="F98" s="99">
        <v>44991</v>
      </c>
      <c r="G98" s="91">
        <v>171599.73678800001</v>
      </c>
      <c r="H98" s="100">
        <v>-1.7498640000000001</v>
      </c>
      <c r="I98" s="91">
        <v>-3.0027619830000005</v>
      </c>
      <c r="J98" s="92">
        <f t="shared" si="1"/>
        <v>8.3779606026280814E-3</v>
      </c>
      <c r="K98" s="92">
        <f>I98/'סכום נכסי הקרן'!$C$42</f>
        <v>-2.1088058867425798E-5</v>
      </c>
    </row>
    <row r="99" spans="2:11">
      <c r="B99" s="86" t="s">
        <v>1284</v>
      </c>
      <c r="C99" s="88" t="s">
        <v>1285</v>
      </c>
      <c r="D99" s="89" t="s">
        <v>682</v>
      </c>
      <c r="E99" s="89" t="s">
        <v>113</v>
      </c>
      <c r="F99" s="99">
        <v>45007</v>
      </c>
      <c r="G99" s="91">
        <v>192797.81907999999</v>
      </c>
      <c r="H99" s="100">
        <v>-1.6764049999999999</v>
      </c>
      <c r="I99" s="91">
        <v>-3.2320730330000011</v>
      </c>
      <c r="J99" s="92">
        <f t="shared" si="1"/>
        <v>9.0177578804422533E-3</v>
      </c>
      <c r="K99" s="92">
        <f>I99/'סכום נכסי הקרן'!$C$42</f>
        <v>-2.2698484518452576E-5</v>
      </c>
    </row>
    <row r="100" spans="2:11">
      <c r="B100" s="86" t="s">
        <v>1286</v>
      </c>
      <c r="C100" s="88" t="s">
        <v>1287</v>
      </c>
      <c r="D100" s="89" t="s">
        <v>682</v>
      </c>
      <c r="E100" s="89" t="s">
        <v>113</v>
      </c>
      <c r="F100" s="99">
        <v>44984</v>
      </c>
      <c r="G100" s="91">
        <v>144918.18375000003</v>
      </c>
      <c r="H100" s="100">
        <v>-1.495071</v>
      </c>
      <c r="I100" s="91">
        <v>-2.1666301090000006</v>
      </c>
      <c r="J100" s="92">
        <f t="shared" si="1"/>
        <v>6.0450817602048313E-3</v>
      </c>
      <c r="K100" s="92">
        <f>I100/'סכום נכסי הקרן'!$C$42</f>
        <v>-1.521599898400245E-5</v>
      </c>
    </row>
    <row r="101" spans="2:11">
      <c r="B101" s="86" t="s">
        <v>1288</v>
      </c>
      <c r="C101" s="88" t="s">
        <v>1289</v>
      </c>
      <c r="D101" s="89" t="s">
        <v>682</v>
      </c>
      <c r="E101" s="89" t="s">
        <v>113</v>
      </c>
      <c r="F101" s="99">
        <v>44984</v>
      </c>
      <c r="G101" s="91">
        <v>172577.62126000004</v>
      </c>
      <c r="H101" s="100">
        <v>-1.5232619999999999</v>
      </c>
      <c r="I101" s="91">
        <v>-2.6288089920000002</v>
      </c>
      <c r="J101" s="92">
        <f t="shared" si="1"/>
        <v>7.3346000420608229E-3</v>
      </c>
      <c r="K101" s="92">
        <f>I101/'סכום נכסי הקרן'!$C$42</f>
        <v>-1.8461829172064039E-5</v>
      </c>
    </row>
    <row r="102" spans="2:11">
      <c r="B102" s="86" t="s">
        <v>1290</v>
      </c>
      <c r="C102" s="88" t="s">
        <v>1291</v>
      </c>
      <c r="D102" s="89" t="s">
        <v>682</v>
      </c>
      <c r="E102" s="89" t="s">
        <v>113</v>
      </c>
      <c r="F102" s="99">
        <v>45005</v>
      </c>
      <c r="G102" s="91">
        <v>218096.86936500002</v>
      </c>
      <c r="H102" s="100">
        <v>-1.1220509999999999</v>
      </c>
      <c r="I102" s="91">
        <v>-2.4471584110000002</v>
      </c>
      <c r="J102" s="92">
        <f t="shared" si="1"/>
        <v>6.8277795149333147E-3</v>
      </c>
      <c r="K102" s="92">
        <f>I102/'סכום נכסי הקרן'!$C$42</f>
        <v>-1.7186117621459235E-5</v>
      </c>
    </row>
    <row r="103" spans="2:11">
      <c r="B103" s="86" t="s">
        <v>1292</v>
      </c>
      <c r="C103" s="88" t="s">
        <v>1293</v>
      </c>
      <c r="D103" s="89" t="s">
        <v>682</v>
      </c>
      <c r="E103" s="89" t="s">
        <v>113</v>
      </c>
      <c r="F103" s="99">
        <v>44984</v>
      </c>
      <c r="G103" s="91">
        <v>460616.61700800003</v>
      </c>
      <c r="H103" s="100">
        <v>-1.439554</v>
      </c>
      <c r="I103" s="91">
        <v>-6.6308262840000003</v>
      </c>
      <c r="J103" s="92">
        <f t="shared" si="1"/>
        <v>1.8500567705576537E-2</v>
      </c>
      <c r="K103" s="92">
        <f>I103/'סכום נכסי הקרן'!$C$42</f>
        <v>-4.6567545415958542E-5</v>
      </c>
    </row>
    <row r="104" spans="2:11">
      <c r="B104" s="86" t="s">
        <v>1294</v>
      </c>
      <c r="C104" s="88" t="s">
        <v>1295</v>
      </c>
      <c r="D104" s="89" t="s">
        <v>682</v>
      </c>
      <c r="E104" s="89" t="s">
        <v>113</v>
      </c>
      <c r="F104" s="99">
        <v>44984</v>
      </c>
      <c r="G104" s="91">
        <v>242729.62915000002</v>
      </c>
      <c r="H104" s="100">
        <v>-1.314252</v>
      </c>
      <c r="I104" s="91">
        <v>-3.1900778490000001</v>
      </c>
      <c r="J104" s="92">
        <f t="shared" si="1"/>
        <v>8.9005877553893793E-3</v>
      </c>
      <c r="K104" s="92">
        <f>I104/'סכום נכסי הקרן'!$C$42</f>
        <v>-2.240355707586666E-5</v>
      </c>
    </row>
    <row r="105" spans="2:11">
      <c r="B105" s="86" t="s">
        <v>1296</v>
      </c>
      <c r="C105" s="88" t="s">
        <v>1297</v>
      </c>
      <c r="D105" s="89" t="s">
        <v>682</v>
      </c>
      <c r="E105" s="89" t="s">
        <v>113</v>
      </c>
      <c r="F105" s="99">
        <v>45090</v>
      </c>
      <c r="G105" s="91">
        <v>400633.81474499998</v>
      </c>
      <c r="H105" s="100">
        <v>-3.9008470000000002</v>
      </c>
      <c r="I105" s="91">
        <v>-15.628111193000004</v>
      </c>
      <c r="J105" s="92">
        <f t="shared" si="1"/>
        <v>4.3603755678841283E-2</v>
      </c>
      <c r="K105" s="92">
        <f>I105/'סכום נכסי הקרן'!$C$42</f>
        <v>-1.0975446295460177E-4</v>
      </c>
    </row>
    <row r="106" spans="2:11">
      <c r="B106" s="86" t="s">
        <v>1298</v>
      </c>
      <c r="C106" s="88" t="s">
        <v>1299</v>
      </c>
      <c r="D106" s="89" t="s">
        <v>682</v>
      </c>
      <c r="E106" s="89" t="s">
        <v>113</v>
      </c>
      <c r="F106" s="99">
        <v>45090</v>
      </c>
      <c r="G106" s="91">
        <v>165200.06657000002</v>
      </c>
      <c r="H106" s="100">
        <v>-3.7541769999999999</v>
      </c>
      <c r="I106" s="91">
        <v>-6.2019029340000005</v>
      </c>
      <c r="J106" s="92">
        <f t="shared" si="1"/>
        <v>1.730383518125669E-2</v>
      </c>
      <c r="K106" s="92">
        <f>I106/'סכום נכסי הקרן'!$C$42</f>
        <v>-4.3555265086840803E-5</v>
      </c>
    </row>
    <row r="107" spans="2:11">
      <c r="B107" s="86" t="s">
        <v>1300</v>
      </c>
      <c r="C107" s="88" t="s">
        <v>1301</v>
      </c>
      <c r="D107" s="89" t="s">
        <v>682</v>
      </c>
      <c r="E107" s="89" t="s">
        <v>113</v>
      </c>
      <c r="F107" s="99">
        <v>45090</v>
      </c>
      <c r="G107" s="91">
        <v>84188.257820000013</v>
      </c>
      <c r="H107" s="100">
        <v>-3.6079210000000002</v>
      </c>
      <c r="I107" s="91">
        <v>-3.0374456470000006</v>
      </c>
      <c r="J107" s="92">
        <f t="shared" si="1"/>
        <v>8.4747309667767851E-3</v>
      </c>
      <c r="K107" s="92">
        <f>I107/'סכום נכסי הקרן'!$C$42</f>
        <v>-2.1331638329371457E-5</v>
      </c>
    </row>
    <row r="108" spans="2:11">
      <c r="B108" s="86" t="s">
        <v>1302</v>
      </c>
      <c r="C108" s="88" t="s">
        <v>1303</v>
      </c>
      <c r="D108" s="89" t="s">
        <v>682</v>
      </c>
      <c r="E108" s="89" t="s">
        <v>113</v>
      </c>
      <c r="F108" s="99">
        <v>45019</v>
      </c>
      <c r="G108" s="91">
        <v>402672.66367500008</v>
      </c>
      <c r="H108" s="100">
        <v>-3.4203960000000002</v>
      </c>
      <c r="I108" s="91">
        <v>-13.773000277000003</v>
      </c>
      <c r="J108" s="92">
        <f t="shared" si="1"/>
        <v>3.8427838887652409E-2</v>
      </c>
      <c r="K108" s="92">
        <f>I108/'סכום נכסי הקרן'!$C$42</f>
        <v>-9.6726228141555583E-5</v>
      </c>
    </row>
    <row r="109" spans="2:11">
      <c r="B109" s="86" t="s">
        <v>1302</v>
      </c>
      <c r="C109" s="88" t="s">
        <v>1304</v>
      </c>
      <c r="D109" s="89" t="s">
        <v>682</v>
      </c>
      <c r="E109" s="89" t="s">
        <v>113</v>
      </c>
      <c r="F109" s="99">
        <v>45019</v>
      </c>
      <c r="G109" s="91">
        <v>147661.74202500004</v>
      </c>
      <c r="H109" s="100">
        <v>-3.4203960000000002</v>
      </c>
      <c r="I109" s="91">
        <v>-5.0506165400000009</v>
      </c>
      <c r="J109" s="92">
        <f t="shared" si="1"/>
        <v>1.4091648499168361E-2</v>
      </c>
      <c r="K109" s="92">
        <f>I109/'סכום נכסי הקרן'!$C$42</f>
        <v>-3.5469910540796403E-5</v>
      </c>
    </row>
    <row r="110" spans="2:11">
      <c r="B110" s="86" t="s">
        <v>1305</v>
      </c>
      <c r="C110" s="88" t="s">
        <v>1306</v>
      </c>
      <c r="D110" s="89" t="s">
        <v>682</v>
      </c>
      <c r="E110" s="89" t="s">
        <v>113</v>
      </c>
      <c r="F110" s="99">
        <v>45019</v>
      </c>
      <c r="G110" s="91">
        <v>63315.646056000005</v>
      </c>
      <c r="H110" s="100">
        <v>-3.368058</v>
      </c>
      <c r="I110" s="91">
        <v>-2.1325076060000008</v>
      </c>
      <c r="J110" s="92">
        <f t="shared" si="1"/>
        <v>5.9498770828392798E-3</v>
      </c>
      <c r="K110" s="92">
        <f>I110/'סכום נכסי הקרן'!$C$42</f>
        <v>-1.4976360492493043E-5</v>
      </c>
    </row>
    <row r="111" spans="2:11">
      <c r="B111" s="86" t="s">
        <v>1305</v>
      </c>
      <c r="C111" s="88" t="s">
        <v>1307</v>
      </c>
      <c r="D111" s="89" t="s">
        <v>682</v>
      </c>
      <c r="E111" s="89" t="s">
        <v>113</v>
      </c>
      <c r="F111" s="99">
        <v>45019</v>
      </c>
      <c r="G111" s="91">
        <v>94794.482016000009</v>
      </c>
      <c r="H111" s="100">
        <v>-3.368058</v>
      </c>
      <c r="I111" s="91">
        <v>-3.1927330300000003</v>
      </c>
      <c r="J111" s="92">
        <f t="shared" si="1"/>
        <v>8.9079959355704216E-3</v>
      </c>
      <c r="K111" s="92">
        <f>I111/'סכום נכסי הקרן'!$C$42</f>
        <v>-2.2422204112677664E-5</v>
      </c>
    </row>
    <row r="112" spans="2:11">
      <c r="B112" s="86" t="s">
        <v>1308</v>
      </c>
      <c r="C112" s="88" t="s">
        <v>1309</v>
      </c>
      <c r="D112" s="89" t="s">
        <v>682</v>
      </c>
      <c r="E112" s="89" t="s">
        <v>113</v>
      </c>
      <c r="F112" s="99">
        <v>45091</v>
      </c>
      <c r="G112" s="91">
        <v>228013.22739600003</v>
      </c>
      <c r="H112" s="100">
        <v>-3.5232800000000002</v>
      </c>
      <c r="I112" s="91">
        <v>-8.0335442840000013</v>
      </c>
      <c r="J112" s="92">
        <f t="shared" si="1"/>
        <v>2.2414269892806229E-2</v>
      </c>
      <c r="K112" s="92">
        <f>I112/'סכום נכסי הקרן'!$C$42</f>
        <v>-5.6418675783888803E-5</v>
      </c>
    </row>
    <row r="113" spans="2:11">
      <c r="B113" s="86" t="s">
        <v>1310</v>
      </c>
      <c r="C113" s="88" t="s">
        <v>1311</v>
      </c>
      <c r="D113" s="89" t="s">
        <v>682</v>
      </c>
      <c r="E113" s="89" t="s">
        <v>113</v>
      </c>
      <c r="F113" s="99">
        <v>45019</v>
      </c>
      <c r="G113" s="91">
        <v>47413.231980000011</v>
      </c>
      <c r="H113" s="100">
        <v>-3.3331949999999999</v>
      </c>
      <c r="I113" s="91">
        <v>-1.5803755430000006</v>
      </c>
      <c r="J113" s="92">
        <f t="shared" si="1"/>
        <v>4.409381799679913E-3</v>
      </c>
      <c r="K113" s="92">
        <f>I113/'סכום נכסי הקרן'!$C$42</f>
        <v>-1.1098799262846541E-5</v>
      </c>
    </row>
    <row r="114" spans="2:11">
      <c r="B114" s="86" t="s">
        <v>1312</v>
      </c>
      <c r="C114" s="88" t="s">
        <v>1313</v>
      </c>
      <c r="D114" s="89" t="s">
        <v>682</v>
      </c>
      <c r="E114" s="89" t="s">
        <v>113</v>
      </c>
      <c r="F114" s="99">
        <v>45091</v>
      </c>
      <c r="G114" s="91">
        <v>190117.83060000002</v>
      </c>
      <c r="H114" s="100">
        <v>-3.4651209999999999</v>
      </c>
      <c r="I114" s="91">
        <v>-6.587812467</v>
      </c>
      <c r="J114" s="92">
        <f t="shared" si="1"/>
        <v>1.8380555508061426E-2</v>
      </c>
      <c r="K114" s="92">
        <f>I114/'סכום נכסי הקרן'!$C$42</f>
        <v>-4.6265464228656965E-5</v>
      </c>
    </row>
    <row r="115" spans="2:11">
      <c r="B115" s="86" t="s">
        <v>1314</v>
      </c>
      <c r="C115" s="88" t="s">
        <v>1315</v>
      </c>
      <c r="D115" s="89" t="s">
        <v>682</v>
      </c>
      <c r="E115" s="89" t="s">
        <v>113</v>
      </c>
      <c r="F115" s="99">
        <v>45092</v>
      </c>
      <c r="G115" s="91">
        <v>255056.95476000002</v>
      </c>
      <c r="H115" s="100">
        <v>-2.8240080000000001</v>
      </c>
      <c r="I115" s="91">
        <v>-7.2028299780000014</v>
      </c>
      <c r="J115" s="92">
        <f t="shared" si="1"/>
        <v>2.0096506524577409E-2</v>
      </c>
      <c r="K115" s="92">
        <f>I115/'סכום נכסי הקרן'!$C$42</f>
        <v>-5.058466286973877E-5</v>
      </c>
    </row>
    <row r="116" spans="2:11">
      <c r="B116" s="86" t="s">
        <v>1316</v>
      </c>
      <c r="C116" s="88" t="s">
        <v>1317</v>
      </c>
      <c r="D116" s="89" t="s">
        <v>682</v>
      </c>
      <c r="E116" s="89" t="s">
        <v>113</v>
      </c>
      <c r="F116" s="99">
        <v>45089</v>
      </c>
      <c r="G116" s="91">
        <v>191358.63160000005</v>
      </c>
      <c r="H116" s="100">
        <v>-3.0193690000000002</v>
      </c>
      <c r="I116" s="91">
        <v>-5.7778237290000005</v>
      </c>
      <c r="J116" s="92">
        <f t="shared" si="1"/>
        <v>1.6120618232328163E-2</v>
      </c>
      <c r="K116" s="92">
        <f>I116/'סכום נכסי הקרן'!$C$42</f>
        <v>-4.0577004641916579E-5</v>
      </c>
    </row>
    <row r="117" spans="2:11">
      <c r="B117" s="86" t="s">
        <v>1318</v>
      </c>
      <c r="C117" s="88" t="s">
        <v>1319</v>
      </c>
      <c r="D117" s="89" t="s">
        <v>682</v>
      </c>
      <c r="E117" s="89" t="s">
        <v>113</v>
      </c>
      <c r="F117" s="99">
        <v>45089</v>
      </c>
      <c r="G117" s="91">
        <v>334980.21403700009</v>
      </c>
      <c r="H117" s="100">
        <v>-2.9878130000000001</v>
      </c>
      <c r="I117" s="91">
        <v>-10.008582789000002</v>
      </c>
      <c r="J117" s="92">
        <f t="shared" si="1"/>
        <v>2.7924794828596142E-2</v>
      </c>
      <c r="K117" s="92">
        <f>I117/'סכום נכסי הקרן'!$C$42</f>
        <v>-7.0289148533534191E-5</v>
      </c>
    </row>
    <row r="118" spans="2:11">
      <c r="B118" s="86" t="s">
        <v>1320</v>
      </c>
      <c r="C118" s="88" t="s">
        <v>1321</v>
      </c>
      <c r="D118" s="89" t="s">
        <v>682</v>
      </c>
      <c r="E118" s="89" t="s">
        <v>113</v>
      </c>
      <c r="F118" s="99">
        <v>45098</v>
      </c>
      <c r="G118" s="91">
        <v>311176.96135100001</v>
      </c>
      <c r="H118" s="100">
        <v>-2.960321</v>
      </c>
      <c r="I118" s="91">
        <v>-9.211838323000002</v>
      </c>
      <c r="J118" s="92">
        <f t="shared" si="1"/>
        <v>2.5701810195015228E-2</v>
      </c>
      <c r="K118" s="92">
        <f>I118/'סכום נכסי הקרן'!$C$42</f>
        <v>-6.4693701975856186E-5</v>
      </c>
    </row>
    <row r="119" spans="2:11">
      <c r="B119" s="86" t="s">
        <v>1322</v>
      </c>
      <c r="C119" s="88" t="s">
        <v>1323</v>
      </c>
      <c r="D119" s="89" t="s">
        <v>682</v>
      </c>
      <c r="E119" s="89" t="s">
        <v>113</v>
      </c>
      <c r="F119" s="99">
        <v>45097</v>
      </c>
      <c r="G119" s="91">
        <v>143758.83828000003</v>
      </c>
      <c r="H119" s="100">
        <v>-2.384309</v>
      </c>
      <c r="I119" s="91">
        <v>-3.4276555330000011</v>
      </c>
      <c r="J119" s="92">
        <f t="shared" si="1"/>
        <v>9.5634496431727892E-3</v>
      </c>
      <c r="K119" s="92">
        <f>I119/'סכום נכסי הקרן'!$C$42</f>
        <v>-2.4072038365473659E-5</v>
      </c>
    </row>
    <row r="120" spans="2:11">
      <c r="B120" s="86" t="s">
        <v>1324</v>
      </c>
      <c r="C120" s="88" t="s">
        <v>1325</v>
      </c>
      <c r="D120" s="89" t="s">
        <v>682</v>
      </c>
      <c r="E120" s="89" t="s">
        <v>113</v>
      </c>
      <c r="F120" s="99">
        <v>45033</v>
      </c>
      <c r="G120" s="91">
        <v>240137.75910500006</v>
      </c>
      <c r="H120" s="100">
        <v>-2.0740129999999999</v>
      </c>
      <c r="I120" s="91">
        <v>-4.9804881730000004</v>
      </c>
      <c r="J120" s="92">
        <f t="shared" si="1"/>
        <v>1.3895984407515763E-2</v>
      </c>
      <c r="K120" s="92">
        <f>I120/'סכום נכסי הקרן'!$C$42</f>
        <v>-3.4977406925809598E-5</v>
      </c>
    </row>
    <row r="121" spans="2:11">
      <c r="B121" s="86" t="s">
        <v>1326</v>
      </c>
      <c r="C121" s="88" t="s">
        <v>1327</v>
      </c>
      <c r="D121" s="89" t="s">
        <v>682</v>
      </c>
      <c r="E121" s="89" t="s">
        <v>113</v>
      </c>
      <c r="F121" s="99">
        <v>45034</v>
      </c>
      <c r="G121" s="91">
        <v>192184.83182000005</v>
      </c>
      <c r="H121" s="100">
        <v>-1.947802</v>
      </c>
      <c r="I121" s="91">
        <v>-3.7433799390000004</v>
      </c>
      <c r="J121" s="92">
        <f t="shared" si="1"/>
        <v>1.0444347513111003E-2</v>
      </c>
      <c r="K121" s="92">
        <f>I121/'סכום נכסי הקרן'!$C$42</f>
        <v>-2.6289335273222283E-5</v>
      </c>
    </row>
    <row r="122" spans="2:11">
      <c r="B122" s="86" t="s">
        <v>1328</v>
      </c>
      <c r="C122" s="88" t="s">
        <v>1329</v>
      </c>
      <c r="D122" s="89" t="s">
        <v>682</v>
      </c>
      <c r="E122" s="89" t="s">
        <v>113</v>
      </c>
      <c r="F122" s="99">
        <v>45033</v>
      </c>
      <c r="G122" s="91">
        <v>192296.76862400002</v>
      </c>
      <c r="H122" s="100">
        <v>-1.9749829999999999</v>
      </c>
      <c r="I122" s="91">
        <v>-3.7978291980000005</v>
      </c>
      <c r="J122" s="92">
        <f t="shared" si="1"/>
        <v>1.059626556366809E-2</v>
      </c>
      <c r="K122" s="92">
        <f>I122/'סכום נכסי הקרן'!$C$42</f>
        <v>-2.6671726280428436E-5</v>
      </c>
    </row>
    <row r="123" spans="2:11">
      <c r="B123" s="86" t="s">
        <v>1330</v>
      </c>
      <c r="C123" s="88" t="s">
        <v>1331</v>
      </c>
      <c r="D123" s="89" t="s">
        <v>682</v>
      </c>
      <c r="E123" s="89" t="s">
        <v>113</v>
      </c>
      <c r="F123" s="99">
        <v>45034</v>
      </c>
      <c r="G123" s="91">
        <v>186769.71302600004</v>
      </c>
      <c r="H123" s="100">
        <v>-1.877162</v>
      </c>
      <c r="I123" s="91">
        <v>-3.5059698260000003</v>
      </c>
      <c r="J123" s="92">
        <f t="shared" si="1"/>
        <v>9.7819531626296176E-3</v>
      </c>
      <c r="K123" s="92">
        <f>I123/'סכום נכסי הקרן'!$C$42</f>
        <v>-2.4622030815855902E-5</v>
      </c>
    </row>
    <row r="124" spans="2:11">
      <c r="B124" s="86" t="s">
        <v>1332</v>
      </c>
      <c r="C124" s="88" t="s">
        <v>1333</v>
      </c>
      <c r="D124" s="89" t="s">
        <v>682</v>
      </c>
      <c r="E124" s="89" t="s">
        <v>113</v>
      </c>
      <c r="F124" s="99">
        <v>45034</v>
      </c>
      <c r="G124" s="91">
        <v>240430.92692500004</v>
      </c>
      <c r="H124" s="100">
        <v>-1.863046</v>
      </c>
      <c r="I124" s="91">
        <v>-4.479337773000001</v>
      </c>
      <c r="J124" s="92">
        <f t="shared" si="1"/>
        <v>1.2497732287979953E-2</v>
      </c>
      <c r="K124" s="92">
        <f>I124/'סכום נכסי הקרן'!$C$42</f>
        <v>-3.1457884167607029E-5</v>
      </c>
    </row>
    <row r="125" spans="2:11">
      <c r="B125" s="86" t="s">
        <v>1332</v>
      </c>
      <c r="C125" s="88" t="s">
        <v>1334</v>
      </c>
      <c r="D125" s="89" t="s">
        <v>682</v>
      </c>
      <c r="E125" s="89" t="s">
        <v>113</v>
      </c>
      <c r="F125" s="99">
        <v>45034</v>
      </c>
      <c r="G125" s="91">
        <v>256943.89203000002</v>
      </c>
      <c r="H125" s="100">
        <v>-1.863046</v>
      </c>
      <c r="I125" s="91">
        <v>-4.7869818410000011</v>
      </c>
      <c r="J125" s="92">
        <f t="shared" si="1"/>
        <v>1.3356085329589058E-2</v>
      </c>
      <c r="K125" s="92">
        <f>I125/'סכום נכסי הקרן'!$C$42</f>
        <v>-3.3618433772579944E-5</v>
      </c>
    </row>
    <row r="126" spans="2:11">
      <c r="B126" s="86" t="s">
        <v>1335</v>
      </c>
      <c r="C126" s="88" t="s">
        <v>1336</v>
      </c>
      <c r="D126" s="89" t="s">
        <v>682</v>
      </c>
      <c r="E126" s="89" t="s">
        <v>113</v>
      </c>
      <c r="F126" s="99">
        <v>45034</v>
      </c>
      <c r="G126" s="91">
        <v>216387.83423300003</v>
      </c>
      <c r="H126" s="100">
        <v>-1.863046</v>
      </c>
      <c r="I126" s="91">
        <v>-4.0314039960000008</v>
      </c>
      <c r="J126" s="92">
        <f t="shared" si="1"/>
        <v>1.1247959060018983E-2</v>
      </c>
      <c r="K126" s="92">
        <f>I126/'סכום נכסי הקרן'!$C$42</f>
        <v>-2.831209575295319E-5</v>
      </c>
    </row>
    <row r="127" spans="2:11">
      <c r="B127" s="86" t="s">
        <v>1337</v>
      </c>
      <c r="C127" s="88" t="s">
        <v>1338</v>
      </c>
      <c r="D127" s="89" t="s">
        <v>682</v>
      </c>
      <c r="E127" s="89" t="s">
        <v>113</v>
      </c>
      <c r="F127" s="99">
        <v>45034</v>
      </c>
      <c r="G127" s="91">
        <v>192382.05380800003</v>
      </c>
      <c r="H127" s="100">
        <v>-1.9009480000000001</v>
      </c>
      <c r="I127" s="91">
        <v>-3.6570819930000003</v>
      </c>
      <c r="J127" s="92">
        <f t="shared" si="1"/>
        <v>1.0203568924675102E-2</v>
      </c>
      <c r="K127" s="92">
        <f>I127/'סכום נכסי הקרן'!$C$42</f>
        <v>-2.5683274527918801E-5</v>
      </c>
    </row>
    <row r="128" spans="2:11">
      <c r="B128" s="86" t="s">
        <v>1339</v>
      </c>
      <c r="C128" s="88" t="s">
        <v>1340</v>
      </c>
      <c r="D128" s="89" t="s">
        <v>682</v>
      </c>
      <c r="E128" s="89" t="s">
        <v>113</v>
      </c>
      <c r="F128" s="99">
        <v>45097</v>
      </c>
      <c r="G128" s="91">
        <v>349250.82396600005</v>
      </c>
      <c r="H128" s="100">
        <v>-2.4463590000000002</v>
      </c>
      <c r="I128" s="91">
        <v>-8.5439300320000022</v>
      </c>
      <c r="J128" s="92">
        <f t="shared" si="1"/>
        <v>2.3838289416529788E-2</v>
      </c>
      <c r="K128" s="92">
        <f>I128/'סכום נכסי הקרן'!$C$42</f>
        <v>-6.0003057349878272E-5</v>
      </c>
    </row>
    <row r="129" spans="2:11">
      <c r="B129" s="86" t="s">
        <v>1341</v>
      </c>
      <c r="C129" s="88" t="s">
        <v>1342</v>
      </c>
      <c r="D129" s="89" t="s">
        <v>682</v>
      </c>
      <c r="E129" s="89" t="s">
        <v>113</v>
      </c>
      <c r="F129" s="99">
        <v>45097</v>
      </c>
      <c r="G129" s="91">
        <v>48119.499910000006</v>
      </c>
      <c r="H129" s="100">
        <v>-2.4179889999999999</v>
      </c>
      <c r="I129" s="91">
        <v>-1.1635240579999999</v>
      </c>
      <c r="J129" s="92">
        <f t="shared" si="1"/>
        <v>3.2463308025483116E-3</v>
      </c>
      <c r="K129" s="92">
        <f>I129/'סכום נכסי הקרן'!$C$42</f>
        <v>-8.1712982806103894E-6</v>
      </c>
    </row>
    <row r="130" spans="2:11">
      <c r="B130" s="86" t="s">
        <v>1343</v>
      </c>
      <c r="C130" s="88" t="s">
        <v>1344</v>
      </c>
      <c r="D130" s="89" t="s">
        <v>682</v>
      </c>
      <c r="E130" s="89" t="s">
        <v>113</v>
      </c>
      <c r="F130" s="99">
        <v>45097</v>
      </c>
      <c r="G130" s="91">
        <v>85731.036720000018</v>
      </c>
      <c r="H130" s="100">
        <v>-2.389634</v>
      </c>
      <c r="I130" s="91">
        <v>-2.0486577860000006</v>
      </c>
      <c r="J130" s="92">
        <f t="shared" si="1"/>
        <v>5.7159289735736855E-3</v>
      </c>
      <c r="K130" s="92">
        <f>I130/'סכום נכסי הקרן'!$C$42</f>
        <v>-1.4387492660079481E-5</v>
      </c>
    </row>
    <row r="131" spans="2:11">
      <c r="B131" s="86" t="s">
        <v>1343</v>
      </c>
      <c r="C131" s="88" t="s">
        <v>1345</v>
      </c>
      <c r="D131" s="89" t="s">
        <v>682</v>
      </c>
      <c r="E131" s="89" t="s">
        <v>113</v>
      </c>
      <c r="F131" s="99">
        <v>45097</v>
      </c>
      <c r="G131" s="91">
        <v>264730.54146000004</v>
      </c>
      <c r="H131" s="100">
        <v>-2.389634</v>
      </c>
      <c r="I131" s="91">
        <v>-6.3260903680000009</v>
      </c>
      <c r="J131" s="92">
        <f t="shared" si="1"/>
        <v>1.7650328654693435E-2</v>
      </c>
      <c r="K131" s="92">
        <f>I131/'סכום נכסי הקרן'!$C$42</f>
        <v>-4.442741943460902E-5</v>
      </c>
    </row>
    <row r="132" spans="2:11">
      <c r="B132" s="86" t="s">
        <v>1346</v>
      </c>
      <c r="C132" s="88" t="s">
        <v>1347</v>
      </c>
      <c r="D132" s="89" t="s">
        <v>682</v>
      </c>
      <c r="E132" s="89" t="s">
        <v>113</v>
      </c>
      <c r="F132" s="99">
        <v>45034</v>
      </c>
      <c r="G132" s="91">
        <v>240677.45441000003</v>
      </c>
      <c r="H132" s="100">
        <v>-1.816317</v>
      </c>
      <c r="I132" s="91">
        <v>-4.3714653410000004</v>
      </c>
      <c r="J132" s="92">
        <f t="shared" si="1"/>
        <v>1.2196759053830119E-2</v>
      </c>
      <c r="K132" s="92">
        <f>I132/'סכום נכסי הקרן'!$C$42</f>
        <v>-3.0700308239489116E-5</v>
      </c>
    </row>
    <row r="133" spans="2:11">
      <c r="B133" s="86" t="s">
        <v>1348</v>
      </c>
      <c r="C133" s="88" t="s">
        <v>1349</v>
      </c>
      <c r="D133" s="89" t="s">
        <v>682</v>
      </c>
      <c r="E133" s="89" t="s">
        <v>113</v>
      </c>
      <c r="F133" s="99">
        <v>45097</v>
      </c>
      <c r="G133" s="91">
        <v>505674.51207000011</v>
      </c>
      <c r="H133" s="100">
        <v>-2.3329710000000001</v>
      </c>
      <c r="I133" s="91">
        <v>-11.797239583000003</v>
      </c>
      <c r="J133" s="92">
        <f t="shared" si="1"/>
        <v>3.2915298983302255E-2</v>
      </c>
      <c r="K133" s="92">
        <f>I133/'סכום נכסי הקרן'!$C$42</f>
        <v>-8.2850683539984659E-5</v>
      </c>
    </row>
    <row r="134" spans="2:11">
      <c r="B134" s="86" t="s">
        <v>1350</v>
      </c>
      <c r="C134" s="88" t="s">
        <v>1351</v>
      </c>
      <c r="D134" s="89" t="s">
        <v>682</v>
      </c>
      <c r="E134" s="89" t="s">
        <v>113</v>
      </c>
      <c r="F134" s="99">
        <v>45035</v>
      </c>
      <c r="G134" s="91">
        <v>640698.28189500014</v>
      </c>
      <c r="H134" s="100">
        <v>-1.6729270000000001</v>
      </c>
      <c r="I134" s="91">
        <v>-10.718415600000002</v>
      </c>
      <c r="J134" s="92">
        <f t="shared" si="1"/>
        <v>2.9905288573581303E-2</v>
      </c>
      <c r="K134" s="92">
        <f>I134/'סכום נכסי הקרן'!$C$42</f>
        <v>-7.527422433679286E-5</v>
      </c>
    </row>
    <row r="135" spans="2:11">
      <c r="B135" s="86" t="s">
        <v>1352</v>
      </c>
      <c r="C135" s="88" t="s">
        <v>1353</v>
      </c>
      <c r="D135" s="89" t="s">
        <v>682</v>
      </c>
      <c r="E135" s="89" t="s">
        <v>113</v>
      </c>
      <c r="F135" s="99">
        <v>45036</v>
      </c>
      <c r="G135" s="91">
        <v>385595.63815999997</v>
      </c>
      <c r="H135" s="100">
        <v>-1.6097490000000001</v>
      </c>
      <c r="I135" s="91">
        <v>-6.2071231730000012</v>
      </c>
      <c r="J135" s="92">
        <f t="shared" si="1"/>
        <v>1.7318400090805271E-2</v>
      </c>
      <c r="K135" s="92">
        <f>I135/'סכום נכסי הקרן'!$C$42</f>
        <v>-4.3591926236794508E-5</v>
      </c>
    </row>
    <row r="136" spans="2:11">
      <c r="B136" s="86" t="s">
        <v>1354</v>
      </c>
      <c r="C136" s="88" t="s">
        <v>1355</v>
      </c>
      <c r="D136" s="89" t="s">
        <v>682</v>
      </c>
      <c r="E136" s="89" t="s">
        <v>113</v>
      </c>
      <c r="F136" s="99">
        <v>45036</v>
      </c>
      <c r="G136" s="91">
        <v>192957.72880000004</v>
      </c>
      <c r="H136" s="100">
        <v>-1.525542</v>
      </c>
      <c r="I136" s="91">
        <v>-2.9436518670000003</v>
      </c>
      <c r="J136" s="92">
        <f t="shared" si="1"/>
        <v>8.2130383657446869E-3</v>
      </c>
      <c r="K136" s="92">
        <f>I136/'סכום נכסי הקרן'!$C$42</f>
        <v>-2.0672935186985764E-5</v>
      </c>
    </row>
    <row r="137" spans="2:11">
      <c r="B137" s="86" t="s">
        <v>1356</v>
      </c>
      <c r="C137" s="88" t="s">
        <v>1357</v>
      </c>
      <c r="D137" s="89" t="s">
        <v>682</v>
      </c>
      <c r="E137" s="89" t="s">
        <v>113</v>
      </c>
      <c r="F137" s="99">
        <v>45036</v>
      </c>
      <c r="G137" s="91">
        <v>241197.16100000002</v>
      </c>
      <c r="H137" s="100">
        <v>-1.525542</v>
      </c>
      <c r="I137" s="91">
        <v>-3.6795648330000001</v>
      </c>
      <c r="J137" s="92">
        <f t="shared" si="1"/>
        <v>1.0266297955088296E-2</v>
      </c>
      <c r="K137" s="92">
        <f>I137/'סכום נכסי הקרן'!$C$42</f>
        <v>-2.5841168978465039E-5</v>
      </c>
    </row>
    <row r="138" spans="2:11">
      <c r="B138" s="86" t="s">
        <v>1358</v>
      </c>
      <c r="C138" s="88" t="s">
        <v>1359</v>
      </c>
      <c r="D138" s="89" t="s">
        <v>682</v>
      </c>
      <c r="E138" s="89" t="s">
        <v>113</v>
      </c>
      <c r="F138" s="99">
        <v>45036</v>
      </c>
      <c r="G138" s="91">
        <v>192957.72880000004</v>
      </c>
      <c r="H138" s="100">
        <v>-1.525542</v>
      </c>
      <c r="I138" s="91">
        <v>-2.9436518670000003</v>
      </c>
      <c r="J138" s="92">
        <f t="shared" si="1"/>
        <v>8.2130383657446869E-3</v>
      </c>
      <c r="K138" s="92">
        <f>I138/'סכום נכסי הקרן'!$C$42</f>
        <v>-2.0672935186985764E-5</v>
      </c>
    </row>
    <row r="139" spans="2:11">
      <c r="B139" s="86" t="s">
        <v>1360</v>
      </c>
      <c r="C139" s="88" t="s">
        <v>1361</v>
      </c>
      <c r="D139" s="89" t="s">
        <v>682</v>
      </c>
      <c r="E139" s="89" t="s">
        <v>113</v>
      </c>
      <c r="F139" s="99">
        <v>45103</v>
      </c>
      <c r="G139" s="91">
        <v>174189.40994900002</v>
      </c>
      <c r="H139" s="100">
        <v>-1.9824349999999999</v>
      </c>
      <c r="I139" s="91">
        <v>-3.4531925960000005</v>
      </c>
      <c r="J139" s="92">
        <f t="shared" si="1"/>
        <v>9.6347002147905477E-3</v>
      </c>
      <c r="K139" s="92">
        <f>I139/'סכום נכסי הקרן'!$C$42</f>
        <v>-2.4251382279807861E-5</v>
      </c>
    </row>
    <row r="140" spans="2:11">
      <c r="B140" s="86" t="s">
        <v>1362</v>
      </c>
      <c r="C140" s="88" t="s">
        <v>1363</v>
      </c>
      <c r="D140" s="89" t="s">
        <v>682</v>
      </c>
      <c r="E140" s="89" t="s">
        <v>113</v>
      </c>
      <c r="F140" s="99">
        <v>45061</v>
      </c>
      <c r="G140" s="91">
        <v>193490.76120000004</v>
      </c>
      <c r="H140" s="100">
        <v>-1.2389239999999999</v>
      </c>
      <c r="I140" s="91">
        <v>-2.3972039470000004</v>
      </c>
      <c r="J140" s="92">
        <f t="shared" ref="J140:J203" si="2">IFERROR(I140/$I$11,0)</f>
        <v>6.6884023236384958E-3</v>
      </c>
      <c r="K140" s="92">
        <f>I140/'סכום נכסי הקרן'!$C$42</f>
        <v>-1.6835293052783223E-5</v>
      </c>
    </row>
    <row r="141" spans="2:11">
      <c r="B141" s="86" t="s">
        <v>1364</v>
      </c>
      <c r="C141" s="88" t="s">
        <v>1365</v>
      </c>
      <c r="D141" s="89" t="s">
        <v>682</v>
      </c>
      <c r="E141" s="89" t="s">
        <v>113</v>
      </c>
      <c r="F141" s="99">
        <v>45061</v>
      </c>
      <c r="G141" s="91">
        <v>290236.14180000004</v>
      </c>
      <c r="H141" s="100">
        <v>-1.2389239999999999</v>
      </c>
      <c r="I141" s="91">
        <v>-3.5958059210000006</v>
      </c>
      <c r="J141" s="92">
        <f t="shared" si="2"/>
        <v>1.0032603486852787E-2</v>
      </c>
      <c r="K141" s="92">
        <f>I141/'סכום נכסי הקרן'!$C$42</f>
        <v>-2.5252939582686277E-5</v>
      </c>
    </row>
    <row r="142" spans="2:11">
      <c r="B142" s="86" t="s">
        <v>1366</v>
      </c>
      <c r="C142" s="88" t="s">
        <v>1367</v>
      </c>
      <c r="D142" s="89" t="s">
        <v>682</v>
      </c>
      <c r="E142" s="89" t="s">
        <v>113</v>
      </c>
      <c r="F142" s="99">
        <v>45057</v>
      </c>
      <c r="G142" s="91">
        <v>459755.76968200004</v>
      </c>
      <c r="H142" s="100">
        <v>-1.8658619999999999</v>
      </c>
      <c r="I142" s="91">
        <v>-8.5784069010000028</v>
      </c>
      <c r="J142" s="92">
        <f t="shared" si="2"/>
        <v>2.3934482805089807E-2</v>
      </c>
      <c r="K142" s="92">
        <f>I142/'סכום נכסי הקרן'!$C$42</f>
        <v>-6.024518451385354E-5</v>
      </c>
    </row>
    <row r="143" spans="2:11">
      <c r="B143" s="86" t="s">
        <v>1368</v>
      </c>
      <c r="C143" s="88" t="s">
        <v>1369</v>
      </c>
      <c r="D143" s="89" t="s">
        <v>682</v>
      </c>
      <c r="E143" s="89" t="s">
        <v>113</v>
      </c>
      <c r="F143" s="99">
        <v>45061</v>
      </c>
      <c r="G143" s="91">
        <v>387162.75341600011</v>
      </c>
      <c r="H143" s="100">
        <v>-1.1915340000000001</v>
      </c>
      <c r="I143" s="91">
        <v>-4.613176879000001</v>
      </c>
      <c r="J143" s="92">
        <f t="shared" si="2"/>
        <v>1.2871154744873688E-2</v>
      </c>
      <c r="K143" s="92">
        <f>I143/'סכום נכסי הקרן'!$C$42</f>
        <v>-3.2397821119676676E-5</v>
      </c>
    </row>
    <row r="144" spans="2:11">
      <c r="B144" s="86" t="s">
        <v>1370</v>
      </c>
      <c r="C144" s="88" t="s">
        <v>1371</v>
      </c>
      <c r="D144" s="89" t="s">
        <v>682</v>
      </c>
      <c r="E144" s="89" t="s">
        <v>113</v>
      </c>
      <c r="F144" s="99">
        <v>45057</v>
      </c>
      <c r="G144" s="91">
        <v>169490.97739000001</v>
      </c>
      <c r="H144" s="100">
        <v>-1.80139</v>
      </c>
      <c r="I144" s="91">
        <v>-3.0531929300000007</v>
      </c>
      <c r="J144" s="92">
        <f t="shared" si="2"/>
        <v>8.5186672219043479E-3</v>
      </c>
      <c r="K144" s="92">
        <f>I144/'סכום נכסי הקרן'!$C$42</f>
        <v>-2.144222972249088E-5</v>
      </c>
    </row>
    <row r="145" spans="2:11">
      <c r="B145" s="86" t="s">
        <v>1372</v>
      </c>
      <c r="C145" s="88" t="s">
        <v>1373</v>
      </c>
      <c r="D145" s="89" t="s">
        <v>682</v>
      </c>
      <c r="E145" s="89" t="s">
        <v>113</v>
      </c>
      <c r="F145" s="99">
        <v>45057</v>
      </c>
      <c r="G145" s="91">
        <v>145317.95805000002</v>
      </c>
      <c r="H145" s="100">
        <v>-1.7733840000000001</v>
      </c>
      <c r="I145" s="91">
        <v>-2.5770450810000005</v>
      </c>
      <c r="J145" s="92">
        <f t="shared" si="2"/>
        <v>7.1901743401732998E-3</v>
      </c>
      <c r="K145" s="92">
        <f>I145/'סכום נכסי הקרן'!$C$42</f>
        <v>-1.8098297061108783E-5</v>
      </c>
    </row>
    <row r="146" spans="2:11">
      <c r="B146" s="86" t="s">
        <v>1374</v>
      </c>
      <c r="C146" s="88" t="s">
        <v>1375</v>
      </c>
      <c r="D146" s="89" t="s">
        <v>682</v>
      </c>
      <c r="E146" s="89" t="s">
        <v>113</v>
      </c>
      <c r="F146" s="99">
        <v>45068</v>
      </c>
      <c r="G146" s="91">
        <v>605491.49187499995</v>
      </c>
      <c r="H146" s="100">
        <v>-1.527949</v>
      </c>
      <c r="I146" s="91">
        <v>-9.2516018360000025</v>
      </c>
      <c r="J146" s="92">
        <f t="shared" si="2"/>
        <v>2.5812753768705763E-2</v>
      </c>
      <c r="K146" s="92">
        <f>I146/'סכום נכסי הקרן'!$C$42</f>
        <v>-6.4972956644613488E-5</v>
      </c>
    </row>
    <row r="147" spans="2:11">
      <c r="B147" s="86" t="s">
        <v>1376</v>
      </c>
      <c r="C147" s="88" t="s">
        <v>1377</v>
      </c>
      <c r="D147" s="89" t="s">
        <v>682</v>
      </c>
      <c r="E147" s="89" t="s">
        <v>113</v>
      </c>
      <c r="F147" s="99">
        <v>45068</v>
      </c>
      <c r="G147" s="91">
        <v>193810.58064000003</v>
      </c>
      <c r="H147" s="100">
        <v>-1.5000260000000001</v>
      </c>
      <c r="I147" s="91">
        <v>-2.9072093480000003</v>
      </c>
      <c r="J147" s="92">
        <f t="shared" si="2"/>
        <v>8.1113606469740869E-3</v>
      </c>
      <c r="K147" s="92">
        <f>I147/'סכום נכסי הקרן'!$C$42</f>
        <v>-2.0417003484672987E-5</v>
      </c>
    </row>
    <row r="148" spans="2:11">
      <c r="B148" s="86" t="s">
        <v>1378</v>
      </c>
      <c r="C148" s="88" t="s">
        <v>1379</v>
      </c>
      <c r="D148" s="89" t="s">
        <v>682</v>
      </c>
      <c r="E148" s="89" t="s">
        <v>113</v>
      </c>
      <c r="F148" s="99">
        <v>45068</v>
      </c>
      <c r="G148" s="91">
        <v>532979.0967600001</v>
      </c>
      <c r="H148" s="100">
        <v>-1.5000260000000001</v>
      </c>
      <c r="I148" s="91">
        <v>-7.9948257060000003</v>
      </c>
      <c r="J148" s="92">
        <f t="shared" si="2"/>
        <v>2.2306241776388652E-2</v>
      </c>
      <c r="K148" s="92">
        <f>I148/'סכום נכסי הקרן'!$C$42</f>
        <v>-5.6146759575827821E-5</v>
      </c>
    </row>
    <row r="149" spans="2:11">
      <c r="B149" s="86" t="s">
        <v>1380</v>
      </c>
      <c r="C149" s="88" t="s">
        <v>1381</v>
      </c>
      <c r="D149" s="89" t="s">
        <v>682</v>
      </c>
      <c r="E149" s="89" t="s">
        <v>113</v>
      </c>
      <c r="F149" s="99">
        <v>45068</v>
      </c>
      <c r="G149" s="91">
        <v>169724.17906500003</v>
      </c>
      <c r="H149" s="100">
        <v>-1.4163490000000001</v>
      </c>
      <c r="I149" s="91">
        <v>-2.4038871740000003</v>
      </c>
      <c r="J149" s="92">
        <f t="shared" si="2"/>
        <v>6.7070490937859179E-3</v>
      </c>
      <c r="K149" s="92">
        <f>I149/'סכום נכסי הקרן'!$C$42</f>
        <v>-1.6882228602519854E-5</v>
      </c>
    </row>
    <row r="150" spans="2:11">
      <c r="B150" s="86" t="s">
        <v>1382</v>
      </c>
      <c r="C150" s="88" t="s">
        <v>1383</v>
      </c>
      <c r="D150" s="89" t="s">
        <v>682</v>
      </c>
      <c r="E150" s="89" t="s">
        <v>113</v>
      </c>
      <c r="F150" s="99">
        <v>45069</v>
      </c>
      <c r="G150" s="91">
        <v>607756.87957500014</v>
      </c>
      <c r="H150" s="100">
        <v>-1.126401</v>
      </c>
      <c r="I150" s="91">
        <v>-6.8457795950000007</v>
      </c>
      <c r="J150" s="92">
        <f t="shared" si="2"/>
        <v>1.9100305673873059E-2</v>
      </c>
      <c r="K150" s="92">
        <f>I150/'סכום נכסי הקרן'!$C$42</f>
        <v>-4.8077138284717099E-5</v>
      </c>
    </row>
    <row r="151" spans="2:11">
      <c r="B151" s="86" t="s">
        <v>1384</v>
      </c>
      <c r="C151" s="88" t="s">
        <v>1385</v>
      </c>
      <c r="D151" s="89" t="s">
        <v>682</v>
      </c>
      <c r="E151" s="89" t="s">
        <v>113</v>
      </c>
      <c r="F151" s="99">
        <v>45106</v>
      </c>
      <c r="G151" s="91">
        <v>461945.86655500007</v>
      </c>
      <c r="H151" s="100">
        <v>-0.66350100000000001</v>
      </c>
      <c r="I151" s="91">
        <v>-3.0650174140000002</v>
      </c>
      <c r="J151" s="92">
        <f t="shared" si="2"/>
        <v>8.5516585351217301E-3</v>
      </c>
      <c r="K151" s="92">
        <f>I151/'סכום נכסי הקרן'!$C$42</f>
        <v>-2.1525271740499848E-5</v>
      </c>
    </row>
    <row r="152" spans="2:11">
      <c r="B152" s="86" t="s">
        <v>1386</v>
      </c>
      <c r="C152" s="88" t="s">
        <v>1387</v>
      </c>
      <c r="D152" s="89" t="s">
        <v>682</v>
      </c>
      <c r="E152" s="89" t="s">
        <v>113</v>
      </c>
      <c r="F152" s="99">
        <v>45061</v>
      </c>
      <c r="G152" s="91">
        <v>97278.413</v>
      </c>
      <c r="H152" s="100">
        <v>-1.355137</v>
      </c>
      <c r="I152" s="91">
        <v>-1.3182557540000002</v>
      </c>
      <c r="J152" s="92">
        <f t="shared" si="2"/>
        <v>3.6780453574830597E-3</v>
      </c>
      <c r="K152" s="92">
        <f>I152/'סכום נכסי הקרן'!$C$42</f>
        <v>-9.2579615367651938E-6</v>
      </c>
    </row>
    <row r="153" spans="2:11">
      <c r="B153" s="86" t="s">
        <v>1388</v>
      </c>
      <c r="C153" s="88" t="s">
        <v>1389</v>
      </c>
      <c r="D153" s="89" t="s">
        <v>682</v>
      </c>
      <c r="E153" s="89" t="s">
        <v>113</v>
      </c>
      <c r="F153" s="99">
        <v>45061</v>
      </c>
      <c r="G153" s="91">
        <v>588534.3986500001</v>
      </c>
      <c r="H153" s="100">
        <v>-1.355137</v>
      </c>
      <c r="I153" s="91">
        <v>-7.975447313000001</v>
      </c>
      <c r="J153" s="92">
        <f t="shared" si="2"/>
        <v>2.2252174416399623E-2</v>
      </c>
      <c r="K153" s="92">
        <f>I153/'סכום נכסי הקרן'!$C$42</f>
        <v>-5.6010667306559173E-5</v>
      </c>
    </row>
    <row r="154" spans="2:11">
      <c r="B154" s="86" t="s">
        <v>1390</v>
      </c>
      <c r="C154" s="88" t="s">
        <v>1391</v>
      </c>
      <c r="D154" s="89" t="s">
        <v>682</v>
      </c>
      <c r="E154" s="89" t="s">
        <v>113</v>
      </c>
      <c r="F154" s="99">
        <v>45061</v>
      </c>
      <c r="G154" s="91">
        <v>108309.01254500002</v>
      </c>
      <c r="H154" s="100">
        <v>-1.338479</v>
      </c>
      <c r="I154" s="91">
        <v>-1.4496929620000003</v>
      </c>
      <c r="J154" s="92">
        <f t="shared" si="2"/>
        <v>4.0447663152471747E-3</v>
      </c>
      <c r="K154" s="92">
        <f>I154/'סכום נכסי הקרן'!$C$42</f>
        <v>-1.0181030229977063E-5</v>
      </c>
    </row>
    <row r="155" spans="2:11">
      <c r="B155" s="86" t="s">
        <v>1392</v>
      </c>
      <c r="C155" s="88" t="s">
        <v>1393</v>
      </c>
      <c r="D155" s="89" t="s">
        <v>682</v>
      </c>
      <c r="E155" s="89" t="s">
        <v>113</v>
      </c>
      <c r="F155" s="99">
        <v>45062</v>
      </c>
      <c r="G155" s="91">
        <v>97502.286608000009</v>
      </c>
      <c r="H155" s="100">
        <v>-1.122417</v>
      </c>
      <c r="I155" s="91">
        <v>-1.0943821460000001</v>
      </c>
      <c r="J155" s="92">
        <f t="shared" si="2"/>
        <v>3.0534190040088743E-3</v>
      </c>
      <c r="K155" s="92">
        <f>I155/'סכום נכסי הקרן'!$C$42</f>
        <v>-7.6857224278730895E-6</v>
      </c>
    </row>
    <row r="156" spans="2:11">
      <c r="B156" s="86" t="s">
        <v>1394</v>
      </c>
      <c r="C156" s="88" t="s">
        <v>1395</v>
      </c>
      <c r="D156" s="89" t="s">
        <v>682</v>
      </c>
      <c r="E156" s="89" t="s">
        <v>113</v>
      </c>
      <c r="F156" s="99">
        <v>45085</v>
      </c>
      <c r="G156" s="91">
        <v>341696.42227700003</v>
      </c>
      <c r="H156" s="100">
        <v>-0.99267000000000005</v>
      </c>
      <c r="I156" s="91">
        <v>-3.3919183630000007</v>
      </c>
      <c r="J156" s="92">
        <f t="shared" si="2"/>
        <v>9.4637399079342006E-3</v>
      </c>
      <c r="K156" s="92">
        <f>I156/'סכום נכסי הקרן'!$C$42</f>
        <v>-2.3821060249664999E-5</v>
      </c>
    </row>
    <row r="157" spans="2:11">
      <c r="B157" s="86" t="s">
        <v>1396</v>
      </c>
      <c r="C157" s="88" t="s">
        <v>1397</v>
      </c>
      <c r="D157" s="89" t="s">
        <v>682</v>
      </c>
      <c r="E157" s="89" t="s">
        <v>113</v>
      </c>
      <c r="F157" s="99">
        <v>45085</v>
      </c>
      <c r="G157" s="91">
        <v>244128.83920000002</v>
      </c>
      <c r="H157" s="100">
        <v>-0.96786300000000003</v>
      </c>
      <c r="I157" s="91">
        <v>-2.3628326860000004</v>
      </c>
      <c r="J157" s="92">
        <f t="shared" si="2"/>
        <v>6.5925035903552963E-3</v>
      </c>
      <c r="K157" s="92">
        <f>I157/'סכום נכסי הקרן'!$C$42</f>
        <v>-1.6593907561885438E-5</v>
      </c>
    </row>
    <row r="158" spans="2:11">
      <c r="B158" s="86" t="s">
        <v>1398</v>
      </c>
      <c r="C158" s="88" t="s">
        <v>1399</v>
      </c>
      <c r="D158" s="89" t="s">
        <v>682</v>
      </c>
      <c r="E158" s="89" t="s">
        <v>113</v>
      </c>
      <c r="F158" s="99">
        <v>45084</v>
      </c>
      <c r="G158" s="91">
        <v>261095.15402400002</v>
      </c>
      <c r="H158" s="100">
        <v>-0.86389099999999996</v>
      </c>
      <c r="I158" s="91">
        <v>-2.2555766690000003</v>
      </c>
      <c r="J158" s="92">
        <f t="shared" si="2"/>
        <v>6.2932502063348132E-3</v>
      </c>
      <c r="K158" s="92">
        <f>I158/'סכום נכסי הקרן'!$C$42</f>
        <v>-1.5840660646816306E-5</v>
      </c>
    </row>
    <row r="159" spans="2:11">
      <c r="B159" s="86" t="s">
        <v>1400</v>
      </c>
      <c r="C159" s="88" t="s">
        <v>1401</v>
      </c>
      <c r="D159" s="89" t="s">
        <v>682</v>
      </c>
      <c r="E159" s="89" t="s">
        <v>113</v>
      </c>
      <c r="F159" s="99">
        <v>45084</v>
      </c>
      <c r="G159" s="91">
        <v>722579.307776</v>
      </c>
      <c r="H159" s="100">
        <v>-0.83089299999999999</v>
      </c>
      <c r="I159" s="91">
        <v>-6.0038584770000005</v>
      </c>
      <c r="J159" s="92">
        <f t="shared" si="2"/>
        <v>1.6751274349692816E-2</v>
      </c>
      <c r="K159" s="92">
        <f>I159/'סכום נכסי הקרן'!$C$42</f>
        <v>-4.2164421193376148E-5</v>
      </c>
    </row>
    <row r="160" spans="2:11">
      <c r="B160" s="86" t="s">
        <v>1402</v>
      </c>
      <c r="C160" s="88" t="s">
        <v>1403</v>
      </c>
      <c r="D160" s="89" t="s">
        <v>682</v>
      </c>
      <c r="E160" s="89" t="s">
        <v>113</v>
      </c>
      <c r="F160" s="99">
        <v>45084</v>
      </c>
      <c r="G160" s="91">
        <v>171170.02945000003</v>
      </c>
      <c r="H160" s="100">
        <v>-0.77594399999999997</v>
      </c>
      <c r="I160" s="91">
        <v>-1.3281834830000001</v>
      </c>
      <c r="J160" s="92">
        <f t="shared" si="2"/>
        <v>3.7057445633829791E-3</v>
      </c>
      <c r="K160" s="92">
        <f>I160/'סכום נכסי הקרן'!$C$42</f>
        <v>-9.3276828582542462E-6</v>
      </c>
    </row>
    <row r="161" spans="2:11">
      <c r="B161" s="86" t="s">
        <v>1404</v>
      </c>
      <c r="C161" s="88" t="s">
        <v>1405</v>
      </c>
      <c r="D161" s="89" t="s">
        <v>682</v>
      </c>
      <c r="E161" s="89" t="s">
        <v>113</v>
      </c>
      <c r="F161" s="99">
        <v>45076</v>
      </c>
      <c r="G161" s="91">
        <v>162115.20681200002</v>
      </c>
      <c r="H161" s="100">
        <v>3.4951999999999997E-2</v>
      </c>
      <c r="I161" s="91">
        <v>5.6662732000000007E-2</v>
      </c>
      <c r="J161" s="92">
        <f t="shared" si="2"/>
        <v>-1.5809382795601803E-4</v>
      </c>
      <c r="K161" s="92">
        <f>I161/'סכום נכסי הקרן'!$C$42</f>
        <v>3.9793597853245883E-7</v>
      </c>
    </row>
    <row r="162" spans="2:11">
      <c r="B162" s="86" t="s">
        <v>1404</v>
      </c>
      <c r="C162" s="88" t="s">
        <v>1406</v>
      </c>
      <c r="D162" s="89" t="s">
        <v>682</v>
      </c>
      <c r="E162" s="89" t="s">
        <v>113</v>
      </c>
      <c r="F162" s="99">
        <v>45076</v>
      </c>
      <c r="G162" s="91">
        <v>49198.890520000008</v>
      </c>
      <c r="H162" s="100">
        <v>3.4951999999999997E-2</v>
      </c>
      <c r="I162" s="91">
        <v>1.7196065000000003E-2</v>
      </c>
      <c r="J162" s="92">
        <f t="shared" si="2"/>
        <v>-4.7978479781569712E-5</v>
      </c>
      <c r="K162" s="92">
        <f>I162/'סכום נכסי הקרן'!$C$42</f>
        <v>1.2076602576597906E-7</v>
      </c>
    </row>
    <row r="163" spans="2:11">
      <c r="B163" s="86" t="s">
        <v>1407</v>
      </c>
      <c r="C163" s="88" t="s">
        <v>1408</v>
      </c>
      <c r="D163" s="89" t="s">
        <v>682</v>
      </c>
      <c r="E163" s="89" t="s">
        <v>113</v>
      </c>
      <c r="F163" s="99">
        <v>45076</v>
      </c>
      <c r="G163" s="91">
        <v>123030.54082500002</v>
      </c>
      <c r="H163" s="100">
        <v>6.2021E-2</v>
      </c>
      <c r="I163" s="91">
        <v>7.6304694000000006E-2</v>
      </c>
      <c r="J163" s="92">
        <f t="shared" si="2"/>
        <v>-2.1289656780884832E-4</v>
      </c>
      <c r="K163" s="92">
        <f>I163/'סכום נכסי הקרן'!$C$42</f>
        <v>5.3587926317265886E-7</v>
      </c>
    </row>
    <row r="164" spans="2:11">
      <c r="B164" s="86" t="s">
        <v>1409</v>
      </c>
      <c r="C164" s="88" t="s">
        <v>1410</v>
      </c>
      <c r="D164" s="89" t="s">
        <v>682</v>
      </c>
      <c r="E164" s="89" t="s">
        <v>113</v>
      </c>
      <c r="F164" s="99">
        <v>45070</v>
      </c>
      <c r="G164" s="91">
        <v>175639.44400000002</v>
      </c>
      <c r="H164" s="100">
        <v>0.28299299999999999</v>
      </c>
      <c r="I164" s="91">
        <v>0.49704775900000009</v>
      </c>
      <c r="J164" s="92">
        <f t="shared" si="2"/>
        <v>-1.3868054031928837E-3</v>
      </c>
      <c r="K164" s="92">
        <f>I164/'סכום נכסי הקרן'!$C$42</f>
        <v>3.490710373001972E-6</v>
      </c>
    </row>
    <row r="165" spans="2:11">
      <c r="B165" s="86" t="s">
        <v>1409</v>
      </c>
      <c r="C165" s="88" t="s">
        <v>1411</v>
      </c>
      <c r="D165" s="89" t="s">
        <v>682</v>
      </c>
      <c r="E165" s="89" t="s">
        <v>113</v>
      </c>
      <c r="F165" s="99">
        <v>45070</v>
      </c>
      <c r="G165" s="91">
        <v>108472.09340000001</v>
      </c>
      <c r="H165" s="100">
        <v>0.28299299999999999</v>
      </c>
      <c r="I165" s="91">
        <v>0.30696869500000007</v>
      </c>
      <c r="J165" s="92">
        <f t="shared" si="2"/>
        <v>-8.5646869365941223E-4</v>
      </c>
      <c r="K165" s="92">
        <f>I165/'סכום נכסי הקרן'!$C$42</f>
        <v>2.1558065365372236E-6</v>
      </c>
    </row>
    <row r="166" spans="2:11">
      <c r="B166" s="86" t="s">
        <v>1412</v>
      </c>
      <c r="C166" s="88" t="s">
        <v>1413</v>
      </c>
      <c r="D166" s="89" t="s">
        <v>682</v>
      </c>
      <c r="E166" s="89" t="s">
        <v>113</v>
      </c>
      <c r="F166" s="99">
        <v>45070</v>
      </c>
      <c r="G166" s="91">
        <v>148036.42329000004</v>
      </c>
      <c r="H166" s="100">
        <v>0.36377900000000002</v>
      </c>
      <c r="I166" s="91">
        <v>0.53852596500000016</v>
      </c>
      <c r="J166" s="92">
        <f t="shared" si="2"/>
        <v>-1.5025331157798496E-3</v>
      </c>
      <c r="K166" s="92">
        <f>I166/'סכום נכסי הקרן'!$C$42</f>
        <v>3.782007137379322E-6</v>
      </c>
    </row>
    <row r="167" spans="2:11">
      <c r="B167" s="86" t="s">
        <v>1414</v>
      </c>
      <c r="C167" s="88" t="s">
        <v>1415</v>
      </c>
      <c r="D167" s="89" t="s">
        <v>682</v>
      </c>
      <c r="E167" s="89" t="s">
        <v>113</v>
      </c>
      <c r="F167" s="99">
        <v>45070</v>
      </c>
      <c r="G167" s="91">
        <v>177826.00502899999</v>
      </c>
      <c r="H167" s="100">
        <v>0.25026700000000002</v>
      </c>
      <c r="I167" s="91">
        <v>0.44503941100000005</v>
      </c>
      <c r="J167" s="92">
        <f t="shared" si="2"/>
        <v>-1.2416977013441849E-3</v>
      </c>
      <c r="K167" s="92">
        <f>I167/'סכום נכסי הקרן'!$C$42</f>
        <v>3.1254616085541747E-6</v>
      </c>
    </row>
    <row r="168" spans="2:11">
      <c r="B168" s="86" t="s">
        <v>1416</v>
      </c>
      <c r="C168" s="88" t="s">
        <v>1417</v>
      </c>
      <c r="D168" s="89" t="s">
        <v>682</v>
      </c>
      <c r="E168" s="89" t="s">
        <v>113</v>
      </c>
      <c r="F168" s="99">
        <v>45077</v>
      </c>
      <c r="G168" s="91">
        <v>136378.09450100001</v>
      </c>
      <c r="H168" s="100">
        <v>0.259876</v>
      </c>
      <c r="I168" s="91">
        <v>0.35441421800000006</v>
      </c>
      <c r="J168" s="92">
        <f t="shared" si="2"/>
        <v>-9.8884572677608736E-4</v>
      </c>
      <c r="K168" s="92">
        <f>I168/'סכום נכסי הקרן'!$C$42</f>
        <v>2.4890110954347591E-6</v>
      </c>
    </row>
    <row r="169" spans="2:11">
      <c r="B169" s="86" t="s">
        <v>1418</v>
      </c>
      <c r="C169" s="88" t="s">
        <v>1419</v>
      </c>
      <c r="D169" s="89" t="s">
        <v>682</v>
      </c>
      <c r="E169" s="89" t="s">
        <v>113</v>
      </c>
      <c r="F169" s="99">
        <v>45077</v>
      </c>
      <c r="G169" s="91">
        <v>132014.40372</v>
      </c>
      <c r="H169" s="100">
        <v>0.286775</v>
      </c>
      <c r="I169" s="91">
        <v>0.37858409300000007</v>
      </c>
      <c r="J169" s="92">
        <f t="shared" si="2"/>
        <v>-1.0562817279199867E-3</v>
      </c>
      <c r="K169" s="92">
        <f>I169/'סכום נכסי הקרן'!$C$42</f>
        <v>2.65875340258529E-6</v>
      </c>
    </row>
    <row r="170" spans="2:11">
      <c r="B170" s="86" t="s">
        <v>1420</v>
      </c>
      <c r="C170" s="88" t="s">
        <v>1421</v>
      </c>
      <c r="D170" s="89" t="s">
        <v>682</v>
      </c>
      <c r="E170" s="89" t="s">
        <v>113</v>
      </c>
      <c r="F170" s="99">
        <v>45077</v>
      </c>
      <c r="G170" s="91">
        <v>360217.41365400003</v>
      </c>
      <c r="H170" s="100">
        <v>0.36738399999999999</v>
      </c>
      <c r="I170" s="91">
        <v>1.3233802480000001</v>
      </c>
      <c r="J170" s="92">
        <f t="shared" si="2"/>
        <v>-3.6923431303613184E-3</v>
      </c>
      <c r="K170" s="92">
        <f>I170/'סכום נכסי הקרן'!$C$42</f>
        <v>9.2939502803784335E-6</v>
      </c>
    </row>
    <row r="171" spans="2:11">
      <c r="B171" s="86" t="s">
        <v>1422</v>
      </c>
      <c r="C171" s="88" t="s">
        <v>1423</v>
      </c>
      <c r="D171" s="89" t="s">
        <v>682</v>
      </c>
      <c r="E171" s="89" t="s">
        <v>113</v>
      </c>
      <c r="F171" s="99">
        <v>45083</v>
      </c>
      <c r="G171" s="91">
        <v>247726.80790000007</v>
      </c>
      <c r="H171" s="100">
        <v>0.515648</v>
      </c>
      <c r="I171" s="91">
        <v>1.2773978880000001</v>
      </c>
      <c r="J171" s="92">
        <f t="shared" si="2"/>
        <v>-3.5640484461083302E-3</v>
      </c>
      <c r="K171" s="92">
        <f>I171/'סכום נכסי הקרן'!$C$42</f>
        <v>8.9710213502691014E-6</v>
      </c>
    </row>
    <row r="172" spans="2:11">
      <c r="B172" s="86" t="s">
        <v>1424</v>
      </c>
      <c r="C172" s="88" t="s">
        <v>1425</v>
      </c>
      <c r="D172" s="89" t="s">
        <v>682</v>
      </c>
      <c r="E172" s="89" t="s">
        <v>113</v>
      </c>
      <c r="F172" s="99">
        <v>45083</v>
      </c>
      <c r="G172" s="91">
        <v>495720.13200000004</v>
      </c>
      <c r="H172" s="100">
        <v>0.56913400000000003</v>
      </c>
      <c r="I172" s="91">
        <v>2.8213119760000001</v>
      </c>
      <c r="J172" s="92">
        <f t="shared" si="2"/>
        <v>-7.8716996939716417E-3</v>
      </c>
      <c r="K172" s="92">
        <f>I172/'סכום נכסי הקרן'!$C$42</f>
        <v>1.9813755925409753E-5</v>
      </c>
    </row>
    <row r="173" spans="2:11">
      <c r="B173" s="86" t="s">
        <v>1426</v>
      </c>
      <c r="C173" s="88" t="s">
        <v>1427</v>
      </c>
      <c r="D173" s="89" t="s">
        <v>682</v>
      </c>
      <c r="E173" s="89" t="s">
        <v>113</v>
      </c>
      <c r="F173" s="99">
        <v>45082</v>
      </c>
      <c r="G173" s="91">
        <v>198478.34536700003</v>
      </c>
      <c r="H173" s="100">
        <v>0.66162500000000002</v>
      </c>
      <c r="I173" s="91">
        <v>1.3131824050000003</v>
      </c>
      <c r="J173" s="92">
        <f t="shared" si="2"/>
        <v>-3.6638902834925076E-3</v>
      </c>
      <c r="K173" s="92">
        <f>I173/'סכום נכסי הקרן'!$C$42</f>
        <v>9.2223319787207339E-6</v>
      </c>
    </row>
    <row r="174" spans="2:11">
      <c r="B174" s="86" t="s">
        <v>1428</v>
      </c>
      <c r="C174" s="88" t="s">
        <v>1429</v>
      </c>
      <c r="D174" s="89" t="s">
        <v>682</v>
      </c>
      <c r="E174" s="89" t="s">
        <v>113</v>
      </c>
      <c r="F174" s="99">
        <v>45082</v>
      </c>
      <c r="G174" s="91">
        <v>248126.58220000003</v>
      </c>
      <c r="H174" s="100">
        <v>0.673095</v>
      </c>
      <c r="I174" s="91">
        <v>1.6701284980000002</v>
      </c>
      <c r="J174" s="92">
        <f t="shared" si="2"/>
        <v>-4.6598001562518157E-3</v>
      </c>
      <c r="K174" s="92">
        <f>I174/'סכום נכסי הקרן'!$C$42</f>
        <v>1.1729124146830331E-5</v>
      </c>
    </row>
    <row r="175" spans="2:11">
      <c r="B175" s="86" t="s">
        <v>1430</v>
      </c>
      <c r="C175" s="88" t="s">
        <v>1431</v>
      </c>
      <c r="D175" s="89" t="s">
        <v>682</v>
      </c>
      <c r="E175" s="89" t="s">
        <v>113</v>
      </c>
      <c r="F175" s="99">
        <v>45082</v>
      </c>
      <c r="G175" s="91">
        <v>148903.93352100003</v>
      </c>
      <c r="H175" s="100">
        <v>0.69176199999999999</v>
      </c>
      <c r="I175" s="91">
        <v>1.0300613000000003</v>
      </c>
      <c r="J175" s="92">
        <f t="shared" si="2"/>
        <v>-2.8739583884933801E-3</v>
      </c>
      <c r="K175" s="92">
        <f>I175/'סכום נכסי הקרן'!$C$42</f>
        <v>7.2340043781142903E-6</v>
      </c>
    </row>
    <row r="176" spans="2:11">
      <c r="B176" s="86" t="s">
        <v>1432</v>
      </c>
      <c r="C176" s="88" t="s">
        <v>1433</v>
      </c>
      <c r="D176" s="89" t="s">
        <v>682</v>
      </c>
      <c r="E176" s="89" t="s">
        <v>113</v>
      </c>
      <c r="F176" s="99">
        <v>45090</v>
      </c>
      <c r="G176" s="91">
        <v>147916.49100000004</v>
      </c>
      <c r="H176" s="100">
        <v>3.811477</v>
      </c>
      <c r="I176" s="91">
        <v>5.6378023940000013</v>
      </c>
      <c r="J176" s="92">
        <f t="shared" si="2"/>
        <v>-1.5729946832197618E-2</v>
      </c>
      <c r="K176" s="92">
        <f>I176/'סכום נכסי הקרן'!$C$42</f>
        <v>3.9593650592580486E-5</v>
      </c>
    </row>
    <row r="177" spans="2:11">
      <c r="B177" s="86" t="s">
        <v>1434</v>
      </c>
      <c r="C177" s="88" t="s">
        <v>1435</v>
      </c>
      <c r="D177" s="89" t="s">
        <v>682</v>
      </c>
      <c r="E177" s="89" t="s">
        <v>113</v>
      </c>
      <c r="F177" s="99">
        <v>45090</v>
      </c>
      <c r="G177" s="91">
        <v>147916.49100000004</v>
      </c>
      <c r="H177" s="100">
        <v>3.6817470000000001</v>
      </c>
      <c r="I177" s="91">
        <v>5.4459107300000005</v>
      </c>
      <c r="J177" s="92">
        <f t="shared" si="2"/>
        <v>-1.5194552814934028E-2</v>
      </c>
      <c r="K177" s="92">
        <f>I177/'סכום נכסי הקרן'!$C$42</f>
        <v>3.8246017070672959E-5</v>
      </c>
    </row>
    <row r="178" spans="2:11">
      <c r="B178" s="86" t="s">
        <v>1436</v>
      </c>
      <c r="C178" s="88" t="s">
        <v>1437</v>
      </c>
      <c r="D178" s="89" t="s">
        <v>682</v>
      </c>
      <c r="E178" s="89" t="s">
        <v>113</v>
      </c>
      <c r="F178" s="99">
        <v>45089</v>
      </c>
      <c r="G178" s="91">
        <v>246527.48500000004</v>
      </c>
      <c r="H178" s="100">
        <v>3.1743079999999999</v>
      </c>
      <c r="I178" s="91">
        <v>7.8255408120000007</v>
      </c>
      <c r="J178" s="92">
        <f t="shared" si="2"/>
        <v>-2.1833922564749003E-2</v>
      </c>
      <c r="K178" s="92">
        <f>I178/'סכום נכסי הקרן'!$C$42</f>
        <v>5.4957890850884356E-5</v>
      </c>
    </row>
    <row r="179" spans="2:11">
      <c r="B179" s="86" t="s">
        <v>1438</v>
      </c>
      <c r="C179" s="88" t="s">
        <v>1439</v>
      </c>
      <c r="D179" s="89" t="s">
        <v>682</v>
      </c>
      <c r="E179" s="89" t="s">
        <v>113</v>
      </c>
      <c r="F179" s="99">
        <v>45089</v>
      </c>
      <c r="G179" s="91">
        <v>394443.97600000008</v>
      </c>
      <c r="H179" s="100">
        <v>3.1884579999999998</v>
      </c>
      <c r="I179" s="91">
        <v>12.576680935000002</v>
      </c>
      <c r="J179" s="92">
        <f t="shared" si="2"/>
        <v>-3.5090006461312558E-2</v>
      </c>
      <c r="K179" s="92">
        <f>I179/'סכום נכסי הקרן'!$C$42</f>
        <v>8.8324612278838663E-5</v>
      </c>
    </row>
    <row r="180" spans="2:11">
      <c r="B180" s="86" t="s">
        <v>1440</v>
      </c>
      <c r="C180" s="88" t="s">
        <v>1441</v>
      </c>
      <c r="D180" s="89" t="s">
        <v>682</v>
      </c>
      <c r="E180" s="89" t="s">
        <v>113</v>
      </c>
      <c r="F180" s="99">
        <v>45089</v>
      </c>
      <c r="G180" s="91">
        <v>197221.98800000004</v>
      </c>
      <c r="H180" s="100">
        <v>3.1884579999999998</v>
      </c>
      <c r="I180" s="91">
        <v>6.2883404670000012</v>
      </c>
      <c r="J180" s="92">
        <f t="shared" si="2"/>
        <v>-1.7545003229261238E-2</v>
      </c>
      <c r="K180" s="92">
        <f>I180/'סכום נכסי הקרן'!$C$42</f>
        <v>4.4162306135907885E-5</v>
      </c>
    </row>
    <row r="181" spans="2:11">
      <c r="B181" s="86" t="s">
        <v>1442</v>
      </c>
      <c r="C181" s="88" t="s">
        <v>1443</v>
      </c>
      <c r="D181" s="89" t="s">
        <v>682</v>
      </c>
      <c r="E181" s="89" t="s">
        <v>113</v>
      </c>
      <c r="F181" s="99">
        <v>45089</v>
      </c>
      <c r="G181" s="91">
        <v>246527.48500000004</v>
      </c>
      <c r="H181" s="100">
        <v>3.113038</v>
      </c>
      <c r="I181" s="91">
        <v>7.6744950210000002</v>
      </c>
      <c r="J181" s="92">
        <f t="shared" si="2"/>
        <v>-2.1412491997372995E-2</v>
      </c>
      <c r="K181" s="92">
        <f>I181/'סכום נכסי הקרן'!$C$42</f>
        <v>5.3897113289986051E-5</v>
      </c>
    </row>
    <row r="182" spans="2:11">
      <c r="B182" s="86" t="s">
        <v>1444</v>
      </c>
      <c r="C182" s="88" t="s">
        <v>1445</v>
      </c>
      <c r="D182" s="89" t="s">
        <v>682</v>
      </c>
      <c r="E182" s="89" t="s">
        <v>113</v>
      </c>
      <c r="F182" s="99">
        <v>45089</v>
      </c>
      <c r="G182" s="91">
        <v>197221.98800000004</v>
      </c>
      <c r="H182" s="100">
        <v>2.8343180000000001</v>
      </c>
      <c r="I182" s="91">
        <v>5.5898974530000007</v>
      </c>
      <c r="J182" s="92">
        <f t="shared" si="2"/>
        <v>-1.5596287983896812E-2</v>
      </c>
      <c r="K182" s="92">
        <f>I182/'סכום נכסי הקרן'!$C$42</f>
        <v>3.9257219592864922E-5</v>
      </c>
    </row>
    <row r="183" spans="2:11">
      <c r="B183" s="86" t="s">
        <v>1446</v>
      </c>
      <c r="C183" s="88" t="s">
        <v>1447</v>
      </c>
      <c r="D183" s="89" t="s">
        <v>682</v>
      </c>
      <c r="E183" s="89" t="s">
        <v>113</v>
      </c>
      <c r="F183" s="99">
        <v>45089</v>
      </c>
      <c r="G183" s="91">
        <v>197221.98800000004</v>
      </c>
      <c r="H183" s="100">
        <v>2.8161170000000002</v>
      </c>
      <c r="I183" s="91">
        <v>5.554002145000001</v>
      </c>
      <c r="J183" s="92">
        <f t="shared" si="2"/>
        <v>-1.5496137030226235E-2</v>
      </c>
      <c r="K183" s="92">
        <f>I183/'סכום נכסי הקרן'!$C$42</f>
        <v>3.9005130891711156E-5</v>
      </c>
    </row>
    <row r="184" spans="2:11">
      <c r="B184" s="86" t="s">
        <v>1448</v>
      </c>
      <c r="C184" s="88" t="s">
        <v>1449</v>
      </c>
      <c r="D184" s="89" t="s">
        <v>682</v>
      </c>
      <c r="E184" s="89" t="s">
        <v>113</v>
      </c>
      <c r="F184" s="99">
        <v>45098</v>
      </c>
      <c r="G184" s="91">
        <v>655763.11010000017</v>
      </c>
      <c r="H184" s="100">
        <v>2.580441</v>
      </c>
      <c r="I184" s="91">
        <v>16.921580155000004</v>
      </c>
      <c r="J184" s="92">
        <f t="shared" si="2"/>
        <v>-4.7212643784428521E-2</v>
      </c>
      <c r="K184" s="92">
        <f>I184/'סכום נכסי הקרן'!$C$42</f>
        <v>1.1883834964567826E-4</v>
      </c>
    </row>
    <row r="185" spans="2:11">
      <c r="B185" s="86" t="s">
        <v>1450</v>
      </c>
      <c r="C185" s="88" t="s">
        <v>1451</v>
      </c>
      <c r="D185" s="89" t="s">
        <v>682</v>
      </c>
      <c r="E185" s="89" t="s">
        <v>113</v>
      </c>
      <c r="F185" s="99">
        <v>45098</v>
      </c>
      <c r="G185" s="91">
        <v>246527.48500000004</v>
      </c>
      <c r="H185" s="100">
        <v>2.6252740000000001</v>
      </c>
      <c r="I185" s="91">
        <v>6.4720216330000016</v>
      </c>
      <c r="J185" s="92">
        <f t="shared" si="2"/>
        <v>-1.8057489260756593E-2</v>
      </c>
      <c r="K185" s="92">
        <f>I185/'סכום נכסי הקרן'!$C$42</f>
        <v>4.5452278256034274E-5</v>
      </c>
    </row>
    <row r="186" spans="2:11">
      <c r="B186" s="86" t="s">
        <v>1452</v>
      </c>
      <c r="C186" s="88" t="s">
        <v>1453</v>
      </c>
      <c r="D186" s="89" t="s">
        <v>682</v>
      </c>
      <c r="E186" s="89" t="s">
        <v>113</v>
      </c>
      <c r="F186" s="99">
        <v>45098</v>
      </c>
      <c r="G186" s="91">
        <v>197221.98800000004</v>
      </c>
      <c r="H186" s="100">
        <v>2.6254620000000002</v>
      </c>
      <c r="I186" s="91">
        <v>5.1779877640000009</v>
      </c>
      <c r="J186" s="92">
        <f t="shared" si="2"/>
        <v>-1.4447025016728499E-2</v>
      </c>
      <c r="K186" s="92">
        <f>I186/'סכום נכסי הקרן'!$C$42</f>
        <v>3.6364424286785867E-5</v>
      </c>
    </row>
    <row r="187" spans="2:11">
      <c r="B187" s="86" t="s">
        <v>1454</v>
      </c>
      <c r="C187" s="88" t="s">
        <v>1455</v>
      </c>
      <c r="D187" s="89" t="s">
        <v>682</v>
      </c>
      <c r="E187" s="89" t="s">
        <v>113</v>
      </c>
      <c r="F187" s="99">
        <v>45097</v>
      </c>
      <c r="G187" s="91">
        <v>394443.97600000008</v>
      </c>
      <c r="H187" s="100">
        <v>2.3033679999999999</v>
      </c>
      <c r="I187" s="91">
        <v>9.0854981330000015</v>
      </c>
      <c r="J187" s="92">
        <f t="shared" si="2"/>
        <v>-2.5349310349759079E-2</v>
      </c>
      <c r="K187" s="92">
        <f>I187/'סכום נכסי הקרן'!$C$42</f>
        <v>6.3806429065407273E-5</v>
      </c>
    </row>
    <row r="188" spans="2:11">
      <c r="B188" s="86" t="s">
        <v>1456</v>
      </c>
      <c r="C188" s="88" t="s">
        <v>1457</v>
      </c>
      <c r="D188" s="89" t="s">
        <v>682</v>
      </c>
      <c r="E188" s="89" t="s">
        <v>113</v>
      </c>
      <c r="F188" s="99">
        <v>45097</v>
      </c>
      <c r="G188" s="91">
        <v>419096.72450000013</v>
      </c>
      <c r="H188" s="100">
        <v>2.2965659999999999</v>
      </c>
      <c r="I188" s="91">
        <v>9.6248337880000019</v>
      </c>
      <c r="J188" s="92">
        <f t="shared" si="2"/>
        <v>-2.6854102569310305E-2</v>
      </c>
      <c r="K188" s="92">
        <f>I188/'סכום נכסי הקרן'!$C$42</f>
        <v>6.7594122564370047E-5</v>
      </c>
    </row>
    <row r="189" spans="2:11">
      <c r="B189" s="86" t="s">
        <v>1458</v>
      </c>
      <c r="C189" s="88" t="s">
        <v>1459</v>
      </c>
      <c r="D189" s="89" t="s">
        <v>682</v>
      </c>
      <c r="E189" s="89" t="s">
        <v>113</v>
      </c>
      <c r="F189" s="99">
        <v>45097</v>
      </c>
      <c r="G189" s="91">
        <v>468402.22150000004</v>
      </c>
      <c r="H189" s="100">
        <v>2.2965659999999999</v>
      </c>
      <c r="I189" s="91">
        <v>10.757167175000003</v>
      </c>
      <c r="J189" s="92">
        <f t="shared" si="2"/>
        <v>-3.0013408754427418E-2</v>
      </c>
      <c r="K189" s="92">
        <f>I189/'סכום נכסי הקרן'!$C$42</f>
        <v>7.5546372279064683E-5</v>
      </c>
    </row>
    <row r="190" spans="2:11">
      <c r="B190" s="86" t="s">
        <v>1460</v>
      </c>
      <c r="C190" s="88" t="s">
        <v>1461</v>
      </c>
      <c r="D190" s="89" t="s">
        <v>682</v>
      </c>
      <c r="E190" s="89" t="s">
        <v>113</v>
      </c>
      <c r="F190" s="99">
        <v>45098</v>
      </c>
      <c r="G190" s="91">
        <v>219549.30500000005</v>
      </c>
      <c r="H190" s="100">
        <v>2.0580910000000001</v>
      </c>
      <c r="I190" s="91">
        <v>4.518525436</v>
      </c>
      <c r="J190" s="92">
        <f t="shared" si="2"/>
        <v>-1.2607069191331531E-2</v>
      </c>
      <c r="K190" s="92">
        <f>I190/'סכום נכסי הקרן'!$C$42</f>
        <v>3.1733094706737138E-5</v>
      </c>
    </row>
    <row r="191" spans="2:11">
      <c r="B191" s="86" t="s">
        <v>1462</v>
      </c>
      <c r="C191" s="88" t="s">
        <v>1463</v>
      </c>
      <c r="D191" s="89" t="s">
        <v>682</v>
      </c>
      <c r="E191" s="89" t="s">
        <v>113</v>
      </c>
      <c r="F191" s="99">
        <v>45050</v>
      </c>
      <c r="G191" s="91">
        <v>295832.98200000008</v>
      </c>
      <c r="H191" s="100">
        <v>1.8539209999999999</v>
      </c>
      <c r="I191" s="91">
        <v>5.4845102580000002</v>
      </c>
      <c r="J191" s="92">
        <f t="shared" si="2"/>
        <v>-1.5302248771754739E-2</v>
      </c>
      <c r="K191" s="92">
        <f>I191/'סכום נכסי הקרן'!$C$42</f>
        <v>3.8517097204005943E-5</v>
      </c>
    </row>
    <row r="192" spans="2:11">
      <c r="B192" s="86" t="s">
        <v>1464</v>
      </c>
      <c r="C192" s="88" t="s">
        <v>1465</v>
      </c>
      <c r="D192" s="89" t="s">
        <v>682</v>
      </c>
      <c r="E192" s="89" t="s">
        <v>113</v>
      </c>
      <c r="F192" s="99">
        <v>45050</v>
      </c>
      <c r="G192" s="91">
        <v>172569.23950000003</v>
      </c>
      <c r="H192" s="100">
        <v>1.798054</v>
      </c>
      <c r="I192" s="91">
        <v>3.1028882070000003</v>
      </c>
      <c r="J192" s="92">
        <f t="shared" si="2"/>
        <v>-8.657321259487016E-3</v>
      </c>
      <c r="K192" s="92">
        <f>I192/'סכום נכסי הקרן'!$C$42</f>
        <v>2.1791234050087307E-5</v>
      </c>
    </row>
    <row r="193" spans="2:11">
      <c r="B193" s="86" t="s">
        <v>1466</v>
      </c>
      <c r="C193" s="88" t="s">
        <v>1467</v>
      </c>
      <c r="D193" s="89" t="s">
        <v>682</v>
      </c>
      <c r="E193" s="89" t="s">
        <v>113</v>
      </c>
      <c r="F193" s="99">
        <v>45069</v>
      </c>
      <c r="G193" s="91">
        <v>246527.48500000004</v>
      </c>
      <c r="H193" s="100">
        <v>0.804392</v>
      </c>
      <c r="I193" s="91">
        <v>1.9830471010000004</v>
      </c>
      <c r="J193" s="92">
        <f t="shared" si="2"/>
        <v>-5.5328695978544467E-3</v>
      </c>
      <c r="K193" s="92">
        <f>I193/'סכום נכסי הקרן'!$C$42</f>
        <v>1.3926716216443478E-5</v>
      </c>
    </row>
    <row r="194" spans="2:11">
      <c r="B194" s="86" t="s">
        <v>1468</v>
      </c>
      <c r="C194" s="88" t="s">
        <v>1469</v>
      </c>
      <c r="D194" s="89" t="s">
        <v>682</v>
      </c>
      <c r="E194" s="89" t="s">
        <v>113</v>
      </c>
      <c r="F194" s="99">
        <v>45069</v>
      </c>
      <c r="G194" s="91">
        <v>147916.49100000004</v>
      </c>
      <c r="H194" s="100">
        <v>0.38277</v>
      </c>
      <c r="I194" s="91">
        <v>0.56618035200000005</v>
      </c>
      <c r="J194" s="92">
        <f t="shared" si="2"/>
        <v>-1.5796912009319586E-3</v>
      </c>
      <c r="K194" s="92">
        <f>I194/'סכום נכסי הקרן'!$C$42</f>
        <v>3.9762207794529206E-6</v>
      </c>
    </row>
    <row r="195" spans="2:11">
      <c r="B195" s="86" t="s">
        <v>1470</v>
      </c>
      <c r="C195" s="88" t="s">
        <v>1471</v>
      </c>
      <c r="D195" s="89" t="s">
        <v>682</v>
      </c>
      <c r="E195" s="89" t="s">
        <v>113</v>
      </c>
      <c r="F195" s="99">
        <v>45069</v>
      </c>
      <c r="G195" s="91">
        <v>172569.23950000003</v>
      </c>
      <c r="H195" s="100">
        <v>0.24493200000000001</v>
      </c>
      <c r="I195" s="91">
        <v>0.42267803600000009</v>
      </c>
      <c r="J195" s="92">
        <f t="shared" si="2"/>
        <v>-1.1793075685826726E-3</v>
      </c>
      <c r="K195" s="92">
        <f>I195/'סכום נכסי הקרן'!$C$42</f>
        <v>2.9684201930086581E-6</v>
      </c>
    </row>
    <row r="196" spans="2:11">
      <c r="B196" s="86" t="s">
        <v>1472</v>
      </c>
      <c r="C196" s="88" t="s">
        <v>1473</v>
      </c>
      <c r="D196" s="89" t="s">
        <v>682</v>
      </c>
      <c r="E196" s="89" t="s">
        <v>113</v>
      </c>
      <c r="F196" s="99">
        <v>45106</v>
      </c>
      <c r="G196" s="91">
        <v>468402.22150000004</v>
      </c>
      <c r="H196" s="100">
        <v>0.64513500000000001</v>
      </c>
      <c r="I196" s="91">
        <v>3.0218273050000004</v>
      </c>
      <c r="J196" s="92">
        <f t="shared" si="2"/>
        <v>-8.4311544679749571E-3</v>
      </c>
      <c r="K196" s="92">
        <f>I196/'סכום נכסי הקרן'!$C$42</f>
        <v>2.1221952474357888E-5</v>
      </c>
    </row>
    <row r="197" spans="2:11">
      <c r="B197" s="86" t="s">
        <v>1474</v>
      </c>
      <c r="C197" s="88" t="s">
        <v>1475</v>
      </c>
      <c r="D197" s="89" t="s">
        <v>682</v>
      </c>
      <c r="E197" s="89" t="s">
        <v>113</v>
      </c>
      <c r="F197" s="99">
        <v>45091</v>
      </c>
      <c r="G197" s="91">
        <v>1718208.0000000002</v>
      </c>
      <c r="H197" s="100">
        <v>-2.6362220000000001</v>
      </c>
      <c r="I197" s="91">
        <v>-45.295780000000008</v>
      </c>
      <c r="J197" s="92">
        <f t="shared" si="2"/>
        <v>0.12637906782280886</v>
      </c>
      <c r="K197" s="92">
        <f>I197/'סכום נכסי הקרן'!$C$42</f>
        <v>-3.1810715617614378E-4</v>
      </c>
    </row>
    <row r="198" spans="2:11">
      <c r="B198" s="86" t="s">
        <v>1476</v>
      </c>
      <c r="C198" s="88" t="s">
        <v>1477</v>
      </c>
      <c r="D198" s="89" t="s">
        <v>682</v>
      </c>
      <c r="E198" s="89" t="s">
        <v>113</v>
      </c>
      <c r="F198" s="99">
        <v>45043</v>
      </c>
      <c r="G198" s="91">
        <v>555000.00000000012</v>
      </c>
      <c r="H198" s="100">
        <v>1.9342220000000001</v>
      </c>
      <c r="I198" s="91">
        <v>10.734930000000002</v>
      </c>
      <c r="J198" s="92">
        <f t="shared" si="2"/>
        <v>-2.9951365150199544E-2</v>
      </c>
      <c r="K198" s="92">
        <f>I198/'סכום נכסי הקרן'!$C$42</f>
        <v>7.5390203106116528E-5</v>
      </c>
    </row>
    <row r="199" spans="2:11">
      <c r="B199" s="86" t="s">
        <v>1478</v>
      </c>
      <c r="C199" s="88" t="s">
        <v>1479</v>
      </c>
      <c r="D199" s="89" t="s">
        <v>682</v>
      </c>
      <c r="E199" s="89" t="s">
        <v>113</v>
      </c>
      <c r="F199" s="99">
        <v>45040</v>
      </c>
      <c r="G199" s="91">
        <v>6282600.0000000009</v>
      </c>
      <c r="H199" s="100">
        <v>1.3963840000000001</v>
      </c>
      <c r="I199" s="91">
        <v>87.729240000000019</v>
      </c>
      <c r="J199" s="92">
        <f t="shared" si="2"/>
        <v>-0.24477202008671617</v>
      </c>
      <c r="K199" s="92">
        <f>I199/'סכום נכסי הקרן'!$C$42</f>
        <v>6.1611256169767691E-4</v>
      </c>
    </row>
    <row r="200" spans="2:11">
      <c r="B200" s="93"/>
      <c r="C200" s="88"/>
      <c r="D200" s="88"/>
      <c r="E200" s="88"/>
      <c r="F200" s="88"/>
      <c r="G200" s="91"/>
      <c r="H200" s="100"/>
      <c r="I200" s="88"/>
      <c r="J200" s="92"/>
      <c r="K200" s="88"/>
    </row>
    <row r="201" spans="2:11">
      <c r="B201" s="85" t="s">
        <v>174</v>
      </c>
      <c r="C201" s="80"/>
      <c r="D201" s="81"/>
      <c r="E201" s="81"/>
      <c r="F201" s="101"/>
      <c r="G201" s="83"/>
      <c r="H201" s="102"/>
      <c r="I201" s="83">
        <v>-162.41904805900009</v>
      </c>
      <c r="J201" s="84">
        <f t="shared" si="2"/>
        <v>0.4531629191585711</v>
      </c>
      <c r="K201" s="84">
        <f>I201/'סכום נכסי הקרן'!$C$42</f>
        <v>-1.1406506629731276E-3</v>
      </c>
    </row>
    <row r="202" spans="2:11">
      <c r="B202" s="86" t="s">
        <v>1480</v>
      </c>
      <c r="C202" s="88" t="s">
        <v>1481</v>
      </c>
      <c r="D202" s="89" t="s">
        <v>682</v>
      </c>
      <c r="E202" s="89" t="s">
        <v>117</v>
      </c>
      <c r="F202" s="99">
        <v>44971</v>
      </c>
      <c r="G202" s="91">
        <v>148877.97124500002</v>
      </c>
      <c r="H202" s="100">
        <v>-5.5968660000000003</v>
      </c>
      <c r="I202" s="91">
        <v>-8.3325007190000022</v>
      </c>
      <c r="J202" s="92">
        <f t="shared" si="2"/>
        <v>2.3248383701530356E-2</v>
      </c>
      <c r="K202" s="92">
        <f>I202/'סכום נכסי הקרן'!$C$42</f>
        <v>-5.8518213121769037E-5</v>
      </c>
    </row>
    <row r="203" spans="2:11">
      <c r="B203" s="86" t="s">
        <v>1482</v>
      </c>
      <c r="C203" s="88" t="s">
        <v>1483</v>
      </c>
      <c r="D203" s="89" t="s">
        <v>682</v>
      </c>
      <c r="E203" s="89" t="s">
        <v>117</v>
      </c>
      <c r="F203" s="99">
        <v>44971</v>
      </c>
      <c r="G203" s="91">
        <v>83768.91575700001</v>
      </c>
      <c r="H203" s="100">
        <v>-5.6602509999999997</v>
      </c>
      <c r="I203" s="91">
        <v>-4.7415306410000015</v>
      </c>
      <c r="J203" s="92">
        <f t="shared" si="2"/>
        <v>1.3229272626784779E-2</v>
      </c>
      <c r="K203" s="92">
        <f>I203/'סכום נכסי הקרן'!$C$42</f>
        <v>-3.3299235119266261E-5</v>
      </c>
    </row>
    <row r="204" spans="2:11">
      <c r="B204" s="86" t="s">
        <v>1484</v>
      </c>
      <c r="C204" s="88" t="s">
        <v>1485</v>
      </c>
      <c r="D204" s="89" t="s">
        <v>682</v>
      </c>
      <c r="E204" s="89" t="s">
        <v>113</v>
      </c>
      <c r="F204" s="99">
        <v>44971</v>
      </c>
      <c r="G204" s="91">
        <v>238608.54511800007</v>
      </c>
      <c r="H204" s="100">
        <v>-11.438796</v>
      </c>
      <c r="I204" s="91">
        <v>-27.293943897000005</v>
      </c>
      <c r="J204" s="92">
        <f t="shared" ref="J204:J267" si="3">IFERROR(I204/$I$11,0)</f>
        <v>7.6152418324861679E-2</v>
      </c>
      <c r="K204" s="92">
        <f>I204/'סכום נכסי הקרן'!$C$42</f>
        <v>-1.9168229079852218E-4</v>
      </c>
    </row>
    <row r="205" spans="2:11">
      <c r="B205" s="86" t="s">
        <v>1486</v>
      </c>
      <c r="C205" s="88" t="s">
        <v>1487</v>
      </c>
      <c r="D205" s="89" t="s">
        <v>682</v>
      </c>
      <c r="E205" s="89" t="s">
        <v>113</v>
      </c>
      <c r="F205" s="99">
        <v>44971</v>
      </c>
      <c r="G205" s="91">
        <v>528355.04069000017</v>
      </c>
      <c r="H205" s="100">
        <v>-11.269545000000001</v>
      </c>
      <c r="I205" s="91">
        <v>-59.543210602000016</v>
      </c>
      <c r="J205" s="92">
        <f t="shared" si="3"/>
        <v>0.1661306075545658</v>
      </c>
      <c r="K205" s="92">
        <f>I205/'סכום נכסי הקרן'!$C$42</f>
        <v>-4.1816525500166759E-4</v>
      </c>
    </row>
    <row r="206" spans="2:11">
      <c r="B206" s="86" t="s">
        <v>1488</v>
      </c>
      <c r="C206" s="88" t="s">
        <v>1489</v>
      </c>
      <c r="D206" s="89" t="s">
        <v>682</v>
      </c>
      <c r="E206" s="89" t="s">
        <v>113</v>
      </c>
      <c r="F206" s="99">
        <v>44971</v>
      </c>
      <c r="G206" s="91">
        <v>306786.79782000004</v>
      </c>
      <c r="H206" s="100">
        <v>-11.216870999999999</v>
      </c>
      <c r="I206" s="91">
        <v>-34.411879308000003</v>
      </c>
      <c r="J206" s="92">
        <f t="shared" si="3"/>
        <v>9.6012061807436461E-2</v>
      </c>
      <c r="K206" s="92">
        <f>I206/'סכום נכסי הקרן'!$C$42</f>
        <v>-2.4167074869545384E-4</v>
      </c>
    </row>
    <row r="207" spans="2:11">
      <c r="B207" s="86" t="s">
        <v>1490</v>
      </c>
      <c r="C207" s="88" t="s">
        <v>1491</v>
      </c>
      <c r="D207" s="89" t="s">
        <v>682</v>
      </c>
      <c r="E207" s="89" t="s">
        <v>113</v>
      </c>
      <c r="F207" s="99">
        <v>44971</v>
      </c>
      <c r="G207" s="91">
        <v>605972.10053800012</v>
      </c>
      <c r="H207" s="100">
        <v>-11.095103</v>
      </c>
      <c r="I207" s="91">
        <v>-67.233229206000019</v>
      </c>
      <c r="J207" s="92">
        <f t="shared" si="3"/>
        <v>0.18758641166509393</v>
      </c>
      <c r="K207" s="92">
        <f>I207/'סכום נכסי הקרן'!$C$42</f>
        <v>-4.7217138866489358E-4</v>
      </c>
    </row>
    <row r="208" spans="2:11">
      <c r="B208" s="86" t="s">
        <v>1492</v>
      </c>
      <c r="C208" s="88" t="s">
        <v>1493</v>
      </c>
      <c r="D208" s="89" t="s">
        <v>682</v>
      </c>
      <c r="E208" s="89" t="s">
        <v>113</v>
      </c>
      <c r="F208" s="99">
        <v>44987</v>
      </c>
      <c r="G208" s="91">
        <v>53176.378289000007</v>
      </c>
      <c r="H208" s="100">
        <v>-7.7511320000000001</v>
      </c>
      <c r="I208" s="91">
        <v>-4.1217712440000005</v>
      </c>
      <c r="J208" s="92">
        <f t="shared" si="3"/>
        <v>1.1500091346160266E-2</v>
      </c>
      <c r="K208" s="92">
        <f>I208/'סכום נכסי הקרן'!$C$42</f>
        <v>-2.8946734747418994E-5</v>
      </c>
    </row>
    <row r="209" spans="2:11">
      <c r="B209" s="86" t="s">
        <v>1494</v>
      </c>
      <c r="C209" s="88" t="s">
        <v>1495</v>
      </c>
      <c r="D209" s="89" t="s">
        <v>682</v>
      </c>
      <c r="E209" s="89" t="s">
        <v>113</v>
      </c>
      <c r="F209" s="99">
        <v>44987</v>
      </c>
      <c r="G209" s="91">
        <v>238271.07964000004</v>
      </c>
      <c r="H209" s="100">
        <v>-7.7350180000000002</v>
      </c>
      <c r="I209" s="91">
        <v>-18.430311999000004</v>
      </c>
      <c r="J209" s="92">
        <f t="shared" si="3"/>
        <v>5.1422133587657591E-2</v>
      </c>
      <c r="K209" s="92">
        <f>I209/'סכום נכסי הקרן'!$C$42</f>
        <v>-1.2943400328774445E-4</v>
      </c>
    </row>
    <row r="210" spans="2:11">
      <c r="B210" s="86" t="s">
        <v>1496</v>
      </c>
      <c r="C210" s="88" t="s">
        <v>1497</v>
      </c>
      <c r="D210" s="89" t="s">
        <v>682</v>
      </c>
      <c r="E210" s="89" t="s">
        <v>113</v>
      </c>
      <c r="F210" s="99">
        <v>44987</v>
      </c>
      <c r="G210" s="91">
        <v>74310.579916000017</v>
      </c>
      <c r="H210" s="100">
        <v>-7.7350180000000002</v>
      </c>
      <c r="I210" s="91">
        <v>-5.7479370689999998</v>
      </c>
      <c r="J210" s="92">
        <f t="shared" si="3"/>
        <v>1.6037231916182657E-2</v>
      </c>
      <c r="K210" s="92">
        <f>I210/'סכום נכסי הקרן'!$C$42</f>
        <v>-4.0367113998236227E-5</v>
      </c>
    </row>
    <row r="211" spans="2:11">
      <c r="B211" s="86" t="s">
        <v>1498</v>
      </c>
      <c r="C211" s="88" t="s">
        <v>1499</v>
      </c>
      <c r="D211" s="89" t="s">
        <v>682</v>
      </c>
      <c r="E211" s="89" t="s">
        <v>113</v>
      </c>
      <c r="F211" s="99">
        <v>44970</v>
      </c>
      <c r="G211" s="91">
        <v>525827.31900200015</v>
      </c>
      <c r="H211" s="100">
        <v>-0.36926300000000001</v>
      </c>
      <c r="I211" s="91">
        <v>-1.9416852260000004</v>
      </c>
      <c r="J211" s="92">
        <f t="shared" si="3"/>
        <v>5.4174664586237381E-3</v>
      </c>
      <c r="K211" s="92">
        <f>I211/'סכום נכסי הקרן'!$C$42</f>
        <v>-1.3636236431563668E-5</v>
      </c>
    </row>
    <row r="212" spans="2:11">
      <c r="B212" s="86" t="s">
        <v>1500</v>
      </c>
      <c r="C212" s="88" t="s">
        <v>1501</v>
      </c>
      <c r="D212" s="89" t="s">
        <v>682</v>
      </c>
      <c r="E212" s="89" t="s">
        <v>113</v>
      </c>
      <c r="F212" s="99">
        <v>44970</v>
      </c>
      <c r="G212" s="91">
        <v>111155.23253100002</v>
      </c>
      <c r="H212" s="100">
        <v>-0.37077100000000002</v>
      </c>
      <c r="I212" s="91">
        <v>-0.41213125700000008</v>
      </c>
      <c r="J212" s="92">
        <f t="shared" si="3"/>
        <v>1.1498811606799235E-3</v>
      </c>
      <c r="K212" s="92">
        <f>I212/'סכום נכסי הקרן'!$C$42</f>
        <v>-2.8943513531629092E-6</v>
      </c>
    </row>
    <row r="213" spans="2:11">
      <c r="B213" s="86" t="s">
        <v>1502</v>
      </c>
      <c r="C213" s="88" t="s">
        <v>1503</v>
      </c>
      <c r="D213" s="89" t="s">
        <v>682</v>
      </c>
      <c r="E213" s="89" t="s">
        <v>113</v>
      </c>
      <c r="F213" s="99">
        <v>44970</v>
      </c>
      <c r="G213" s="91">
        <v>148151.31084100003</v>
      </c>
      <c r="H213" s="100">
        <v>-0.40847099999999997</v>
      </c>
      <c r="I213" s="91">
        <v>-0.60515500199999994</v>
      </c>
      <c r="J213" s="92">
        <f t="shared" si="3"/>
        <v>1.688433779947492E-3</v>
      </c>
      <c r="K213" s="92">
        <f>I213/'סכום נכסי הקרן'!$C$42</f>
        <v>-4.2499353522996744E-6</v>
      </c>
    </row>
    <row r="214" spans="2:11">
      <c r="B214" s="86" t="s">
        <v>1504</v>
      </c>
      <c r="C214" s="88" t="s">
        <v>1505</v>
      </c>
      <c r="D214" s="89" t="s">
        <v>682</v>
      </c>
      <c r="E214" s="89" t="s">
        <v>115</v>
      </c>
      <c r="F214" s="99">
        <v>44987</v>
      </c>
      <c r="G214" s="91">
        <v>439784.43340300006</v>
      </c>
      <c r="H214" s="100">
        <v>-1.478753</v>
      </c>
      <c r="I214" s="91">
        <v>-6.5033268260000012</v>
      </c>
      <c r="J214" s="92">
        <f t="shared" si="3"/>
        <v>1.8144833404280625E-2</v>
      </c>
      <c r="K214" s="92">
        <f>I214/'סכום נכסי הקרן'!$C$42</f>
        <v>-4.5672131097044522E-5</v>
      </c>
    </row>
    <row r="215" spans="2:11">
      <c r="B215" s="86" t="s">
        <v>1506</v>
      </c>
      <c r="C215" s="88" t="s">
        <v>1507</v>
      </c>
      <c r="D215" s="89" t="s">
        <v>682</v>
      </c>
      <c r="E215" s="89" t="s">
        <v>115</v>
      </c>
      <c r="F215" s="99">
        <v>44987</v>
      </c>
      <c r="G215" s="91">
        <v>132083.26327600001</v>
      </c>
      <c r="H215" s="100">
        <v>-1.478753</v>
      </c>
      <c r="I215" s="91">
        <v>-1.9531856130000003</v>
      </c>
      <c r="J215" s="92">
        <f t="shared" si="3"/>
        <v>5.4495535137238276E-3</v>
      </c>
      <c r="K215" s="92">
        <f>I215/'סכום נכסי הקרן'!$C$42</f>
        <v>-1.3717002352881174E-5</v>
      </c>
    </row>
    <row r="216" spans="2:11">
      <c r="B216" s="86" t="s">
        <v>1508</v>
      </c>
      <c r="C216" s="88" t="s">
        <v>1509</v>
      </c>
      <c r="D216" s="89" t="s">
        <v>682</v>
      </c>
      <c r="E216" s="89" t="s">
        <v>115</v>
      </c>
      <c r="F216" s="99">
        <v>44987</v>
      </c>
      <c r="G216" s="91">
        <v>369857.29686600005</v>
      </c>
      <c r="H216" s="100">
        <v>-1.4721249999999999</v>
      </c>
      <c r="I216" s="91">
        <v>-5.4447600329999997</v>
      </c>
      <c r="J216" s="92">
        <f t="shared" si="3"/>
        <v>1.5191342272711185E-2</v>
      </c>
      <c r="K216" s="92">
        <f>I216/'סכום נכסי הקרן'!$C$42</f>
        <v>-3.8237935855374525E-5</v>
      </c>
    </row>
    <row r="217" spans="2:11">
      <c r="B217" s="86" t="s">
        <v>1510</v>
      </c>
      <c r="C217" s="88" t="s">
        <v>1511</v>
      </c>
      <c r="D217" s="89" t="s">
        <v>682</v>
      </c>
      <c r="E217" s="89" t="s">
        <v>115</v>
      </c>
      <c r="F217" s="99">
        <v>44991</v>
      </c>
      <c r="G217" s="91">
        <v>169390.021053</v>
      </c>
      <c r="H217" s="100">
        <v>-1.284983</v>
      </c>
      <c r="I217" s="91">
        <v>-2.1766335280000004</v>
      </c>
      <c r="J217" s="92">
        <f t="shared" si="3"/>
        <v>6.0729921476241656E-3</v>
      </c>
      <c r="K217" s="92">
        <f>I217/'סכום נכסי הקרן'!$C$42</f>
        <v>-1.5286251867828015E-5</v>
      </c>
    </row>
    <row r="218" spans="2:11">
      <c r="B218" s="86" t="s">
        <v>1512</v>
      </c>
      <c r="C218" s="88" t="s">
        <v>1513</v>
      </c>
      <c r="D218" s="89" t="s">
        <v>682</v>
      </c>
      <c r="E218" s="89" t="s">
        <v>115</v>
      </c>
      <c r="F218" s="99">
        <v>45005</v>
      </c>
      <c r="G218" s="91">
        <v>159731.32071900004</v>
      </c>
      <c r="H218" s="100">
        <v>-0.81121299999999996</v>
      </c>
      <c r="I218" s="91">
        <v>-1.2957604410000001</v>
      </c>
      <c r="J218" s="92">
        <f t="shared" si="3"/>
        <v>3.6152815263420061E-3</v>
      </c>
      <c r="K218" s="92">
        <f>I218/'סכום נכסי הקרן'!$C$42</f>
        <v>-9.0999794897461934E-6</v>
      </c>
    </row>
    <row r="219" spans="2:11">
      <c r="B219" s="86" t="s">
        <v>1514</v>
      </c>
      <c r="C219" s="88" t="s">
        <v>1515</v>
      </c>
      <c r="D219" s="89" t="s">
        <v>682</v>
      </c>
      <c r="E219" s="89" t="s">
        <v>115</v>
      </c>
      <c r="F219" s="99">
        <v>45005</v>
      </c>
      <c r="G219" s="91">
        <v>106549.17901700002</v>
      </c>
      <c r="H219" s="100">
        <v>-0.75290000000000001</v>
      </c>
      <c r="I219" s="91">
        <v>-0.80220841800000031</v>
      </c>
      <c r="J219" s="92">
        <f t="shared" si="3"/>
        <v>2.2382295230692619E-3</v>
      </c>
      <c r="K219" s="92">
        <f>I219/'סכום נכסי הקרן'!$C$42</f>
        <v>-5.63381927655387E-6</v>
      </c>
    </row>
    <row r="220" spans="2:11">
      <c r="B220" s="86" t="s">
        <v>1516</v>
      </c>
      <c r="C220" s="88" t="s">
        <v>1517</v>
      </c>
      <c r="D220" s="89" t="s">
        <v>682</v>
      </c>
      <c r="E220" s="89" t="s">
        <v>115</v>
      </c>
      <c r="F220" s="99">
        <v>45005</v>
      </c>
      <c r="G220" s="91">
        <v>165729.97540000002</v>
      </c>
      <c r="H220" s="100">
        <v>-0.72493300000000005</v>
      </c>
      <c r="I220" s="91">
        <v>-1.2014320690000002</v>
      </c>
      <c r="J220" s="92">
        <f t="shared" si="3"/>
        <v>3.3520973682901272E-3</v>
      </c>
      <c r="K220" s="92">
        <f>I220/'סכום נכסי הקרן'!$C$42</f>
        <v>-8.4375219680157956E-6</v>
      </c>
    </row>
    <row r="221" spans="2:11">
      <c r="B221" s="86" t="s">
        <v>1518</v>
      </c>
      <c r="C221" s="88" t="s">
        <v>1519</v>
      </c>
      <c r="D221" s="89" t="s">
        <v>682</v>
      </c>
      <c r="E221" s="89" t="s">
        <v>116</v>
      </c>
      <c r="F221" s="99">
        <v>44966</v>
      </c>
      <c r="G221" s="91">
        <v>450017.43430600013</v>
      </c>
      <c r="H221" s="100">
        <v>-3.7370290000000002</v>
      </c>
      <c r="I221" s="91">
        <v>-16.817284090000005</v>
      </c>
      <c r="J221" s="92">
        <f t="shared" si="3"/>
        <v>4.69216489175273E-2</v>
      </c>
      <c r="K221" s="92">
        <f>I221/'סכום נכסי הקרן'!$C$42</f>
        <v>-1.1810589013979245E-4</v>
      </c>
    </row>
    <row r="222" spans="2:11">
      <c r="B222" s="86" t="s">
        <v>1520</v>
      </c>
      <c r="C222" s="88" t="s">
        <v>1521</v>
      </c>
      <c r="D222" s="89" t="s">
        <v>682</v>
      </c>
      <c r="E222" s="89" t="s">
        <v>116</v>
      </c>
      <c r="F222" s="99">
        <v>44966</v>
      </c>
      <c r="G222" s="91">
        <v>286632.81499200006</v>
      </c>
      <c r="H222" s="100">
        <v>-3.735325</v>
      </c>
      <c r="I222" s="91">
        <v>-10.7066661</v>
      </c>
      <c r="J222" s="92">
        <f t="shared" si="3"/>
        <v>2.9872506472083452E-2</v>
      </c>
      <c r="K222" s="92">
        <f>I222/'סכום נכסי הקרן'!$C$42</f>
        <v>-7.5191708922961993E-5</v>
      </c>
    </row>
    <row r="223" spans="2:11">
      <c r="B223" s="86" t="s">
        <v>1522</v>
      </c>
      <c r="C223" s="88" t="s">
        <v>1523</v>
      </c>
      <c r="D223" s="89" t="s">
        <v>682</v>
      </c>
      <c r="E223" s="89" t="s">
        <v>116</v>
      </c>
      <c r="F223" s="99">
        <v>44966</v>
      </c>
      <c r="G223" s="91">
        <v>420199.19541300007</v>
      </c>
      <c r="H223" s="100">
        <v>-3.6918700000000002</v>
      </c>
      <c r="I223" s="91">
        <v>-15.513208424000002</v>
      </c>
      <c r="J223" s="92">
        <f t="shared" si="3"/>
        <v>4.3283167208204951E-2</v>
      </c>
      <c r="K223" s="92">
        <f>I223/'סכום נכסי הקרן'!$C$42</f>
        <v>-1.0894751376235129E-4</v>
      </c>
    </row>
    <row r="224" spans="2:11">
      <c r="B224" s="86" t="s">
        <v>1524</v>
      </c>
      <c r="C224" s="88" t="s">
        <v>1525</v>
      </c>
      <c r="D224" s="89" t="s">
        <v>682</v>
      </c>
      <c r="E224" s="89" t="s">
        <v>117</v>
      </c>
      <c r="F224" s="99">
        <v>45055</v>
      </c>
      <c r="G224" s="91">
        <v>171032.10065400004</v>
      </c>
      <c r="H224" s="100">
        <v>-2.2450290000000002</v>
      </c>
      <c r="I224" s="91">
        <v>-3.8397196020000011</v>
      </c>
      <c r="J224" s="92">
        <f t="shared" si="3"/>
        <v>1.0713143343634367E-2</v>
      </c>
      <c r="K224" s="92">
        <f>I224/'סכום נכסי הקרן'!$C$42</f>
        <v>-2.6965917864887516E-5</v>
      </c>
    </row>
    <row r="225" spans="2:11">
      <c r="B225" s="86" t="s">
        <v>1526</v>
      </c>
      <c r="C225" s="88" t="s">
        <v>1527</v>
      </c>
      <c r="D225" s="89" t="s">
        <v>682</v>
      </c>
      <c r="E225" s="89" t="s">
        <v>117</v>
      </c>
      <c r="F225" s="99">
        <v>45097</v>
      </c>
      <c r="G225" s="91">
        <v>163354.44188500004</v>
      </c>
      <c r="H225" s="100">
        <v>-2.5966619999999998</v>
      </c>
      <c r="I225" s="91">
        <v>-4.2417630070000003</v>
      </c>
      <c r="J225" s="92">
        <f t="shared" si="3"/>
        <v>1.1834878541664028E-2</v>
      </c>
      <c r="K225" s="92">
        <f>I225/'סכום נכסי הקרן'!$C$42</f>
        <v>-2.978942337078505E-5</v>
      </c>
    </row>
    <row r="226" spans="2:11">
      <c r="B226" s="86" t="s">
        <v>1528</v>
      </c>
      <c r="C226" s="88" t="s">
        <v>1529</v>
      </c>
      <c r="D226" s="89" t="s">
        <v>682</v>
      </c>
      <c r="E226" s="89" t="s">
        <v>113</v>
      </c>
      <c r="F226" s="99">
        <v>45026</v>
      </c>
      <c r="G226" s="91">
        <v>169524.13200499999</v>
      </c>
      <c r="H226" s="100">
        <v>1.573674</v>
      </c>
      <c r="I226" s="91">
        <v>2.6677568420000002</v>
      </c>
      <c r="J226" s="92">
        <f t="shared" si="3"/>
        <v>-7.4432678468033964E-3</v>
      </c>
      <c r="K226" s="92">
        <f>I226/'סכום נכסי הקרן'!$C$42</f>
        <v>1.8735355531532297E-5</v>
      </c>
    </row>
    <row r="227" spans="2:11">
      <c r="B227" s="86" t="s">
        <v>1530</v>
      </c>
      <c r="C227" s="88" t="s">
        <v>1531</v>
      </c>
      <c r="D227" s="89" t="s">
        <v>682</v>
      </c>
      <c r="E227" s="89" t="s">
        <v>115</v>
      </c>
      <c r="F227" s="99">
        <v>45078</v>
      </c>
      <c r="G227" s="91">
        <v>160649.30245500003</v>
      </c>
      <c r="H227" s="100">
        <v>1.221822</v>
      </c>
      <c r="I227" s="91">
        <v>1.9628490240000005</v>
      </c>
      <c r="J227" s="92">
        <f t="shared" si="3"/>
        <v>-5.4765152499864269E-3</v>
      </c>
      <c r="K227" s="92">
        <f>I227/'סכום נכסי הקרן'!$C$42</f>
        <v>1.3784867398856128E-5</v>
      </c>
    </row>
    <row r="228" spans="2:11">
      <c r="B228" s="86" t="s">
        <v>1532</v>
      </c>
      <c r="C228" s="88" t="s">
        <v>1533</v>
      </c>
      <c r="D228" s="89" t="s">
        <v>682</v>
      </c>
      <c r="E228" s="89" t="s">
        <v>115</v>
      </c>
      <c r="F228" s="99">
        <v>45068</v>
      </c>
      <c r="G228" s="91">
        <v>214199.06994000002</v>
      </c>
      <c r="H228" s="100">
        <v>0.23438200000000001</v>
      </c>
      <c r="I228" s="91">
        <v>0.50204454800000009</v>
      </c>
      <c r="J228" s="92">
        <f t="shared" si="3"/>
        <v>-1.400746868290234E-3</v>
      </c>
      <c r="K228" s="92">
        <f>I228/'סכום נכסי הקרן'!$C$42</f>
        <v>3.5258022587980051E-6</v>
      </c>
    </row>
    <row r="229" spans="2:11">
      <c r="B229" s="86" t="s">
        <v>1534</v>
      </c>
      <c r="C229" s="88" t="s">
        <v>1535</v>
      </c>
      <c r="D229" s="89" t="s">
        <v>682</v>
      </c>
      <c r="E229" s="89" t="s">
        <v>115</v>
      </c>
      <c r="F229" s="99">
        <v>45068</v>
      </c>
      <c r="G229" s="91">
        <v>84983.480999000021</v>
      </c>
      <c r="H229" s="100">
        <v>0.23438200000000001</v>
      </c>
      <c r="I229" s="91">
        <v>0.19918617200000005</v>
      </c>
      <c r="J229" s="92">
        <f t="shared" si="3"/>
        <v>-5.5574631324493528E-4</v>
      </c>
      <c r="K229" s="92">
        <f>I229/'סכום נכסי הקרן'!$C$42</f>
        <v>1.3988620291897443E-6</v>
      </c>
    </row>
    <row r="230" spans="2:11">
      <c r="B230" s="86" t="s">
        <v>1536</v>
      </c>
      <c r="C230" s="88" t="s">
        <v>1537</v>
      </c>
      <c r="D230" s="89" t="s">
        <v>682</v>
      </c>
      <c r="E230" s="89" t="s">
        <v>115</v>
      </c>
      <c r="F230" s="99">
        <v>45097</v>
      </c>
      <c r="G230" s="91">
        <v>198294.788997</v>
      </c>
      <c r="H230" s="100">
        <v>-0.68732599999999999</v>
      </c>
      <c r="I230" s="91">
        <v>-1.3629318920000002</v>
      </c>
      <c r="J230" s="92">
        <f t="shared" si="3"/>
        <v>3.8026955715728308E-3</v>
      </c>
      <c r="K230" s="92">
        <f>I230/'סכום נכסי הקרן'!$C$42</f>
        <v>-9.5717170170353861E-6</v>
      </c>
    </row>
    <row r="231" spans="2:11">
      <c r="B231" s="86" t="s">
        <v>1538</v>
      </c>
      <c r="C231" s="88" t="s">
        <v>1539</v>
      </c>
      <c r="D231" s="89" t="s">
        <v>682</v>
      </c>
      <c r="E231" s="89" t="s">
        <v>116</v>
      </c>
      <c r="F231" s="99">
        <v>45078</v>
      </c>
      <c r="G231" s="91">
        <v>155602.15191799999</v>
      </c>
      <c r="H231" s="100">
        <v>1.1746160000000001</v>
      </c>
      <c r="I231" s="91">
        <v>1.8277276560000004</v>
      </c>
      <c r="J231" s="92">
        <f t="shared" si="3"/>
        <v>-5.0995151733615688E-3</v>
      </c>
      <c r="K231" s="92">
        <f>I231/'סכום נכסי הקרן'!$C$42</f>
        <v>1.2835925265326024E-5</v>
      </c>
    </row>
    <row r="232" spans="2:11">
      <c r="B232" s="86" t="s">
        <v>1540</v>
      </c>
      <c r="C232" s="88" t="s">
        <v>1541</v>
      </c>
      <c r="D232" s="89" t="s">
        <v>682</v>
      </c>
      <c r="E232" s="89" t="s">
        <v>117</v>
      </c>
      <c r="F232" s="99">
        <v>45077</v>
      </c>
      <c r="G232" s="91">
        <v>207802.94765600003</v>
      </c>
      <c r="H232" s="100">
        <v>-2.266187</v>
      </c>
      <c r="I232" s="91">
        <v>-4.7092029050000006</v>
      </c>
      <c r="J232" s="92">
        <f t="shared" si="3"/>
        <v>1.3139075501566891E-2</v>
      </c>
      <c r="K232" s="92">
        <f>I232/'סכום נכסי הקרן'!$C$42</f>
        <v>-3.3072201074051152E-5</v>
      </c>
    </row>
    <row r="233" spans="2:11">
      <c r="B233" s="86" t="s">
        <v>1542</v>
      </c>
      <c r="C233" s="88" t="s">
        <v>1543</v>
      </c>
      <c r="D233" s="89" t="s">
        <v>682</v>
      </c>
      <c r="E233" s="89" t="s">
        <v>117</v>
      </c>
      <c r="F233" s="99">
        <v>45078</v>
      </c>
      <c r="G233" s="91">
        <v>105942.98903900001</v>
      </c>
      <c r="H233" s="100">
        <v>-1.5885640000000001</v>
      </c>
      <c r="I233" s="91">
        <v>-1.6829722870000003</v>
      </c>
      <c r="J233" s="92">
        <f t="shared" si="3"/>
        <v>4.6956354168684314E-3</v>
      </c>
      <c r="K233" s="92">
        <f>I233/'סכום נכסי הקרן'!$C$42</f>
        <v>-1.1819324628935209E-5</v>
      </c>
    </row>
    <row r="234" spans="2:11">
      <c r="B234" s="86" t="s">
        <v>1544</v>
      </c>
      <c r="C234" s="88" t="s">
        <v>1545</v>
      </c>
      <c r="D234" s="89" t="s">
        <v>682</v>
      </c>
      <c r="E234" s="89" t="s">
        <v>117</v>
      </c>
      <c r="F234" s="99">
        <v>45083</v>
      </c>
      <c r="G234" s="91">
        <v>213940.24939500005</v>
      </c>
      <c r="H234" s="100">
        <v>0.66752199999999995</v>
      </c>
      <c r="I234" s="91">
        <v>1.428098834</v>
      </c>
      <c r="J234" s="92">
        <f t="shared" si="3"/>
        <v>-3.9845168666873656E-3</v>
      </c>
      <c r="K234" s="92">
        <f>I234/'סכום נכסי הקרן'!$C$42</f>
        <v>1.0029377103611125E-5</v>
      </c>
    </row>
    <row r="235" spans="2:11">
      <c r="B235" s="86" t="s">
        <v>1546</v>
      </c>
      <c r="C235" s="88" t="s">
        <v>1547</v>
      </c>
      <c r="D235" s="89" t="s">
        <v>682</v>
      </c>
      <c r="E235" s="89" t="s">
        <v>117</v>
      </c>
      <c r="F235" s="99">
        <v>45084</v>
      </c>
      <c r="G235" s="91">
        <v>165099.45670500002</v>
      </c>
      <c r="H235" s="100">
        <v>0.98641900000000005</v>
      </c>
      <c r="I235" s="91">
        <v>1.6285716530000003</v>
      </c>
      <c r="J235" s="92">
        <f t="shared" si="3"/>
        <v>-4.5438530341853243E-3</v>
      </c>
      <c r="K235" s="92">
        <f>I235/'סכום נכסי הקרן'!$C$42</f>
        <v>1.1437275109621947E-5</v>
      </c>
    </row>
    <row r="236" spans="2:11">
      <c r="B236" s="86" t="s">
        <v>1548</v>
      </c>
      <c r="C236" s="88" t="s">
        <v>1549</v>
      </c>
      <c r="D236" s="89" t="s">
        <v>682</v>
      </c>
      <c r="E236" s="89" t="s">
        <v>117</v>
      </c>
      <c r="F236" s="99">
        <v>45085</v>
      </c>
      <c r="G236" s="91">
        <v>165198.06769900004</v>
      </c>
      <c r="H236" s="100">
        <v>1.0455220000000001</v>
      </c>
      <c r="I236" s="91">
        <v>1.7271826470000002</v>
      </c>
      <c r="J236" s="92">
        <f t="shared" si="3"/>
        <v>-4.8189860708346679E-3</v>
      </c>
      <c r="K236" s="92">
        <f>I236/'סכום נכסי הקרן'!$C$42</f>
        <v>1.2129809002824421E-5</v>
      </c>
    </row>
    <row r="237" spans="2:11">
      <c r="B237" s="86" t="s">
        <v>1550</v>
      </c>
      <c r="C237" s="88" t="s">
        <v>1551</v>
      </c>
      <c r="D237" s="89" t="s">
        <v>682</v>
      </c>
      <c r="E237" s="89" t="s">
        <v>117</v>
      </c>
      <c r="F237" s="99">
        <v>45089</v>
      </c>
      <c r="G237" s="91">
        <v>116587.77820600002</v>
      </c>
      <c r="H237" s="100">
        <v>1.851102</v>
      </c>
      <c r="I237" s="91">
        <v>2.1581586780000004</v>
      </c>
      <c r="J237" s="92">
        <f t="shared" si="3"/>
        <v>-6.0214457492363642E-3</v>
      </c>
      <c r="K237" s="92">
        <f>I237/'סכום נכסי הקרן'!$C$42</f>
        <v>1.5156505079180576E-5</v>
      </c>
    </row>
    <row r="238" spans="2:11">
      <c r="B238" s="86" t="s">
        <v>1552</v>
      </c>
      <c r="C238" s="88" t="s">
        <v>1553</v>
      </c>
      <c r="D238" s="89" t="s">
        <v>682</v>
      </c>
      <c r="E238" s="89" t="s">
        <v>117</v>
      </c>
      <c r="F238" s="99">
        <v>45090</v>
      </c>
      <c r="G238" s="91">
        <v>100287.38089800002</v>
      </c>
      <c r="H238" s="100">
        <v>2.1985320000000002</v>
      </c>
      <c r="I238" s="91">
        <v>2.2048498640000003</v>
      </c>
      <c r="J238" s="92">
        <f t="shared" si="3"/>
        <v>-6.1517181181462571E-3</v>
      </c>
      <c r="K238" s="92">
        <f>I238/'סכום נכסי הקרן'!$C$42</f>
        <v>1.5484412014373024E-5</v>
      </c>
    </row>
    <row r="239" spans="2:11">
      <c r="B239" s="86" t="s">
        <v>1554</v>
      </c>
      <c r="C239" s="88" t="s">
        <v>1555</v>
      </c>
      <c r="D239" s="89" t="s">
        <v>682</v>
      </c>
      <c r="E239" s="89" t="s">
        <v>117</v>
      </c>
      <c r="F239" s="99">
        <v>45090</v>
      </c>
      <c r="G239" s="91">
        <v>150715.07101000004</v>
      </c>
      <c r="H239" s="100">
        <v>2.3828239999999998</v>
      </c>
      <c r="I239" s="91">
        <v>3.5912744660000002</v>
      </c>
      <c r="J239" s="92">
        <f t="shared" si="3"/>
        <v>-1.0019960343081311E-2</v>
      </c>
      <c r="K239" s="92">
        <f>I239/'סכום נכסי הקרן'!$C$42</f>
        <v>2.5221115685109276E-5</v>
      </c>
    </row>
    <row r="240" spans="2:11">
      <c r="B240" s="86" t="s">
        <v>1556</v>
      </c>
      <c r="C240" s="88" t="s">
        <v>1557</v>
      </c>
      <c r="D240" s="89" t="s">
        <v>682</v>
      </c>
      <c r="E240" s="89" t="s">
        <v>115</v>
      </c>
      <c r="F240" s="99">
        <v>45078</v>
      </c>
      <c r="G240" s="91">
        <v>519868.28537900007</v>
      </c>
      <c r="H240" s="100">
        <v>-1.6122620000000001</v>
      </c>
      <c r="I240" s="91">
        <v>-8.3816408160000009</v>
      </c>
      <c r="J240" s="92">
        <f t="shared" si="3"/>
        <v>2.338548873982713E-2</v>
      </c>
      <c r="K240" s="92">
        <f>I240/'סכום נכסי הקרן'!$C$42</f>
        <v>-5.8863318482817886E-5</v>
      </c>
    </row>
    <row r="241" spans="2:11">
      <c r="B241" s="86" t="s">
        <v>1558</v>
      </c>
      <c r="C241" s="88" t="s">
        <v>1559</v>
      </c>
      <c r="D241" s="89" t="s">
        <v>682</v>
      </c>
      <c r="E241" s="89" t="s">
        <v>115</v>
      </c>
      <c r="F241" s="99">
        <v>45078</v>
      </c>
      <c r="G241" s="91">
        <v>132619.46055600003</v>
      </c>
      <c r="H241" s="100">
        <v>-1.6122620000000001</v>
      </c>
      <c r="I241" s="91">
        <v>-2.1381736810000005</v>
      </c>
      <c r="J241" s="92">
        <f t="shared" si="3"/>
        <v>5.9656859126400712E-3</v>
      </c>
      <c r="K241" s="92">
        <f>I241/'סכום נכסי הקרן'!$C$42</f>
        <v>-1.5016152698410033E-5</v>
      </c>
    </row>
    <row r="242" spans="2:11">
      <c r="B242" s="86" t="s">
        <v>1560</v>
      </c>
      <c r="C242" s="88" t="s">
        <v>1561</v>
      </c>
      <c r="D242" s="89" t="s">
        <v>682</v>
      </c>
      <c r="E242" s="89" t="s">
        <v>115</v>
      </c>
      <c r="F242" s="99">
        <v>45106</v>
      </c>
      <c r="G242" s="91">
        <v>107836.05248900002</v>
      </c>
      <c r="H242" s="100">
        <v>0.64989399999999997</v>
      </c>
      <c r="I242" s="91">
        <v>0.70082035199999992</v>
      </c>
      <c r="J242" s="92">
        <f t="shared" si="3"/>
        <v>-1.955348220011064E-3</v>
      </c>
      <c r="K242" s="92">
        <f>I242/'סכום נכסי הקרן'!$C$42</f>
        <v>4.9217823197897015E-6</v>
      </c>
    </row>
    <row r="243" spans="2:11">
      <c r="B243" s="86" t="s">
        <v>1562</v>
      </c>
      <c r="C243" s="88" t="s">
        <v>1563</v>
      </c>
      <c r="D243" s="89" t="s">
        <v>682</v>
      </c>
      <c r="E243" s="89" t="s">
        <v>115</v>
      </c>
      <c r="F243" s="99">
        <v>45097</v>
      </c>
      <c r="G243" s="91">
        <v>200556.95456899999</v>
      </c>
      <c r="H243" s="100">
        <v>0.67651300000000003</v>
      </c>
      <c r="I243" s="91">
        <v>1.3567935570000003</v>
      </c>
      <c r="J243" s="92">
        <f t="shared" si="3"/>
        <v>-3.7855690963187537E-3</v>
      </c>
      <c r="K243" s="92">
        <f>I243/'סכום נכסי הקרן'!$C$42</f>
        <v>9.5286081823822134E-6</v>
      </c>
    </row>
    <row r="244" spans="2:11">
      <c r="B244" s="86" t="s">
        <v>1564</v>
      </c>
      <c r="C244" s="88" t="s">
        <v>1565</v>
      </c>
      <c r="D244" s="89" t="s">
        <v>682</v>
      </c>
      <c r="E244" s="89" t="s">
        <v>115</v>
      </c>
      <c r="F244" s="99">
        <v>45019</v>
      </c>
      <c r="G244" s="91">
        <v>487658.48335300008</v>
      </c>
      <c r="H244" s="100">
        <v>0.80037899999999995</v>
      </c>
      <c r="I244" s="91">
        <v>3.9031178620000011</v>
      </c>
      <c r="J244" s="92">
        <f t="shared" si="3"/>
        <v>-1.0890029865963557E-2</v>
      </c>
      <c r="K244" s="92">
        <f>I244/'סכום נכסי הקרן'!$C$42</f>
        <v>2.741115669718306E-5</v>
      </c>
    </row>
    <row r="245" spans="2:11">
      <c r="B245" s="86" t="s">
        <v>1566</v>
      </c>
      <c r="C245" s="88" t="s">
        <v>1567</v>
      </c>
      <c r="D245" s="89" t="s">
        <v>682</v>
      </c>
      <c r="E245" s="89" t="s">
        <v>115</v>
      </c>
      <c r="F245" s="99">
        <v>45019</v>
      </c>
      <c r="G245" s="91">
        <v>370931.77089200006</v>
      </c>
      <c r="H245" s="100">
        <v>0.81842999999999999</v>
      </c>
      <c r="I245" s="91">
        <v>3.0358154210000001</v>
      </c>
      <c r="J245" s="92">
        <f t="shared" si="3"/>
        <v>-8.4701824979741599E-3</v>
      </c>
      <c r="K245" s="92">
        <f>I245/'סכום נכסי הקרן'!$C$42</f>
        <v>2.1320189435969365E-5</v>
      </c>
    </row>
    <row r="246" spans="2:11">
      <c r="B246" s="86" t="s">
        <v>1568</v>
      </c>
      <c r="C246" s="88" t="s">
        <v>1569</v>
      </c>
      <c r="D246" s="89" t="s">
        <v>682</v>
      </c>
      <c r="E246" s="89" t="s">
        <v>115</v>
      </c>
      <c r="F246" s="99">
        <v>45036</v>
      </c>
      <c r="G246" s="91">
        <v>162793.93166500004</v>
      </c>
      <c r="H246" s="100">
        <v>1.147578</v>
      </c>
      <c r="I246" s="91">
        <v>1.8681880930000001</v>
      </c>
      <c r="J246" s="92">
        <f t="shared" si="3"/>
        <v>-5.2124032241195745E-3</v>
      </c>
      <c r="K246" s="92">
        <f>I246/'סכום נכסי הקרן'!$C$42</f>
        <v>1.3120074352762291E-5</v>
      </c>
    </row>
    <row r="247" spans="2:11">
      <c r="B247" s="86" t="s">
        <v>1570</v>
      </c>
      <c r="C247" s="88" t="s">
        <v>1571</v>
      </c>
      <c r="D247" s="89" t="s">
        <v>682</v>
      </c>
      <c r="E247" s="89" t="s">
        <v>115</v>
      </c>
      <c r="F247" s="99">
        <v>45036</v>
      </c>
      <c r="G247" s="91">
        <v>855377.91285900015</v>
      </c>
      <c r="H247" s="100">
        <v>1.1700280000000001</v>
      </c>
      <c r="I247" s="91">
        <v>10.008160907000001</v>
      </c>
      <c r="J247" s="92">
        <f t="shared" si="3"/>
        <v>-2.7923617742035507E-2</v>
      </c>
      <c r="K247" s="92">
        <f>I247/'סכום נכסי הקרן'!$C$42</f>
        <v>7.0286185703812256E-5</v>
      </c>
    </row>
    <row r="248" spans="2:11">
      <c r="B248" s="86" t="s">
        <v>1572</v>
      </c>
      <c r="C248" s="88" t="s">
        <v>1573</v>
      </c>
      <c r="D248" s="89" t="s">
        <v>682</v>
      </c>
      <c r="E248" s="89" t="s">
        <v>115</v>
      </c>
      <c r="F248" s="99">
        <v>45056</v>
      </c>
      <c r="G248" s="91">
        <v>108792.57913100002</v>
      </c>
      <c r="H248" s="100">
        <v>1.1768559999999999</v>
      </c>
      <c r="I248" s="91">
        <v>1.2803325110000003</v>
      </c>
      <c r="J248" s="92">
        <f t="shared" si="3"/>
        <v>-3.5722362931693901E-3</v>
      </c>
      <c r="K248" s="92">
        <f>I248/'סכום נכסי הקרן'!$C$42</f>
        <v>8.9916308767410854E-6</v>
      </c>
    </row>
    <row r="249" spans="2:11">
      <c r="B249" s="86" t="s">
        <v>1574</v>
      </c>
      <c r="C249" s="88" t="s">
        <v>1575</v>
      </c>
      <c r="D249" s="89" t="s">
        <v>682</v>
      </c>
      <c r="E249" s="89" t="s">
        <v>115</v>
      </c>
      <c r="F249" s="99">
        <v>45056</v>
      </c>
      <c r="G249" s="91">
        <v>299182.30441100005</v>
      </c>
      <c r="H249" s="100">
        <v>1.1777519999999999</v>
      </c>
      <c r="I249" s="91">
        <v>3.5236261910000004</v>
      </c>
      <c r="J249" s="92">
        <f t="shared" si="3"/>
        <v>-9.8312159184501206E-3</v>
      </c>
      <c r="K249" s="92">
        <f>I249/'סכום נכסי הקרן'!$C$42</f>
        <v>2.4746029476626465E-5</v>
      </c>
    </row>
    <row r="250" spans="2:11">
      <c r="B250" s="86" t="s">
        <v>1576</v>
      </c>
      <c r="C250" s="88" t="s">
        <v>1577</v>
      </c>
      <c r="D250" s="89" t="s">
        <v>682</v>
      </c>
      <c r="E250" s="89" t="s">
        <v>115</v>
      </c>
      <c r="F250" s="99">
        <v>45029</v>
      </c>
      <c r="G250" s="91">
        <v>674049.59051500005</v>
      </c>
      <c r="H250" s="100">
        <v>1.7171430000000001</v>
      </c>
      <c r="I250" s="91">
        <v>11.574395527</v>
      </c>
      <c r="J250" s="92">
        <f t="shared" si="3"/>
        <v>-3.2293545167226358E-2</v>
      </c>
      <c r="K250" s="92">
        <f>I250/'סכום נכסי הקרן'!$C$42</f>
        <v>8.1285674858714164E-5</v>
      </c>
    </row>
    <row r="251" spans="2:11">
      <c r="B251" s="86" t="s">
        <v>1578</v>
      </c>
      <c r="C251" s="88" t="s">
        <v>1579</v>
      </c>
      <c r="D251" s="89" t="s">
        <v>682</v>
      </c>
      <c r="E251" s="89" t="s">
        <v>115</v>
      </c>
      <c r="F251" s="99">
        <v>45029</v>
      </c>
      <c r="G251" s="91">
        <v>780176.84415100003</v>
      </c>
      <c r="H251" s="100">
        <v>1.7198</v>
      </c>
      <c r="I251" s="91">
        <v>13.417482951000002</v>
      </c>
      <c r="J251" s="92">
        <f t="shared" si="3"/>
        <v>-3.7435915395999594E-2</v>
      </c>
      <c r="K251" s="92">
        <f>I251/'סכום נכסי הקרן'!$C$42</f>
        <v>9.4229470043004081E-5</v>
      </c>
    </row>
    <row r="252" spans="2:11">
      <c r="B252" s="86" t="s">
        <v>1580</v>
      </c>
      <c r="C252" s="88" t="s">
        <v>1581</v>
      </c>
      <c r="D252" s="89" t="s">
        <v>682</v>
      </c>
      <c r="E252" s="89" t="s">
        <v>115</v>
      </c>
      <c r="F252" s="99">
        <v>45099</v>
      </c>
      <c r="G252" s="91">
        <v>104585.07403600002</v>
      </c>
      <c r="H252" s="100">
        <v>1.1961379999999999</v>
      </c>
      <c r="I252" s="91">
        <v>1.2509822549999998</v>
      </c>
      <c r="J252" s="92">
        <f t="shared" si="3"/>
        <v>-3.4903465896773457E-3</v>
      </c>
      <c r="K252" s="92">
        <f>I252/'סכום נכסי הקרן'!$C$42</f>
        <v>8.7855073378771566E-6</v>
      </c>
    </row>
    <row r="253" spans="2:11">
      <c r="B253" s="86" t="s">
        <v>1582</v>
      </c>
      <c r="C253" s="88" t="s">
        <v>1583</v>
      </c>
      <c r="D253" s="89" t="s">
        <v>682</v>
      </c>
      <c r="E253" s="89" t="s">
        <v>116</v>
      </c>
      <c r="F253" s="99">
        <v>45064</v>
      </c>
      <c r="G253" s="91">
        <v>122862.39575400003</v>
      </c>
      <c r="H253" s="100">
        <v>-1.3428929999999999</v>
      </c>
      <c r="I253" s="91">
        <v>-1.649909939</v>
      </c>
      <c r="J253" s="92">
        <f t="shared" si="3"/>
        <v>4.6033886618666768E-3</v>
      </c>
      <c r="K253" s="92">
        <f>I253/'סכום נכסי הקרן'!$C$42</f>
        <v>-1.1587131486466173E-5</v>
      </c>
    </row>
    <row r="254" spans="2:11">
      <c r="B254" s="86" t="s">
        <v>1584</v>
      </c>
      <c r="C254" s="88" t="s">
        <v>1585</v>
      </c>
      <c r="D254" s="89" t="s">
        <v>682</v>
      </c>
      <c r="E254" s="89" t="s">
        <v>116</v>
      </c>
      <c r="F254" s="99">
        <v>45064</v>
      </c>
      <c r="G254" s="91">
        <v>264542.13582800009</v>
      </c>
      <c r="H254" s="100">
        <v>-1.1942600000000001</v>
      </c>
      <c r="I254" s="91">
        <v>-3.1593214260000004</v>
      </c>
      <c r="J254" s="92">
        <f t="shared" si="3"/>
        <v>8.8147747267075909E-3</v>
      </c>
      <c r="K254" s="92">
        <f>I254/'סכום נכסי הקרן'!$C$42</f>
        <v>-2.2187558184696658E-5</v>
      </c>
    </row>
    <row r="255" spans="2:11">
      <c r="B255" s="86" t="s">
        <v>1586</v>
      </c>
      <c r="C255" s="88" t="s">
        <v>1587</v>
      </c>
      <c r="D255" s="89" t="s">
        <v>682</v>
      </c>
      <c r="E255" s="89" t="s">
        <v>116</v>
      </c>
      <c r="F255" s="99">
        <v>45064</v>
      </c>
      <c r="G255" s="91">
        <v>369193.64487600006</v>
      </c>
      <c r="H255" s="100">
        <v>-1.1764209999999999</v>
      </c>
      <c r="I255" s="91">
        <v>-4.343272218000001</v>
      </c>
      <c r="J255" s="92">
        <f t="shared" si="3"/>
        <v>1.2118097849546768E-2</v>
      </c>
      <c r="K255" s="92">
        <f>I255/'סכום נכסי הקרן'!$C$42</f>
        <v>-3.0502311115226016E-5</v>
      </c>
    </row>
    <row r="256" spans="2:11">
      <c r="B256" s="86" t="s">
        <v>1588</v>
      </c>
      <c r="C256" s="88" t="s">
        <v>1589</v>
      </c>
      <c r="D256" s="89" t="s">
        <v>682</v>
      </c>
      <c r="E256" s="89" t="s">
        <v>113</v>
      </c>
      <c r="F256" s="99">
        <v>45069</v>
      </c>
      <c r="G256" s="91">
        <v>53897.569940000009</v>
      </c>
      <c r="H256" s="100">
        <v>4.7532589999999999</v>
      </c>
      <c r="I256" s="91">
        <v>2.5618910500000007</v>
      </c>
      <c r="J256" s="92">
        <f t="shared" si="3"/>
        <v>-7.1478933084405888E-3</v>
      </c>
      <c r="K256" s="92">
        <f>I256/'סכום נכסי הקרן'!$C$42</f>
        <v>1.7991872009900592E-5</v>
      </c>
    </row>
    <row r="257" spans="2:11">
      <c r="B257" s="86" t="s">
        <v>1590</v>
      </c>
      <c r="C257" s="88" t="s">
        <v>1591</v>
      </c>
      <c r="D257" s="89" t="s">
        <v>682</v>
      </c>
      <c r="E257" s="89" t="s">
        <v>113</v>
      </c>
      <c r="F257" s="99">
        <v>45070</v>
      </c>
      <c r="G257" s="91">
        <v>52573.760628000011</v>
      </c>
      <c r="H257" s="100">
        <v>4.6986379999999999</v>
      </c>
      <c r="I257" s="91">
        <v>2.4702506410000007</v>
      </c>
      <c r="J257" s="92">
        <f t="shared" si="3"/>
        <v>-6.8922087951300559E-3</v>
      </c>
      <c r="K257" s="92">
        <f>I257/'סכום נכסי הקרן'!$C$42</f>
        <v>1.7348291749271264E-5</v>
      </c>
    </row>
    <row r="258" spans="2:11">
      <c r="B258" s="86" t="s">
        <v>1592</v>
      </c>
      <c r="C258" s="88" t="s">
        <v>1593</v>
      </c>
      <c r="D258" s="89" t="s">
        <v>682</v>
      </c>
      <c r="E258" s="89" t="s">
        <v>113</v>
      </c>
      <c r="F258" s="99">
        <v>45083</v>
      </c>
      <c r="G258" s="91">
        <v>124778.91501500004</v>
      </c>
      <c r="H258" s="100">
        <v>4.0065410000000004</v>
      </c>
      <c r="I258" s="91">
        <v>4.9993185020000013</v>
      </c>
      <c r="J258" s="92">
        <f t="shared" si="3"/>
        <v>-1.3948522622462428E-2</v>
      </c>
      <c r="K258" s="92">
        <f>I258/'סכום נכסי הקרן'!$C$42</f>
        <v>3.5109650203396412E-5</v>
      </c>
    </row>
    <row r="259" spans="2:11">
      <c r="B259" s="86" t="s">
        <v>1594</v>
      </c>
      <c r="C259" s="88" t="s">
        <v>1595</v>
      </c>
      <c r="D259" s="89" t="s">
        <v>682</v>
      </c>
      <c r="E259" s="89" t="s">
        <v>113</v>
      </c>
      <c r="F259" s="99">
        <v>45084</v>
      </c>
      <c r="G259" s="91">
        <v>106922.43094400002</v>
      </c>
      <c r="H259" s="100">
        <v>3.978885</v>
      </c>
      <c r="I259" s="91">
        <v>4.2543204380000006</v>
      </c>
      <c r="J259" s="92">
        <f t="shared" si="3"/>
        <v>-1.1869914839174066E-2</v>
      </c>
      <c r="K259" s="92">
        <f>I259/'סכום נכסי הקרן'!$C$42</f>
        <v>2.9877612792940674E-5</v>
      </c>
    </row>
    <row r="260" spans="2:11">
      <c r="B260" s="86" t="s">
        <v>1596</v>
      </c>
      <c r="C260" s="88" t="s">
        <v>1597</v>
      </c>
      <c r="D260" s="89" t="s">
        <v>682</v>
      </c>
      <c r="E260" s="89" t="s">
        <v>113</v>
      </c>
      <c r="F260" s="99">
        <v>45090</v>
      </c>
      <c r="G260" s="91">
        <v>124681.54982400002</v>
      </c>
      <c r="H260" s="100">
        <v>3.9318689999999998</v>
      </c>
      <c r="I260" s="91">
        <v>4.9023155870000013</v>
      </c>
      <c r="J260" s="92">
        <f t="shared" si="3"/>
        <v>-1.3677876262607379E-2</v>
      </c>
      <c r="K260" s="92">
        <f>I260/'סכום נכסי הקרן'!$C$42</f>
        <v>3.4428409667711934E-5</v>
      </c>
    </row>
    <row r="261" spans="2:11">
      <c r="B261" s="86" t="s">
        <v>1598</v>
      </c>
      <c r="C261" s="88" t="s">
        <v>1599</v>
      </c>
      <c r="D261" s="89" t="s">
        <v>682</v>
      </c>
      <c r="E261" s="89" t="s">
        <v>113</v>
      </c>
      <c r="F261" s="99">
        <v>45089</v>
      </c>
      <c r="G261" s="91">
        <v>124670.74087300003</v>
      </c>
      <c r="H261" s="100">
        <v>3.9235720000000001</v>
      </c>
      <c r="I261" s="91">
        <v>4.8915468260000008</v>
      </c>
      <c r="J261" s="92">
        <f t="shared" si="3"/>
        <v>-1.3647830506097906E-2</v>
      </c>
      <c r="K261" s="92">
        <f>I261/'סכום נכסי הקרן'!$C$42</f>
        <v>3.435278187330701E-5</v>
      </c>
    </row>
    <row r="262" spans="2:11">
      <c r="B262" s="86" t="s">
        <v>1600</v>
      </c>
      <c r="C262" s="88" t="s">
        <v>1601</v>
      </c>
      <c r="D262" s="89" t="s">
        <v>682</v>
      </c>
      <c r="E262" s="89" t="s">
        <v>113</v>
      </c>
      <c r="F262" s="99">
        <v>45076</v>
      </c>
      <c r="G262" s="91">
        <v>149140.94168700004</v>
      </c>
      <c r="H262" s="100">
        <v>3.8544320000000001</v>
      </c>
      <c r="I262" s="91">
        <v>5.7485360370000009</v>
      </c>
      <c r="J262" s="92">
        <f t="shared" si="3"/>
        <v>-1.6038903087702294E-2</v>
      </c>
      <c r="K262" s="92">
        <f>I262/'סכום נכסי הקרן'!$C$42</f>
        <v>4.037132048297103E-5</v>
      </c>
    </row>
    <row r="263" spans="2:11">
      <c r="B263" s="86" t="s">
        <v>1602</v>
      </c>
      <c r="C263" s="88" t="s">
        <v>1603</v>
      </c>
      <c r="D263" s="89" t="s">
        <v>682</v>
      </c>
      <c r="E263" s="89" t="s">
        <v>113</v>
      </c>
      <c r="F263" s="99">
        <v>45085</v>
      </c>
      <c r="G263" s="91">
        <v>142377.987318</v>
      </c>
      <c r="H263" s="100">
        <v>3.8544320000000001</v>
      </c>
      <c r="I263" s="91">
        <v>5.4878625650000012</v>
      </c>
      <c r="J263" s="92">
        <f t="shared" si="3"/>
        <v>-1.5311601992600388E-2</v>
      </c>
      <c r="K263" s="92">
        <f>I263/'סכום נכסי הקרן'!$C$42</f>
        <v>3.8540640078119149E-5</v>
      </c>
    </row>
    <row r="264" spans="2:11">
      <c r="B264" s="86" t="s">
        <v>1604</v>
      </c>
      <c r="C264" s="88" t="s">
        <v>1605</v>
      </c>
      <c r="D264" s="89" t="s">
        <v>682</v>
      </c>
      <c r="E264" s="89" t="s">
        <v>113</v>
      </c>
      <c r="F264" s="99">
        <v>45082</v>
      </c>
      <c r="G264" s="91">
        <v>99635.819549000022</v>
      </c>
      <c r="H264" s="100">
        <v>3.8267760000000002</v>
      </c>
      <c r="I264" s="91">
        <v>3.8128393110000007</v>
      </c>
      <c r="J264" s="92">
        <f t="shared" si="3"/>
        <v>-1.0638145051974838E-2</v>
      </c>
      <c r="K264" s="92">
        <f>I264/'סכום נכסי הקרן'!$C$42</f>
        <v>2.677714061174832E-5</v>
      </c>
    </row>
    <row r="265" spans="2:11">
      <c r="B265" s="86" t="s">
        <v>1606</v>
      </c>
      <c r="C265" s="88" t="s">
        <v>1607</v>
      </c>
      <c r="D265" s="89" t="s">
        <v>682</v>
      </c>
      <c r="E265" s="89" t="s">
        <v>113</v>
      </c>
      <c r="F265" s="99">
        <v>45078</v>
      </c>
      <c r="G265" s="91">
        <v>124542.97677800001</v>
      </c>
      <c r="H265" s="100">
        <v>3.825393</v>
      </c>
      <c r="I265" s="91">
        <v>4.7642581559999995</v>
      </c>
      <c r="J265" s="92">
        <f t="shared" si="3"/>
        <v>-1.3292684321199328E-2</v>
      </c>
      <c r="K265" s="92">
        <f>I265/'סכום נכסי הקרן'!$C$42</f>
        <v>3.3458847894752189E-5</v>
      </c>
    </row>
    <row r="266" spans="2:11">
      <c r="B266" s="86" t="s">
        <v>1608</v>
      </c>
      <c r="C266" s="88" t="s">
        <v>1609</v>
      </c>
      <c r="D266" s="89" t="s">
        <v>682</v>
      </c>
      <c r="E266" s="89" t="s">
        <v>113</v>
      </c>
      <c r="F266" s="99">
        <v>45091</v>
      </c>
      <c r="G266" s="91">
        <v>99513.725639000011</v>
      </c>
      <c r="H266" s="100">
        <v>3.7092369999999999</v>
      </c>
      <c r="I266" s="91">
        <v>3.6911997050000003</v>
      </c>
      <c r="J266" s="92">
        <f t="shared" si="3"/>
        <v>-1.0298760234744318E-2</v>
      </c>
      <c r="K266" s="92">
        <f>I266/'סכום נכסי הקרן'!$C$42</f>
        <v>2.5922879372775359E-5</v>
      </c>
    </row>
    <row r="267" spans="2:11">
      <c r="B267" s="86" t="s">
        <v>1610</v>
      </c>
      <c r="C267" s="88" t="s">
        <v>1611</v>
      </c>
      <c r="D267" s="89" t="s">
        <v>682</v>
      </c>
      <c r="E267" s="89" t="s">
        <v>113</v>
      </c>
      <c r="F267" s="99">
        <v>45085</v>
      </c>
      <c r="G267" s="91">
        <v>10649.135406000001</v>
      </c>
      <c r="H267" s="100">
        <v>3.5916980000000001</v>
      </c>
      <c r="I267" s="91">
        <v>0.38248476800000003</v>
      </c>
      <c r="J267" s="92">
        <f t="shared" si="3"/>
        <v>-1.0671649419937864E-3</v>
      </c>
      <c r="K267" s="92">
        <f>I267/'סכום נכסי הקרן'!$C$42</f>
        <v>2.6861474033380615E-6</v>
      </c>
    </row>
    <row r="268" spans="2:11">
      <c r="B268" s="86" t="s">
        <v>1612</v>
      </c>
      <c r="C268" s="88" t="s">
        <v>1613</v>
      </c>
      <c r="D268" s="89" t="s">
        <v>682</v>
      </c>
      <c r="E268" s="89" t="s">
        <v>113</v>
      </c>
      <c r="F268" s="99">
        <v>45077</v>
      </c>
      <c r="G268" s="91">
        <v>212493.16333500002</v>
      </c>
      <c r="H268" s="100">
        <v>3.3704480000000001</v>
      </c>
      <c r="I268" s="91">
        <v>7.1619718290000014</v>
      </c>
      <c r="J268" s="92">
        <f t="shared" ref="J268:J286" si="4">IFERROR(I268/$I$11,0)</f>
        <v>-1.9982508823608677E-2</v>
      </c>
      <c r="K268" s="92">
        <f>I268/'סכום נכסי הקרן'!$C$42</f>
        <v>5.0297720695765588E-5</v>
      </c>
    </row>
    <row r="269" spans="2:11">
      <c r="B269" s="86" t="s">
        <v>1614</v>
      </c>
      <c r="C269" s="88" t="s">
        <v>1615</v>
      </c>
      <c r="D269" s="89" t="s">
        <v>682</v>
      </c>
      <c r="E269" s="89" t="s">
        <v>115</v>
      </c>
      <c r="F269" s="99">
        <v>45000</v>
      </c>
      <c r="G269" s="91">
        <v>120555.00000000001</v>
      </c>
      <c r="H269" s="100">
        <v>2.1403759999999998</v>
      </c>
      <c r="I269" s="91">
        <v>2.5803300000000005</v>
      </c>
      <c r="J269" s="92">
        <f t="shared" si="4"/>
        <v>-7.1993395427836409E-3</v>
      </c>
      <c r="K269" s="92">
        <f>I269/'סכום נכסי הקרן'!$C$42</f>
        <v>1.8121366676895486E-5</v>
      </c>
    </row>
    <row r="270" spans="2:11">
      <c r="B270" s="86" t="s">
        <v>1616</v>
      </c>
      <c r="C270" s="88" t="s">
        <v>1617</v>
      </c>
      <c r="D270" s="89" t="s">
        <v>682</v>
      </c>
      <c r="E270" s="89" t="s">
        <v>115</v>
      </c>
      <c r="F270" s="99">
        <v>44994</v>
      </c>
      <c r="G270" s="91">
        <v>1547122.5000000002</v>
      </c>
      <c r="H270" s="100">
        <v>2.1265610000000001</v>
      </c>
      <c r="I270" s="91">
        <v>32.900510000000004</v>
      </c>
      <c r="J270" s="92">
        <f t="shared" si="4"/>
        <v>-9.1795213255958963E-2</v>
      </c>
      <c r="K270" s="92">
        <f>I270/'סכום נכסי הקרן'!$C$42</f>
        <v>2.310565724410702E-4</v>
      </c>
    </row>
    <row r="271" spans="2:11">
      <c r="B271" s="86" t="s">
        <v>1618</v>
      </c>
      <c r="C271" s="88" t="s">
        <v>1619</v>
      </c>
      <c r="D271" s="89" t="s">
        <v>682</v>
      </c>
      <c r="E271" s="89" t="s">
        <v>115</v>
      </c>
      <c r="F271" s="99">
        <v>45103</v>
      </c>
      <c r="G271" s="91">
        <v>381757.50000000006</v>
      </c>
      <c r="H271" s="100">
        <v>-0.29775200000000002</v>
      </c>
      <c r="I271" s="91">
        <v>-1.13669</v>
      </c>
      <c r="J271" s="92">
        <f t="shared" si="4"/>
        <v>3.1714615048798935E-3</v>
      </c>
      <c r="K271" s="92">
        <f>I271/'סכום נכסי הקרן'!$C$42</f>
        <v>-7.9828457166177685E-6</v>
      </c>
    </row>
    <row r="272" spans="2:11">
      <c r="B272" s="86" t="s">
        <v>1520</v>
      </c>
      <c r="C272" s="88" t="s">
        <v>1620</v>
      </c>
      <c r="D272" s="89" t="s">
        <v>682</v>
      </c>
      <c r="E272" s="89" t="s">
        <v>116</v>
      </c>
      <c r="F272" s="99">
        <v>44966</v>
      </c>
      <c r="G272" s="91">
        <v>229642.24000000005</v>
      </c>
      <c r="H272" s="100">
        <v>-3.7353230000000002</v>
      </c>
      <c r="I272" s="91">
        <v>-8.5778799999999986</v>
      </c>
      <c r="J272" s="92">
        <f t="shared" si="4"/>
        <v>2.39330127066123E-2</v>
      </c>
      <c r="K272" s="92">
        <f>I272/'סכום נכסי הקרן'!$C$42</f>
        <v>-6.0241484147534693E-5</v>
      </c>
    </row>
    <row r="273" spans="2:11">
      <c r="B273" s="86" t="s">
        <v>1621</v>
      </c>
      <c r="C273" s="88" t="s">
        <v>1622</v>
      </c>
      <c r="D273" s="89" t="s">
        <v>682</v>
      </c>
      <c r="E273" s="89" t="s">
        <v>113</v>
      </c>
      <c r="F273" s="99">
        <v>44971</v>
      </c>
      <c r="G273" s="91">
        <v>125712.68000000002</v>
      </c>
      <c r="H273" s="100">
        <v>10.089753999999999</v>
      </c>
      <c r="I273" s="91">
        <v>12.684100000000003</v>
      </c>
      <c r="J273" s="92">
        <f t="shared" si="4"/>
        <v>-3.5389714763081462E-2</v>
      </c>
      <c r="K273" s="92">
        <f>I273/'סכום נכסי הקרן'!$C$42</f>
        <v>8.9079004261629344E-5</v>
      </c>
    </row>
    <row r="274" spans="2:11">
      <c r="B274" s="86" t="s">
        <v>1623</v>
      </c>
      <c r="C274" s="88" t="s">
        <v>1624</v>
      </c>
      <c r="D274" s="89" t="s">
        <v>682</v>
      </c>
      <c r="E274" s="89" t="s">
        <v>113</v>
      </c>
      <c r="F274" s="99">
        <v>45104</v>
      </c>
      <c r="G274" s="91">
        <v>542162.37000000011</v>
      </c>
      <c r="H274" s="100">
        <v>0.53914300000000004</v>
      </c>
      <c r="I274" s="91">
        <v>2.9230300000000007</v>
      </c>
      <c r="J274" s="92">
        <f t="shared" si="4"/>
        <v>-8.1555016078342178E-3</v>
      </c>
      <c r="K274" s="92">
        <f>I274/'סכום נכסי הקרן'!$C$42</f>
        <v>2.0528110140007602E-5</v>
      </c>
    </row>
    <row r="275" spans="2:11">
      <c r="B275" s="93"/>
      <c r="C275" s="88"/>
      <c r="D275" s="88"/>
      <c r="E275" s="88"/>
      <c r="F275" s="88"/>
      <c r="G275" s="91"/>
      <c r="H275" s="100"/>
      <c r="I275" s="88"/>
      <c r="J275" s="92"/>
      <c r="K275" s="88"/>
    </row>
    <row r="276" spans="2:11">
      <c r="B276" s="79" t="s">
        <v>180</v>
      </c>
      <c r="C276" s="80"/>
      <c r="D276" s="81"/>
      <c r="E276" s="81"/>
      <c r="F276" s="101"/>
      <c r="G276" s="83"/>
      <c r="H276" s="102"/>
      <c r="I276" s="83">
        <v>815.74834038800009</v>
      </c>
      <c r="J276" s="84">
        <f t="shared" si="4"/>
        <v>-2.2760070548788169</v>
      </c>
      <c r="K276" s="84">
        <f>I276/'סכום נכסי הקרן'!$C$42</f>
        <v>5.7289086249587839E-3</v>
      </c>
    </row>
    <row r="277" spans="2:11">
      <c r="B277" s="85" t="s">
        <v>172</v>
      </c>
      <c r="C277" s="80"/>
      <c r="D277" s="81"/>
      <c r="E277" s="81"/>
      <c r="F277" s="101"/>
      <c r="G277" s="83"/>
      <c r="H277" s="102"/>
      <c r="I277" s="83">
        <v>815.74834038800009</v>
      </c>
      <c r="J277" s="84">
        <f t="shared" si="4"/>
        <v>-2.2760070548788169</v>
      </c>
      <c r="K277" s="84">
        <f>I277/'סכום נכסי הקרן'!$C$42</f>
        <v>5.7289086249587839E-3</v>
      </c>
    </row>
    <row r="278" spans="2:11">
      <c r="B278" s="86" t="s">
        <v>1625</v>
      </c>
      <c r="C278" s="88" t="s">
        <v>1626</v>
      </c>
      <c r="D278" s="89" t="s">
        <v>682</v>
      </c>
      <c r="E278" s="89" t="s">
        <v>113</v>
      </c>
      <c r="F278" s="99">
        <v>44788</v>
      </c>
      <c r="G278" s="91">
        <v>2490002.1310080006</v>
      </c>
      <c r="H278" s="100">
        <v>1.405079</v>
      </c>
      <c r="I278" s="91">
        <v>34.98648891500001</v>
      </c>
      <c r="J278" s="92">
        <f t="shared" si="4"/>
        <v>-9.7615271344719881E-2</v>
      </c>
      <c r="K278" s="92">
        <f>I278/'סכום נכסי הקרן'!$C$42</f>
        <v>2.457061671824357E-4</v>
      </c>
    </row>
    <row r="279" spans="2:11">
      <c r="B279" s="86" t="s">
        <v>1627</v>
      </c>
      <c r="C279" s="88" t="s">
        <v>1628</v>
      </c>
      <c r="D279" s="89" t="s">
        <v>682</v>
      </c>
      <c r="E279" s="89" t="s">
        <v>122</v>
      </c>
      <c r="F279" s="99">
        <v>44909</v>
      </c>
      <c r="G279" s="91">
        <v>884914.97617500008</v>
      </c>
      <c r="H279" s="100">
        <v>19.873031999999998</v>
      </c>
      <c r="I279" s="91">
        <v>175.85943252000004</v>
      </c>
      <c r="J279" s="92">
        <f t="shared" si="4"/>
        <v>-0.49066273170979197</v>
      </c>
      <c r="K279" s="92">
        <f>I279/'סכום נכסי הקרן'!$C$42</f>
        <v>1.2350409677388855E-3</v>
      </c>
    </row>
    <row r="280" spans="2:11">
      <c r="B280" s="86" t="s">
        <v>1629</v>
      </c>
      <c r="C280" s="88" t="s">
        <v>1630</v>
      </c>
      <c r="D280" s="89" t="s">
        <v>682</v>
      </c>
      <c r="E280" s="89" t="s">
        <v>113</v>
      </c>
      <c r="F280" s="99">
        <v>44868</v>
      </c>
      <c r="G280" s="91">
        <v>555036.49158200016</v>
      </c>
      <c r="H280" s="100">
        <v>22.552578</v>
      </c>
      <c r="I280" s="91">
        <v>125.17503641700002</v>
      </c>
      <c r="J280" s="92">
        <f t="shared" si="4"/>
        <v>-0.34924896794064725</v>
      </c>
      <c r="K280" s="92">
        <f>I280/'סכום נכסי הקרן'!$C$42</f>
        <v>8.7909016819794474E-4</v>
      </c>
    </row>
    <row r="281" spans="2:11">
      <c r="B281" s="86" t="s">
        <v>1625</v>
      </c>
      <c r="C281" s="88" t="s">
        <v>1631</v>
      </c>
      <c r="D281" s="89" t="s">
        <v>682</v>
      </c>
      <c r="E281" s="89" t="s">
        <v>113</v>
      </c>
      <c r="F281" s="99">
        <v>44972</v>
      </c>
      <c r="G281" s="91">
        <v>2457509.6386740003</v>
      </c>
      <c r="H281" s="100">
        <v>6.1653229999999999</v>
      </c>
      <c r="I281" s="91">
        <v>151.51340348300002</v>
      </c>
      <c r="J281" s="92">
        <f t="shared" si="4"/>
        <v>-0.42273524586269762</v>
      </c>
      <c r="K281" s="92">
        <f>I281/'סכום נכסי הקרן'!$C$42</f>
        <v>1.064061550646567E-3</v>
      </c>
    </row>
    <row r="282" spans="2:11">
      <c r="B282" s="86" t="s">
        <v>1632</v>
      </c>
      <c r="C282" s="88" t="s">
        <v>1633</v>
      </c>
      <c r="D282" s="89" t="s">
        <v>682</v>
      </c>
      <c r="E282" s="89" t="s">
        <v>113</v>
      </c>
      <c r="F282" s="99">
        <v>44946</v>
      </c>
      <c r="G282" s="91">
        <v>370295.44523500005</v>
      </c>
      <c r="H282" s="100">
        <v>-9.3647760000000009</v>
      </c>
      <c r="I282" s="91">
        <v>-34.677338772000013</v>
      </c>
      <c r="J282" s="92">
        <f t="shared" si="4"/>
        <v>9.6752716226127647E-2</v>
      </c>
      <c r="K282" s="92">
        <f>I282/'סכום נכסי הקרן'!$C$42</f>
        <v>-2.4353504058253664E-4</v>
      </c>
    </row>
    <row r="283" spans="2:11">
      <c r="B283" s="86" t="s">
        <v>1634</v>
      </c>
      <c r="C283" s="88" t="s">
        <v>1635</v>
      </c>
      <c r="D283" s="89" t="s">
        <v>682</v>
      </c>
      <c r="E283" s="89" t="s">
        <v>122</v>
      </c>
      <c r="F283" s="99">
        <v>44972</v>
      </c>
      <c r="G283" s="91">
        <v>1197220.3195710003</v>
      </c>
      <c r="H283" s="100">
        <v>15.918257000000001</v>
      </c>
      <c r="I283" s="91">
        <v>190.57660530700002</v>
      </c>
      <c r="J283" s="92">
        <f t="shared" si="4"/>
        <v>-0.5317248919774431</v>
      </c>
      <c r="K283" s="92">
        <f>I283/'סכום נכסי הקרן'!$C$42</f>
        <v>1.3383980129697106E-3</v>
      </c>
    </row>
    <row r="284" spans="2:11">
      <c r="B284" s="86" t="s">
        <v>1636</v>
      </c>
      <c r="C284" s="88" t="s">
        <v>1637</v>
      </c>
      <c r="D284" s="89" t="s">
        <v>682</v>
      </c>
      <c r="E284" s="89" t="s">
        <v>113</v>
      </c>
      <c r="F284" s="99">
        <v>45068</v>
      </c>
      <c r="G284" s="91">
        <v>247334.03551400002</v>
      </c>
      <c r="H284" s="100">
        <v>5.4498439999999997</v>
      </c>
      <c r="I284" s="91">
        <v>13.479319107000002</v>
      </c>
      <c r="J284" s="92">
        <f t="shared" si="4"/>
        <v>-3.7608443515683723E-2</v>
      </c>
      <c r="K284" s="92">
        <f>I284/'סכום נכסי הקרן'!$C$42</f>
        <v>9.4663738395023278E-5</v>
      </c>
    </row>
    <row r="285" spans="2:11">
      <c r="B285" s="86" t="s">
        <v>1625</v>
      </c>
      <c r="C285" s="88" t="s">
        <v>1638</v>
      </c>
      <c r="D285" s="89" t="s">
        <v>682</v>
      </c>
      <c r="E285" s="89" t="s">
        <v>113</v>
      </c>
      <c r="F285" s="99">
        <v>45069</v>
      </c>
      <c r="G285" s="91">
        <v>1950585.2195820003</v>
      </c>
      <c r="H285" s="100">
        <v>7.1095499999999996</v>
      </c>
      <c r="I285" s="91">
        <v>138.67782503400005</v>
      </c>
      <c r="J285" s="92">
        <f t="shared" si="4"/>
        <v>-0.38692289337972569</v>
      </c>
      <c r="K285" s="92">
        <f>I285/'סכום נכסי הקרן'!$C$42</f>
        <v>9.7391873031568471E-4</v>
      </c>
    </row>
    <row r="286" spans="2:11">
      <c r="B286" s="86" t="s">
        <v>1634</v>
      </c>
      <c r="C286" s="88" t="s">
        <v>1639</v>
      </c>
      <c r="D286" s="89" t="s">
        <v>682</v>
      </c>
      <c r="E286" s="89" t="s">
        <v>122</v>
      </c>
      <c r="F286" s="99">
        <v>45082</v>
      </c>
      <c r="G286" s="91">
        <v>624770.64087400015</v>
      </c>
      <c r="H286" s="100">
        <v>3.2263950000000001</v>
      </c>
      <c r="I286" s="91">
        <v>20.157568377000004</v>
      </c>
      <c r="J286" s="92">
        <f t="shared" si="4"/>
        <v>-5.6241325374235533E-2</v>
      </c>
      <c r="K286" s="92">
        <f>I286/'סכום נכסי הקרן'!$C$42</f>
        <v>1.4156433009506925E-4</v>
      </c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109" t="s">
        <v>198</v>
      </c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109" t="s">
        <v>94</v>
      </c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109" t="s">
        <v>181</v>
      </c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109" t="s">
        <v>189</v>
      </c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>
      <selection activeCell="Q21" sqref="Q21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127</v>
      </c>
      <c r="C1" s="46" t="s" vm="1">
        <v>205</v>
      </c>
    </row>
    <row r="2" spans="2:17">
      <c r="B2" s="46" t="s">
        <v>126</v>
      </c>
      <c r="C2" s="46" t="s">
        <v>206</v>
      </c>
    </row>
    <row r="3" spans="2:17">
      <c r="B3" s="46" t="s">
        <v>128</v>
      </c>
      <c r="C3" s="46" t="s">
        <v>207</v>
      </c>
    </row>
    <row r="4" spans="2:17">
      <c r="B4" s="46" t="s">
        <v>129</v>
      </c>
      <c r="C4" s="46">
        <v>2146</v>
      </c>
    </row>
    <row r="6" spans="2:17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17" ht="26.25" customHeight="1">
      <c r="B7" s="130" t="s">
        <v>84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17" s="3" customFormat="1" ht="63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93</v>
      </c>
      <c r="O8" s="29" t="s">
        <v>48</v>
      </c>
      <c r="P8" s="29" t="s">
        <v>130</v>
      </c>
      <c r="Q8" s="30" t="s">
        <v>132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17" s="4" customFormat="1" ht="18" customHeight="1">
      <c r="B11" s="106" t="s">
        <v>1657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7">
        <v>0</v>
      </c>
      <c r="O11" s="88"/>
      <c r="P11" s="108">
        <v>0</v>
      </c>
      <c r="Q11" s="108">
        <v>0</v>
      </c>
    </row>
    <row r="12" spans="2:17" ht="18" customHeight="1">
      <c r="B12" s="109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09" t="s">
        <v>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09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09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127</v>
      </c>
      <c r="C1" s="46" t="s" vm="1">
        <v>205</v>
      </c>
    </row>
    <row r="2" spans="2:18">
      <c r="B2" s="46" t="s">
        <v>126</v>
      </c>
      <c r="C2" s="46" t="s">
        <v>206</v>
      </c>
    </row>
    <row r="3" spans="2:18">
      <c r="B3" s="46" t="s">
        <v>128</v>
      </c>
      <c r="C3" s="46" t="s">
        <v>207</v>
      </c>
    </row>
    <row r="4" spans="2:18">
      <c r="B4" s="46" t="s">
        <v>129</v>
      </c>
      <c r="C4" s="46">
        <v>2146</v>
      </c>
    </row>
    <row r="6" spans="2:18" ht="26.25" customHeight="1">
      <c r="B6" s="130" t="s">
        <v>156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s="3" customFormat="1" ht="78.75">
      <c r="B7" s="47" t="s">
        <v>98</v>
      </c>
      <c r="C7" s="48" t="s">
        <v>168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204</v>
      </c>
      <c r="K7" s="48" t="s">
        <v>85</v>
      </c>
      <c r="L7" s="48" t="s">
        <v>32</v>
      </c>
      <c r="M7" s="48" t="s">
        <v>18</v>
      </c>
      <c r="N7" s="48" t="s">
        <v>183</v>
      </c>
      <c r="O7" s="48" t="s">
        <v>182</v>
      </c>
      <c r="P7" s="48" t="s">
        <v>93</v>
      </c>
      <c r="Q7" s="48" t="s">
        <v>130</v>
      </c>
      <c r="R7" s="50" t="s">
        <v>132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06" t="s">
        <v>1659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07">
        <v>0</v>
      </c>
      <c r="Q10" s="108">
        <v>0</v>
      </c>
      <c r="R10" s="108">
        <v>0</v>
      </c>
    </row>
    <row r="11" spans="2:18" ht="21.75" customHeight="1">
      <c r="B11" s="109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09" t="s">
        <v>94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09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09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94"/>
      <c r="C110" s="94"/>
      <c r="D110" s="94"/>
      <c r="E110" s="94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4"/>
      <c r="D111" s="94"/>
      <c r="E111" s="94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4"/>
      <c r="D112" s="94"/>
      <c r="E112" s="94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4"/>
      <c r="D113" s="94"/>
      <c r="E113" s="94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4"/>
      <c r="D114" s="94"/>
      <c r="E114" s="94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4"/>
      <c r="D115" s="94"/>
      <c r="E115" s="94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4"/>
      <c r="D116" s="94"/>
      <c r="E116" s="94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4"/>
      <c r="D117" s="94"/>
      <c r="E117" s="94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4"/>
      <c r="D118" s="94"/>
      <c r="E118" s="94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4"/>
      <c r="D119" s="94"/>
      <c r="E119" s="94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4"/>
      <c r="D120" s="94"/>
      <c r="E120" s="94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4"/>
      <c r="D121" s="94"/>
      <c r="E121" s="94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4"/>
      <c r="D122" s="94"/>
      <c r="E122" s="94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4"/>
      <c r="D123" s="94"/>
      <c r="E123" s="94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4"/>
      <c r="D124" s="94"/>
      <c r="E124" s="94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4"/>
      <c r="D125" s="94"/>
      <c r="E125" s="94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4"/>
      <c r="D126" s="94"/>
      <c r="E126" s="94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4"/>
      <c r="D127" s="94"/>
      <c r="E127" s="94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4"/>
      <c r="D128" s="94"/>
      <c r="E128" s="94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4"/>
      <c r="D129" s="94"/>
      <c r="E129" s="94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4"/>
      <c r="D130" s="94"/>
      <c r="E130" s="94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4"/>
      <c r="D131" s="94"/>
      <c r="E131" s="94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4"/>
      <c r="D132" s="94"/>
      <c r="E132" s="94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4"/>
      <c r="D133" s="94"/>
      <c r="E133" s="94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4"/>
      <c r="D134" s="94"/>
      <c r="E134" s="94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4"/>
      <c r="D135" s="94"/>
      <c r="E135" s="94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4"/>
      <c r="D136" s="94"/>
      <c r="E136" s="94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4"/>
      <c r="D137" s="94"/>
      <c r="E137" s="94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4"/>
      <c r="D138" s="94"/>
      <c r="E138" s="94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4"/>
      <c r="D139" s="94"/>
      <c r="E139" s="94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4"/>
      <c r="D140" s="94"/>
      <c r="E140" s="94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4"/>
      <c r="D141" s="94"/>
      <c r="E141" s="94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4"/>
      <c r="D142" s="94"/>
      <c r="E142" s="94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4"/>
      <c r="D143" s="94"/>
      <c r="E143" s="94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4"/>
      <c r="D144" s="94"/>
      <c r="E144" s="94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4"/>
      <c r="D145" s="94"/>
      <c r="E145" s="94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4"/>
      <c r="D146" s="94"/>
      <c r="E146" s="94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4"/>
      <c r="D147" s="94"/>
      <c r="E147" s="94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4"/>
      <c r="D148" s="94"/>
      <c r="E148" s="94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4"/>
      <c r="D149" s="94"/>
      <c r="E149" s="94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4"/>
      <c r="D150" s="94"/>
      <c r="E150" s="94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4"/>
      <c r="D151" s="94"/>
      <c r="E151" s="94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4"/>
      <c r="D152" s="94"/>
      <c r="E152" s="94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4"/>
      <c r="D153" s="94"/>
      <c r="E153" s="94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4"/>
      <c r="D154" s="94"/>
      <c r="E154" s="94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4"/>
      <c r="D155" s="94"/>
      <c r="E155" s="94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4"/>
      <c r="D156" s="94"/>
      <c r="E156" s="94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4"/>
      <c r="D157" s="94"/>
      <c r="E157" s="94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4"/>
      <c r="D158" s="94"/>
      <c r="E158" s="94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4"/>
      <c r="D159" s="94"/>
      <c r="E159" s="94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4"/>
      <c r="D160" s="94"/>
      <c r="E160" s="94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4"/>
      <c r="D161" s="94"/>
      <c r="E161" s="94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4"/>
      <c r="D162" s="94"/>
      <c r="E162" s="94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4"/>
      <c r="D163" s="94"/>
      <c r="E163" s="94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4"/>
      <c r="D164" s="94"/>
      <c r="E164" s="94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4"/>
      <c r="D165" s="94"/>
      <c r="E165" s="94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4"/>
      <c r="D166" s="94"/>
      <c r="E166" s="94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4"/>
      <c r="D167" s="94"/>
      <c r="E167" s="94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4"/>
      <c r="D168" s="94"/>
      <c r="E168" s="94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4"/>
      <c r="D169" s="94"/>
      <c r="E169" s="94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4"/>
      <c r="D170" s="94"/>
      <c r="E170" s="94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4"/>
      <c r="D171" s="94"/>
      <c r="E171" s="94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4"/>
      <c r="D172" s="94"/>
      <c r="E172" s="94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4"/>
      <c r="D173" s="94"/>
      <c r="E173" s="94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4"/>
      <c r="D174" s="94"/>
      <c r="E174" s="94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4"/>
      <c r="D175" s="94"/>
      <c r="E175" s="94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4"/>
      <c r="D176" s="94"/>
      <c r="E176" s="94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4"/>
      <c r="D177" s="94"/>
      <c r="E177" s="94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4"/>
      <c r="D178" s="94"/>
      <c r="E178" s="94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4"/>
      <c r="D179" s="94"/>
      <c r="E179" s="94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4"/>
      <c r="D180" s="94"/>
      <c r="E180" s="94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4"/>
      <c r="D181" s="94"/>
      <c r="E181" s="94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4"/>
      <c r="D182" s="94"/>
      <c r="E182" s="94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4"/>
      <c r="D183" s="94"/>
      <c r="E183" s="94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4"/>
      <c r="D184" s="94"/>
      <c r="E184" s="94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4"/>
      <c r="D185" s="94"/>
      <c r="E185" s="94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4"/>
      <c r="D186" s="94"/>
      <c r="E186" s="94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4"/>
      <c r="D187" s="94"/>
      <c r="E187" s="94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4"/>
      <c r="D188" s="94"/>
      <c r="E188" s="94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4"/>
      <c r="D189" s="94"/>
      <c r="E189" s="94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4"/>
      <c r="D190" s="94"/>
      <c r="E190" s="94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4"/>
      <c r="D191" s="94"/>
      <c r="E191" s="94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4"/>
      <c r="D192" s="94"/>
      <c r="E192" s="94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4"/>
      <c r="D193" s="94"/>
      <c r="E193" s="94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4"/>
      <c r="D194" s="94"/>
      <c r="E194" s="94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4"/>
      <c r="D195" s="94"/>
      <c r="E195" s="94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4"/>
      <c r="D196" s="94"/>
      <c r="E196" s="94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4"/>
      <c r="D197" s="94"/>
      <c r="E197" s="94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4"/>
      <c r="D198" s="94"/>
      <c r="E198" s="94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4"/>
      <c r="D199" s="94"/>
      <c r="E199" s="94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4"/>
      <c r="D200" s="94"/>
      <c r="E200" s="94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4"/>
      <c r="D201" s="94"/>
      <c r="E201" s="94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4"/>
      <c r="D202" s="94"/>
      <c r="E202" s="94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4"/>
      <c r="D203" s="94"/>
      <c r="E203" s="94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4"/>
      <c r="D204" s="94"/>
      <c r="E204" s="94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4"/>
      <c r="D205" s="94"/>
      <c r="E205" s="94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4"/>
      <c r="D206" s="94"/>
      <c r="E206" s="94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4"/>
      <c r="D207" s="94"/>
      <c r="E207" s="94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4"/>
      <c r="D208" s="94"/>
      <c r="E208" s="94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4"/>
      <c r="D209" s="94"/>
      <c r="E209" s="94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4"/>
      <c r="D210" s="94"/>
      <c r="E210" s="94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4"/>
      <c r="D211" s="94"/>
      <c r="E211" s="94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4"/>
      <c r="D212" s="94"/>
      <c r="E212" s="94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4"/>
      <c r="D213" s="94"/>
      <c r="E213" s="94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4"/>
      <c r="D214" s="94"/>
      <c r="E214" s="94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4"/>
      <c r="D215" s="94"/>
      <c r="E215" s="94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4"/>
      <c r="D216" s="94"/>
      <c r="E216" s="94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4"/>
      <c r="D217" s="94"/>
      <c r="E217" s="94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4"/>
      <c r="D218" s="94"/>
      <c r="E218" s="94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4"/>
      <c r="D219" s="94"/>
      <c r="E219" s="94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4"/>
      <c r="D220" s="94"/>
      <c r="E220" s="94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4"/>
      <c r="D221" s="94"/>
      <c r="E221" s="94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4"/>
      <c r="D222" s="94"/>
      <c r="E222" s="94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4"/>
      <c r="D223" s="94"/>
      <c r="E223" s="94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4"/>
      <c r="D224" s="94"/>
      <c r="E224" s="94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4"/>
      <c r="D225" s="94"/>
      <c r="E225" s="94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4"/>
      <c r="D226" s="94"/>
      <c r="E226" s="94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4"/>
      <c r="D227" s="94"/>
      <c r="E227" s="94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4"/>
      <c r="D228" s="94"/>
      <c r="E228" s="94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4"/>
      <c r="D229" s="94"/>
      <c r="E229" s="94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4"/>
      <c r="D230" s="94"/>
      <c r="E230" s="94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4"/>
      <c r="D231" s="94"/>
      <c r="E231" s="94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4"/>
      <c r="D232" s="94"/>
      <c r="E232" s="94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4"/>
      <c r="D233" s="94"/>
      <c r="E233" s="94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4"/>
      <c r="D234" s="94"/>
      <c r="E234" s="94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4"/>
      <c r="D235" s="94"/>
      <c r="E235" s="94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4"/>
      <c r="D236" s="94"/>
      <c r="E236" s="94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4"/>
      <c r="D237" s="94"/>
      <c r="E237" s="94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4"/>
      <c r="D238" s="94"/>
      <c r="E238" s="94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4"/>
      <c r="D239" s="94"/>
      <c r="E239" s="94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4"/>
      <c r="D240" s="94"/>
      <c r="E240" s="94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4"/>
      <c r="D241" s="94"/>
      <c r="E241" s="94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4"/>
      <c r="D242" s="94"/>
      <c r="E242" s="94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4"/>
      <c r="D243" s="94"/>
      <c r="E243" s="94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4"/>
      <c r="D244" s="94"/>
      <c r="E244" s="94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4"/>
      <c r="D245" s="94"/>
      <c r="E245" s="94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4"/>
      <c r="D246" s="94"/>
      <c r="E246" s="94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4"/>
      <c r="D247" s="94"/>
      <c r="E247" s="94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4"/>
      <c r="D248" s="94"/>
      <c r="E248" s="94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4"/>
      <c r="D249" s="94"/>
      <c r="E249" s="94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4"/>
      <c r="D250" s="94"/>
      <c r="E250" s="94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4"/>
      <c r="D251" s="94"/>
      <c r="E251" s="94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4"/>
      <c r="D252" s="94"/>
      <c r="E252" s="94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4"/>
      <c r="D253" s="94"/>
      <c r="E253" s="94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4"/>
      <c r="D254" s="94"/>
      <c r="E254" s="94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4"/>
      <c r="D255" s="94"/>
      <c r="E255" s="94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4"/>
      <c r="D256" s="94"/>
      <c r="E256" s="94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4"/>
      <c r="D257" s="94"/>
      <c r="E257" s="94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4"/>
      <c r="D258" s="94"/>
      <c r="E258" s="94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4"/>
      <c r="D259" s="94"/>
      <c r="E259" s="94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4"/>
      <c r="D260" s="94"/>
      <c r="E260" s="94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4"/>
      <c r="D261" s="94"/>
      <c r="E261" s="94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4"/>
      <c r="D262" s="94"/>
      <c r="E262" s="94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4"/>
      <c r="D263" s="94"/>
      <c r="E263" s="94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4"/>
      <c r="D264" s="94"/>
      <c r="E264" s="94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4"/>
      <c r="D265" s="94"/>
      <c r="E265" s="94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4"/>
      <c r="D266" s="94"/>
      <c r="E266" s="94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4"/>
      <c r="D267" s="94"/>
      <c r="E267" s="94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4"/>
      <c r="D268" s="94"/>
      <c r="E268" s="94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4"/>
      <c r="D269" s="94"/>
      <c r="E269" s="94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4"/>
      <c r="D270" s="94"/>
      <c r="E270" s="94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4"/>
      <c r="D271" s="94"/>
      <c r="E271" s="94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4"/>
      <c r="D272" s="94"/>
      <c r="E272" s="94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4"/>
      <c r="D273" s="94"/>
      <c r="E273" s="94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4"/>
      <c r="D274" s="94"/>
      <c r="E274" s="94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4"/>
      <c r="D275" s="94"/>
      <c r="E275" s="94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4"/>
      <c r="D276" s="94"/>
      <c r="E276" s="94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4"/>
      <c r="D277" s="94"/>
      <c r="E277" s="94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4"/>
      <c r="D278" s="94"/>
      <c r="E278" s="94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4"/>
      <c r="D279" s="94"/>
      <c r="E279" s="94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4"/>
      <c r="D280" s="94"/>
      <c r="E280" s="94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4"/>
      <c r="D281" s="94"/>
      <c r="E281" s="94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4"/>
      <c r="D282" s="94"/>
      <c r="E282" s="94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4"/>
      <c r="D283" s="94"/>
      <c r="E283" s="94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4"/>
      <c r="D284" s="94"/>
      <c r="E284" s="94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4"/>
      <c r="D285" s="94"/>
      <c r="E285" s="94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4"/>
      <c r="D286" s="94"/>
      <c r="E286" s="94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4"/>
      <c r="D287" s="94"/>
      <c r="E287" s="94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4"/>
      <c r="D288" s="94"/>
      <c r="E288" s="94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4"/>
      <c r="D289" s="94"/>
      <c r="E289" s="94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4"/>
      <c r="D290" s="94"/>
      <c r="E290" s="94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4"/>
      <c r="D291" s="94"/>
      <c r="E291" s="94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4"/>
      <c r="D292" s="94"/>
      <c r="E292" s="94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4"/>
      <c r="D293" s="94"/>
      <c r="E293" s="94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4"/>
      <c r="D294" s="94"/>
      <c r="E294" s="94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4"/>
      <c r="D295" s="94"/>
      <c r="E295" s="94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4"/>
      <c r="D296" s="94"/>
      <c r="E296" s="94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4"/>
      <c r="D297" s="94"/>
      <c r="E297" s="94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4"/>
      <c r="D298" s="94"/>
      <c r="E298" s="94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4"/>
      <c r="D299" s="94"/>
      <c r="E299" s="94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4"/>
      <c r="D300" s="94"/>
      <c r="E300" s="94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4"/>
      <c r="D301" s="94"/>
      <c r="E301" s="94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4"/>
      <c r="D302" s="94"/>
      <c r="E302" s="94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4"/>
      <c r="D303" s="94"/>
      <c r="E303" s="94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4"/>
      <c r="D304" s="94"/>
      <c r="E304" s="94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4"/>
      <c r="D305" s="94"/>
      <c r="E305" s="94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4"/>
      <c r="D306" s="94"/>
      <c r="E306" s="94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4"/>
      <c r="D307" s="94"/>
      <c r="E307" s="94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4"/>
      <c r="D308" s="94"/>
      <c r="E308" s="94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4"/>
      <c r="D309" s="94"/>
      <c r="E309" s="94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4"/>
      <c r="D310" s="94"/>
      <c r="E310" s="94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4"/>
      <c r="D311" s="94"/>
      <c r="E311" s="94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4"/>
      <c r="D312" s="94"/>
      <c r="E312" s="94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4"/>
      <c r="D313" s="94"/>
      <c r="E313" s="94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4"/>
      <c r="D314" s="94"/>
      <c r="E314" s="94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4"/>
      <c r="D315" s="94"/>
      <c r="E315" s="94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4"/>
      <c r="D316" s="94"/>
      <c r="E316" s="94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4"/>
      <c r="D317" s="94"/>
      <c r="E317" s="94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4"/>
      <c r="D318" s="94"/>
      <c r="E318" s="94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4"/>
      <c r="D319" s="94"/>
      <c r="E319" s="94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4"/>
      <c r="D320" s="94"/>
      <c r="E320" s="94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4"/>
      <c r="D321" s="94"/>
      <c r="E321" s="94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4"/>
      <c r="D322" s="94"/>
      <c r="E322" s="94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4"/>
      <c r="D323" s="94"/>
      <c r="E323" s="94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4"/>
      <c r="D324" s="94"/>
      <c r="E324" s="94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4"/>
      <c r="D325" s="94"/>
      <c r="E325" s="94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4"/>
      <c r="D326" s="94"/>
      <c r="E326" s="94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4"/>
      <c r="D327" s="94"/>
      <c r="E327" s="94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2146</v>
      </c>
    </row>
    <row r="6" spans="2:15" ht="26.25" customHeight="1">
      <c r="B6" s="130" t="s">
        <v>157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s="3" customFormat="1" ht="63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183</v>
      </c>
      <c r="L7" s="48" t="s">
        <v>182</v>
      </c>
      <c r="M7" s="48" t="s">
        <v>93</v>
      </c>
      <c r="N7" s="48" t="s">
        <v>130</v>
      </c>
      <c r="O7" s="50" t="s">
        <v>132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1660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108">
        <v>0</v>
      </c>
      <c r="O10" s="108">
        <v>0</v>
      </c>
    </row>
    <row r="11" spans="2:15" ht="20.25" customHeight="1">
      <c r="B11" s="109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09" t="s">
        <v>94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127</v>
      </c>
      <c r="C1" s="46" t="s" vm="1">
        <v>205</v>
      </c>
    </row>
    <row r="2" spans="2:10">
      <c r="B2" s="46" t="s">
        <v>126</v>
      </c>
      <c r="C2" s="46" t="s">
        <v>206</v>
      </c>
    </row>
    <row r="3" spans="2:10">
      <c r="B3" s="46" t="s">
        <v>128</v>
      </c>
      <c r="C3" s="46" t="s">
        <v>207</v>
      </c>
    </row>
    <row r="4" spans="2:10">
      <c r="B4" s="46" t="s">
        <v>129</v>
      </c>
      <c r="C4" s="46">
        <v>2146</v>
      </c>
    </row>
    <row r="6" spans="2:10" ht="26.25" customHeight="1">
      <c r="B6" s="130" t="s">
        <v>158</v>
      </c>
      <c r="C6" s="131"/>
      <c r="D6" s="131"/>
      <c r="E6" s="131"/>
      <c r="F6" s="131"/>
      <c r="G6" s="131"/>
      <c r="H6" s="131"/>
      <c r="I6" s="131"/>
      <c r="J6" s="132"/>
    </row>
    <row r="7" spans="2:10" s="3" customFormat="1" ht="63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169</v>
      </c>
      <c r="H7" s="49" t="s">
        <v>130</v>
      </c>
      <c r="I7" s="49" t="s">
        <v>131</v>
      </c>
      <c r="J7" s="64" t="s">
        <v>193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1661</v>
      </c>
      <c r="C10" s="88"/>
      <c r="D10" s="88"/>
      <c r="E10" s="88"/>
      <c r="F10" s="88"/>
      <c r="G10" s="107">
        <v>0</v>
      </c>
      <c r="H10" s="108">
        <v>0</v>
      </c>
      <c r="I10" s="108">
        <v>0</v>
      </c>
      <c r="J10" s="88"/>
    </row>
    <row r="11" spans="2:10" ht="22.5" customHeight="1">
      <c r="B11" s="114"/>
      <c r="C11" s="88"/>
      <c r="D11" s="88"/>
      <c r="E11" s="88"/>
      <c r="F11" s="88"/>
      <c r="G11" s="88"/>
      <c r="H11" s="88"/>
      <c r="I11" s="88"/>
      <c r="J11" s="88"/>
    </row>
    <row r="12" spans="2:10">
      <c r="B12" s="114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94"/>
      <c r="C110" s="94"/>
      <c r="D110" s="95"/>
      <c r="E110" s="95"/>
      <c r="F110" s="113"/>
      <c r="G110" s="113"/>
      <c r="H110" s="113"/>
      <c r="I110" s="113"/>
      <c r="J110" s="95"/>
    </row>
    <row r="111" spans="2:10">
      <c r="B111" s="94"/>
      <c r="C111" s="94"/>
      <c r="D111" s="95"/>
      <c r="E111" s="95"/>
      <c r="F111" s="113"/>
      <c r="G111" s="113"/>
      <c r="H111" s="113"/>
      <c r="I111" s="113"/>
      <c r="J111" s="95"/>
    </row>
    <row r="112" spans="2:10">
      <c r="B112" s="94"/>
      <c r="C112" s="94"/>
      <c r="D112" s="95"/>
      <c r="E112" s="95"/>
      <c r="F112" s="113"/>
      <c r="G112" s="113"/>
      <c r="H112" s="113"/>
      <c r="I112" s="113"/>
      <c r="J112" s="95"/>
    </row>
    <row r="113" spans="2:10">
      <c r="B113" s="94"/>
      <c r="C113" s="94"/>
      <c r="D113" s="95"/>
      <c r="E113" s="95"/>
      <c r="F113" s="113"/>
      <c r="G113" s="113"/>
      <c r="H113" s="113"/>
      <c r="I113" s="113"/>
      <c r="J113" s="95"/>
    </row>
    <row r="114" spans="2:10">
      <c r="B114" s="94"/>
      <c r="C114" s="94"/>
      <c r="D114" s="95"/>
      <c r="E114" s="95"/>
      <c r="F114" s="113"/>
      <c r="G114" s="113"/>
      <c r="H114" s="113"/>
      <c r="I114" s="113"/>
      <c r="J114" s="95"/>
    </row>
    <row r="115" spans="2:10">
      <c r="B115" s="94"/>
      <c r="C115" s="94"/>
      <c r="D115" s="95"/>
      <c r="E115" s="95"/>
      <c r="F115" s="113"/>
      <c r="G115" s="113"/>
      <c r="H115" s="113"/>
      <c r="I115" s="113"/>
      <c r="J115" s="95"/>
    </row>
    <row r="116" spans="2:10">
      <c r="B116" s="94"/>
      <c r="C116" s="94"/>
      <c r="D116" s="95"/>
      <c r="E116" s="95"/>
      <c r="F116" s="113"/>
      <c r="G116" s="113"/>
      <c r="H116" s="113"/>
      <c r="I116" s="113"/>
      <c r="J116" s="95"/>
    </row>
    <row r="117" spans="2:10">
      <c r="B117" s="94"/>
      <c r="C117" s="94"/>
      <c r="D117" s="95"/>
      <c r="E117" s="95"/>
      <c r="F117" s="113"/>
      <c r="G117" s="113"/>
      <c r="H117" s="113"/>
      <c r="I117" s="113"/>
      <c r="J117" s="95"/>
    </row>
    <row r="118" spans="2:10">
      <c r="B118" s="94"/>
      <c r="C118" s="94"/>
      <c r="D118" s="95"/>
      <c r="E118" s="95"/>
      <c r="F118" s="113"/>
      <c r="G118" s="113"/>
      <c r="H118" s="113"/>
      <c r="I118" s="113"/>
      <c r="J118" s="95"/>
    </row>
    <row r="119" spans="2:10">
      <c r="B119" s="94"/>
      <c r="C119" s="94"/>
      <c r="D119" s="95"/>
      <c r="E119" s="95"/>
      <c r="F119" s="113"/>
      <c r="G119" s="113"/>
      <c r="H119" s="113"/>
      <c r="I119" s="113"/>
      <c r="J119" s="95"/>
    </row>
    <row r="120" spans="2:10">
      <c r="B120" s="94"/>
      <c r="C120" s="94"/>
      <c r="D120" s="95"/>
      <c r="E120" s="95"/>
      <c r="F120" s="113"/>
      <c r="G120" s="113"/>
      <c r="H120" s="113"/>
      <c r="I120" s="113"/>
      <c r="J120" s="95"/>
    </row>
    <row r="121" spans="2:10">
      <c r="B121" s="94"/>
      <c r="C121" s="94"/>
      <c r="D121" s="95"/>
      <c r="E121" s="95"/>
      <c r="F121" s="113"/>
      <c r="G121" s="113"/>
      <c r="H121" s="113"/>
      <c r="I121" s="113"/>
      <c r="J121" s="95"/>
    </row>
    <row r="122" spans="2:10">
      <c r="B122" s="94"/>
      <c r="C122" s="94"/>
      <c r="D122" s="95"/>
      <c r="E122" s="95"/>
      <c r="F122" s="113"/>
      <c r="G122" s="113"/>
      <c r="H122" s="113"/>
      <c r="I122" s="113"/>
      <c r="J122" s="95"/>
    </row>
    <row r="123" spans="2:10">
      <c r="B123" s="94"/>
      <c r="C123" s="94"/>
      <c r="D123" s="95"/>
      <c r="E123" s="95"/>
      <c r="F123" s="113"/>
      <c r="G123" s="113"/>
      <c r="H123" s="113"/>
      <c r="I123" s="113"/>
      <c r="J123" s="95"/>
    </row>
    <row r="124" spans="2:10">
      <c r="B124" s="94"/>
      <c r="C124" s="94"/>
      <c r="D124" s="95"/>
      <c r="E124" s="95"/>
      <c r="F124" s="113"/>
      <c r="G124" s="113"/>
      <c r="H124" s="113"/>
      <c r="I124" s="113"/>
      <c r="J124" s="95"/>
    </row>
    <row r="125" spans="2:10">
      <c r="B125" s="94"/>
      <c r="C125" s="94"/>
      <c r="D125" s="95"/>
      <c r="E125" s="95"/>
      <c r="F125" s="113"/>
      <c r="G125" s="113"/>
      <c r="H125" s="113"/>
      <c r="I125" s="113"/>
      <c r="J125" s="95"/>
    </row>
    <row r="126" spans="2:10">
      <c r="B126" s="94"/>
      <c r="C126" s="94"/>
      <c r="D126" s="95"/>
      <c r="E126" s="95"/>
      <c r="F126" s="113"/>
      <c r="G126" s="113"/>
      <c r="H126" s="113"/>
      <c r="I126" s="113"/>
      <c r="J126" s="95"/>
    </row>
    <row r="127" spans="2:10">
      <c r="B127" s="94"/>
      <c r="C127" s="94"/>
      <c r="D127" s="95"/>
      <c r="E127" s="95"/>
      <c r="F127" s="113"/>
      <c r="G127" s="113"/>
      <c r="H127" s="113"/>
      <c r="I127" s="113"/>
      <c r="J127" s="95"/>
    </row>
    <row r="128" spans="2:10">
      <c r="B128" s="94"/>
      <c r="C128" s="94"/>
      <c r="D128" s="95"/>
      <c r="E128" s="95"/>
      <c r="F128" s="113"/>
      <c r="G128" s="113"/>
      <c r="H128" s="113"/>
      <c r="I128" s="113"/>
      <c r="J128" s="95"/>
    </row>
    <row r="129" spans="2:10">
      <c r="B129" s="94"/>
      <c r="C129" s="94"/>
      <c r="D129" s="95"/>
      <c r="E129" s="95"/>
      <c r="F129" s="113"/>
      <c r="G129" s="113"/>
      <c r="H129" s="113"/>
      <c r="I129" s="113"/>
      <c r="J129" s="95"/>
    </row>
    <row r="130" spans="2:10">
      <c r="B130" s="94"/>
      <c r="C130" s="94"/>
      <c r="D130" s="95"/>
      <c r="E130" s="95"/>
      <c r="F130" s="113"/>
      <c r="G130" s="113"/>
      <c r="H130" s="113"/>
      <c r="I130" s="113"/>
      <c r="J130" s="95"/>
    </row>
    <row r="131" spans="2:10">
      <c r="B131" s="94"/>
      <c r="C131" s="94"/>
      <c r="D131" s="95"/>
      <c r="E131" s="95"/>
      <c r="F131" s="113"/>
      <c r="G131" s="113"/>
      <c r="H131" s="113"/>
      <c r="I131" s="113"/>
      <c r="J131" s="95"/>
    </row>
    <row r="132" spans="2:10">
      <c r="B132" s="94"/>
      <c r="C132" s="94"/>
      <c r="D132" s="95"/>
      <c r="E132" s="95"/>
      <c r="F132" s="113"/>
      <c r="G132" s="113"/>
      <c r="H132" s="113"/>
      <c r="I132" s="113"/>
      <c r="J132" s="95"/>
    </row>
    <row r="133" spans="2:10">
      <c r="B133" s="94"/>
      <c r="C133" s="94"/>
      <c r="D133" s="95"/>
      <c r="E133" s="95"/>
      <c r="F133" s="113"/>
      <c r="G133" s="113"/>
      <c r="H133" s="113"/>
      <c r="I133" s="113"/>
      <c r="J133" s="95"/>
    </row>
    <row r="134" spans="2:10">
      <c r="B134" s="94"/>
      <c r="C134" s="94"/>
      <c r="D134" s="95"/>
      <c r="E134" s="95"/>
      <c r="F134" s="113"/>
      <c r="G134" s="113"/>
      <c r="H134" s="113"/>
      <c r="I134" s="113"/>
      <c r="J134" s="95"/>
    </row>
    <row r="135" spans="2:10">
      <c r="B135" s="94"/>
      <c r="C135" s="94"/>
      <c r="D135" s="95"/>
      <c r="E135" s="95"/>
      <c r="F135" s="113"/>
      <c r="G135" s="113"/>
      <c r="H135" s="113"/>
      <c r="I135" s="113"/>
      <c r="J135" s="95"/>
    </row>
    <row r="136" spans="2:10">
      <c r="B136" s="94"/>
      <c r="C136" s="94"/>
      <c r="D136" s="95"/>
      <c r="E136" s="95"/>
      <c r="F136" s="113"/>
      <c r="G136" s="113"/>
      <c r="H136" s="113"/>
      <c r="I136" s="113"/>
      <c r="J136" s="95"/>
    </row>
    <row r="137" spans="2:10">
      <c r="B137" s="94"/>
      <c r="C137" s="94"/>
      <c r="D137" s="95"/>
      <c r="E137" s="95"/>
      <c r="F137" s="113"/>
      <c r="G137" s="113"/>
      <c r="H137" s="113"/>
      <c r="I137" s="113"/>
      <c r="J137" s="95"/>
    </row>
    <row r="138" spans="2:10">
      <c r="B138" s="94"/>
      <c r="C138" s="94"/>
      <c r="D138" s="95"/>
      <c r="E138" s="95"/>
      <c r="F138" s="113"/>
      <c r="G138" s="113"/>
      <c r="H138" s="113"/>
      <c r="I138" s="113"/>
      <c r="J138" s="95"/>
    </row>
    <row r="139" spans="2:10">
      <c r="B139" s="94"/>
      <c r="C139" s="94"/>
      <c r="D139" s="95"/>
      <c r="E139" s="95"/>
      <c r="F139" s="113"/>
      <c r="G139" s="113"/>
      <c r="H139" s="113"/>
      <c r="I139" s="113"/>
      <c r="J139" s="95"/>
    </row>
    <row r="140" spans="2:10">
      <c r="B140" s="94"/>
      <c r="C140" s="94"/>
      <c r="D140" s="95"/>
      <c r="E140" s="95"/>
      <c r="F140" s="113"/>
      <c r="G140" s="113"/>
      <c r="H140" s="113"/>
      <c r="I140" s="113"/>
      <c r="J140" s="95"/>
    </row>
    <row r="141" spans="2:10">
      <c r="B141" s="94"/>
      <c r="C141" s="94"/>
      <c r="D141" s="95"/>
      <c r="E141" s="95"/>
      <c r="F141" s="113"/>
      <c r="G141" s="113"/>
      <c r="H141" s="113"/>
      <c r="I141" s="113"/>
      <c r="J141" s="95"/>
    </row>
    <row r="142" spans="2:10">
      <c r="B142" s="94"/>
      <c r="C142" s="94"/>
      <c r="D142" s="95"/>
      <c r="E142" s="95"/>
      <c r="F142" s="113"/>
      <c r="G142" s="113"/>
      <c r="H142" s="113"/>
      <c r="I142" s="113"/>
      <c r="J142" s="95"/>
    </row>
    <row r="143" spans="2:10">
      <c r="B143" s="94"/>
      <c r="C143" s="94"/>
      <c r="D143" s="95"/>
      <c r="E143" s="95"/>
      <c r="F143" s="113"/>
      <c r="G143" s="113"/>
      <c r="H143" s="113"/>
      <c r="I143" s="113"/>
      <c r="J143" s="95"/>
    </row>
    <row r="144" spans="2:10">
      <c r="B144" s="94"/>
      <c r="C144" s="94"/>
      <c r="D144" s="95"/>
      <c r="E144" s="95"/>
      <c r="F144" s="113"/>
      <c r="G144" s="113"/>
      <c r="H144" s="113"/>
      <c r="I144" s="113"/>
      <c r="J144" s="95"/>
    </row>
    <row r="145" spans="2:10">
      <c r="B145" s="94"/>
      <c r="C145" s="94"/>
      <c r="D145" s="95"/>
      <c r="E145" s="95"/>
      <c r="F145" s="113"/>
      <c r="G145" s="113"/>
      <c r="H145" s="113"/>
      <c r="I145" s="113"/>
      <c r="J145" s="95"/>
    </row>
    <row r="146" spans="2:10">
      <c r="B146" s="94"/>
      <c r="C146" s="94"/>
      <c r="D146" s="95"/>
      <c r="E146" s="95"/>
      <c r="F146" s="113"/>
      <c r="G146" s="113"/>
      <c r="H146" s="113"/>
      <c r="I146" s="113"/>
      <c r="J146" s="95"/>
    </row>
    <row r="147" spans="2:10">
      <c r="B147" s="94"/>
      <c r="C147" s="94"/>
      <c r="D147" s="95"/>
      <c r="E147" s="95"/>
      <c r="F147" s="113"/>
      <c r="G147" s="113"/>
      <c r="H147" s="113"/>
      <c r="I147" s="113"/>
      <c r="J147" s="95"/>
    </row>
    <row r="148" spans="2:10">
      <c r="B148" s="94"/>
      <c r="C148" s="94"/>
      <c r="D148" s="95"/>
      <c r="E148" s="95"/>
      <c r="F148" s="113"/>
      <c r="G148" s="113"/>
      <c r="H148" s="113"/>
      <c r="I148" s="113"/>
      <c r="J148" s="95"/>
    </row>
    <row r="149" spans="2:10">
      <c r="B149" s="94"/>
      <c r="C149" s="94"/>
      <c r="D149" s="95"/>
      <c r="E149" s="95"/>
      <c r="F149" s="113"/>
      <c r="G149" s="113"/>
      <c r="H149" s="113"/>
      <c r="I149" s="113"/>
      <c r="J149" s="95"/>
    </row>
    <row r="150" spans="2:10">
      <c r="B150" s="94"/>
      <c r="C150" s="94"/>
      <c r="D150" s="95"/>
      <c r="E150" s="95"/>
      <c r="F150" s="113"/>
      <c r="G150" s="113"/>
      <c r="H150" s="113"/>
      <c r="I150" s="113"/>
      <c r="J150" s="95"/>
    </row>
    <row r="151" spans="2:10">
      <c r="B151" s="94"/>
      <c r="C151" s="94"/>
      <c r="D151" s="95"/>
      <c r="E151" s="95"/>
      <c r="F151" s="113"/>
      <c r="G151" s="113"/>
      <c r="H151" s="113"/>
      <c r="I151" s="113"/>
      <c r="J151" s="95"/>
    </row>
    <row r="152" spans="2:10">
      <c r="B152" s="94"/>
      <c r="C152" s="94"/>
      <c r="D152" s="95"/>
      <c r="E152" s="95"/>
      <c r="F152" s="113"/>
      <c r="G152" s="113"/>
      <c r="H152" s="113"/>
      <c r="I152" s="113"/>
      <c r="J152" s="95"/>
    </row>
    <row r="153" spans="2:10">
      <c r="B153" s="94"/>
      <c r="C153" s="94"/>
      <c r="D153" s="95"/>
      <c r="E153" s="95"/>
      <c r="F153" s="113"/>
      <c r="G153" s="113"/>
      <c r="H153" s="113"/>
      <c r="I153" s="113"/>
      <c r="J153" s="95"/>
    </row>
    <row r="154" spans="2:10">
      <c r="B154" s="94"/>
      <c r="C154" s="94"/>
      <c r="D154" s="95"/>
      <c r="E154" s="95"/>
      <c r="F154" s="113"/>
      <c r="G154" s="113"/>
      <c r="H154" s="113"/>
      <c r="I154" s="113"/>
      <c r="J154" s="95"/>
    </row>
    <row r="155" spans="2:10">
      <c r="B155" s="94"/>
      <c r="C155" s="94"/>
      <c r="D155" s="95"/>
      <c r="E155" s="95"/>
      <c r="F155" s="113"/>
      <c r="G155" s="113"/>
      <c r="H155" s="113"/>
      <c r="I155" s="113"/>
      <c r="J155" s="95"/>
    </row>
    <row r="156" spans="2:10">
      <c r="B156" s="94"/>
      <c r="C156" s="94"/>
      <c r="D156" s="95"/>
      <c r="E156" s="95"/>
      <c r="F156" s="113"/>
      <c r="G156" s="113"/>
      <c r="H156" s="113"/>
      <c r="I156" s="113"/>
      <c r="J156" s="95"/>
    </row>
    <row r="157" spans="2:10">
      <c r="B157" s="94"/>
      <c r="C157" s="94"/>
      <c r="D157" s="95"/>
      <c r="E157" s="95"/>
      <c r="F157" s="113"/>
      <c r="G157" s="113"/>
      <c r="H157" s="113"/>
      <c r="I157" s="113"/>
      <c r="J157" s="95"/>
    </row>
    <row r="158" spans="2:10">
      <c r="B158" s="94"/>
      <c r="C158" s="94"/>
      <c r="D158" s="95"/>
      <c r="E158" s="95"/>
      <c r="F158" s="113"/>
      <c r="G158" s="113"/>
      <c r="H158" s="113"/>
      <c r="I158" s="113"/>
      <c r="J158" s="95"/>
    </row>
    <row r="159" spans="2:10">
      <c r="B159" s="94"/>
      <c r="C159" s="94"/>
      <c r="D159" s="95"/>
      <c r="E159" s="95"/>
      <c r="F159" s="113"/>
      <c r="G159" s="113"/>
      <c r="H159" s="113"/>
      <c r="I159" s="113"/>
      <c r="J159" s="95"/>
    </row>
    <row r="160" spans="2:10">
      <c r="B160" s="94"/>
      <c r="C160" s="94"/>
      <c r="D160" s="95"/>
      <c r="E160" s="95"/>
      <c r="F160" s="113"/>
      <c r="G160" s="113"/>
      <c r="H160" s="113"/>
      <c r="I160" s="113"/>
      <c r="J160" s="95"/>
    </row>
    <row r="161" spans="2:10">
      <c r="B161" s="94"/>
      <c r="C161" s="94"/>
      <c r="D161" s="95"/>
      <c r="E161" s="95"/>
      <c r="F161" s="113"/>
      <c r="G161" s="113"/>
      <c r="H161" s="113"/>
      <c r="I161" s="113"/>
      <c r="J161" s="95"/>
    </row>
    <row r="162" spans="2:10">
      <c r="B162" s="94"/>
      <c r="C162" s="94"/>
      <c r="D162" s="95"/>
      <c r="E162" s="95"/>
      <c r="F162" s="113"/>
      <c r="G162" s="113"/>
      <c r="H162" s="113"/>
      <c r="I162" s="113"/>
      <c r="J162" s="95"/>
    </row>
    <row r="163" spans="2:10">
      <c r="B163" s="94"/>
      <c r="C163" s="94"/>
      <c r="D163" s="95"/>
      <c r="E163" s="95"/>
      <c r="F163" s="113"/>
      <c r="G163" s="113"/>
      <c r="H163" s="113"/>
      <c r="I163" s="113"/>
      <c r="J163" s="95"/>
    </row>
    <row r="164" spans="2:10">
      <c r="B164" s="94"/>
      <c r="C164" s="94"/>
      <c r="D164" s="95"/>
      <c r="E164" s="95"/>
      <c r="F164" s="113"/>
      <c r="G164" s="113"/>
      <c r="H164" s="113"/>
      <c r="I164" s="113"/>
      <c r="J164" s="95"/>
    </row>
    <row r="165" spans="2:10">
      <c r="B165" s="94"/>
      <c r="C165" s="94"/>
      <c r="D165" s="95"/>
      <c r="E165" s="95"/>
      <c r="F165" s="113"/>
      <c r="G165" s="113"/>
      <c r="H165" s="113"/>
      <c r="I165" s="113"/>
      <c r="J165" s="95"/>
    </row>
    <row r="166" spans="2:10">
      <c r="B166" s="94"/>
      <c r="C166" s="94"/>
      <c r="D166" s="95"/>
      <c r="E166" s="95"/>
      <c r="F166" s="113"/>
      <c r="G166" s="113"/>
      <c r="H166" s="113"/>
      <c r="I166" s="113"/>
      <c r="J166" s="95"/>
    </row>
    <row r="167" spans="2:10">
      <c r="B167" s="94"/>
      <c r="C167" s="94"/>
      <c r="D167" s="95"/>
      <c r="E167" s="95"/>
      <c r="F167" s="113"/>
      <c r="G167" s="113"/>
      <c r="H167" s="113"/>
      <c r="I167" s="113"/>
      <c r="J167" s="95"/>
    </row>
    <row r="168" spans="2:10">
      <c r="B168" s="94"/>
      <c r="C168" s="94"/>
      <c r="D168" s="95"/>
      <c r="E168" s="95"/>
      <c r="F168" s="113"/>
      <c r="G168" s="113"/>
      <c r="H168" s="113"/>
      <c r="I168" s="113"/>
      <c r="J168" s="95"/>
    </row>
    <row r="169" spans="2:10">
      <c r="B169" s="94"/>
      <c r="C169" s="94"/>
      <c r="D169" s="95"/>
      <c r="E169" s="95"/>
      <c r="F169" s="113"/>
      <c r="G169" s="113"/>
      <c r="H169" s="113"/>
      <c r="I169" s="113"/>
      <c r="J169" s="95"/>
    </row>
    <row r="170" spans="2:10">
      <c r="B170" s="94"/>
      <c r="C170" s="94"/>
      <c r="D170" s="95"/>
      <c r="E170" s="95"/>
      <c r="F170" s="113"/>
      <c r="G170" s="113"/>
      <c r="H170" s="113"/>
      <c r="I170" s="113"/>
      <c r="J170" s="95"/>
    </row>
    <row r="171" spans="2:10">
      <c r="B171" s="94"/>
      <c r="C171" s="94"/>
      <c r="D171" s="95"/>
      <c r="E171" s="95"/>
      <c r="F171" s="113"/>
      <c r="G171" s="113"/>
      <c r="H171" s="113"/>
      <c r="I171" s="113"/>
      <c r="J171" s="95"/>
    </row>
    <row r="172" spans="2:10">
      <c r="B172" s="94"/>
      <c r="C172" s="94"/>
      <c r="D172" s="95"/>
      <c r="E172" s="95"/>
      <c r="F172" s="113"/>
      <c r="G172" s="113"/>
      <c r="H172" s="113"/>
      <c r="I172" s="113"/>
      <c r="J172" s="95"/>
    </row>
    <row r="173" spans="2:10">
      <c r="B173" s="94"/>
      <c r="C173" s="94"/>
      <c r="D173" s="95"/>
      <c r="E173" s="95"/>
      <c r="F173" s="113"/>
      <c r="G173" s="113"/>
      <c r="H173" s="113"/>
      <c r="I173" s="113"/>
      <c r="J173" s="95"/>
    </row>
    <row r="174" spans="2:10">
      <c r="B174" s="94"/>
      <c r="C174" s="94"/>
      <c r="D174" s="95"/>
      <c r="E174" s="95"/>
      <c r="F174" s="113"/>
      <c r="G174" s="113"/>
      <c r="H174" s="113"/>
      <c r="I174" s="113"/>
      <c r="J174" s="95"/>
    </row>
    <row r="175" spans="2:10">
      <c r="B175" s="94"/>
      <c r="C175" s="94"/>
      <c r="D175" s="95"/>
      <c r="E175" s="95"/>
      <c r="F175" s="113"/>
      <c r="G175" s="113"/>
      <c r="H175" s="113"/>
      <c r="I175" s="113"/>
      <c r="J175" s="95"/>
    </row>
    <row r="176" spans="2:10">
      <c r="B176" s="94"/>
      <c r="C176" s="94"/>
      <c r="D176" s="95"/>
      <c r="E176" s="95"/>
      <c r="F176" s="113"/>
      <c r="G176" s="113"/>
      <c r="H176" s="113"/>
      <c r="I176" s="113"/>
      <c r="J176" s="95"/>
    </row>
    <row r="177" spans="2:10">
      <c r="B177" s="94"/>
      <c r="C177" s="94"/>
      <c r="D177" s="95"/>
      <c r="E177" s="95"/>
      <c r="F177" s="113"/>
      <c r="G177" s="113"/>
      <c r="H177" s="113"/>
      <c r="I177" s="113"/>
      <c r="J177" s="95"/>
    </row>
    <row r="178" spans="2:10">
      <c r="B178" s="94"/>
      <c r="C178" s="94"/>
      <c r="D178" s="95"/>
      <c r="E178" s="95"/>
      <c r="F178" s="113"/>
      <c r="G178" s="113"/>
      <c r="H178" s="113"/>
      <c r="I178" s="113"/>
      <c r="J178" s="95"/>
    </row>
    <row r="179" spans="2:10">
      <c r="B179" s="94"/>
      <c r="C179" s="94"/>
      <c r="D179" s="95"/>
      <c r="E179" s="95"/>
      <c r="F179" s="113"/>
      <c r="G179" s="113"/>
      <c r="H179" s="113"/>
      <c r="I179" s="113"/>
      <c r="J179" s="95"/>
    </row>
    <row r="180" spans="2:10">
      <c r="B180" s="94"/>
      <c r="C180" s="94"/>
      <c r="D180" s="95"/>
      <c r="E180" s="95"/>
      <c r="F180" s="113"/>
      <c r="G180" s="113"/>
      <c r="H180" s="113"/>
      <c r="I180" s="113"/>
      <c r="J180" s="95"/>
    </row>
    <row r="181" spans="2:10">
      <c r="B181" s="94"/>
      <c r="C181" s="94"/>
      <c r="D181" s="95"/>
      <c r="E181" s="95"/>
      <c r="F181" s="113"/>
      <c r="G181" s="113"/>
      <c r="H181" s="113"/>
      <c r="I181" s="113"/>
      <c r="J181" s="95"/>
    </row>
    <row r="182" spans="2:10">
      <c r="B182" s="94"/>
      <c r="C182" s="94"/>
      <c r="D182" s="95"/>
      <c r="E182" s="95"/>
      <c r="F182" s="113"/>
      <c r="G182" s="113"/>
      <c r="H182" s="113"/>
      <c r="I182" s="113"/>
      <c r="J182" s="95"/>
    </row>
    <row r="183" spans="2:10">
      <c r="B183" s="94"/>
      <c r="C183" s="94"/>
      <c r="D183" s="95"/>
      <c r="E183" s="95"/>
      <c r="F183" s="113"/>
      <c r="G183" s="113"/>
      <c r="H183" s="113"/>
      <c r="I183" s="113"/>
      <c r="J183" s="95"/>
    </row>
    <row r="184" spans="2:10">
      <c r="B184" s="94"/>
      <c r="C184" s="94"/>
      <c r="D184" s="95"/>
      <c r="E184" s="95"/>
      <c r="F184" s="113"/>
      <c r="G184" s="113"/>
      <c r="H184" s="113"/>
      <c r="I184" s="113"/>
      <c r="J184" s="95"/>
    </row>
    <row r="185" spans="2:10">
      <c r="B185" s="94"/>
      <c r="C185" s="94"/>
      <c r="D185" s="95"/>
      <c r="E185" s="95"/>
      <c r="F185" s="113"/>
      <c r="G185" s="113"/>
      <c r="H185" s="113"/>
      <c r="I185" s="113"/>
      <c r="J185" s="95"/>
    </row>
    <row r="186" spans="2:10">
      <c r="B186" s="94"/>
      <c r="C186" s="94"/>
      <c r="D186" s="95"/>
      <c r="E186" s="95"/>
      <c r="F186" s="113"/>
      <c r="G186" s="113"/>
      <c r="H186" s="113"/>
      <c r="I186" s="113"/>
      <c r="J186" s="95"/>
    </row>
    <row r="187" spans="2:10">
      <c r="B187" s="94"/>
      <c r="C187" s="94"/>
      <c r="D187" s="95"/>
      <c r="E187" s="95"/>
      <c r="F187" s="113"/>
      <c r="G187" s="113"/>
      <c r="H187" s="113"/>
      <c r="I187" s="113"/>
      <c r="J187" s="95"/>
    </row>
    <row r="188" spans="2:10">
      <c r="B188" s="94"/>
      <c r="C188" s="94"/>
      <c r="D188" s="95"/>
      <c r="E188" s="95"/>
      <c r="F188" s="113"/>
      <c r="G188" s="113"/>
      <c r="H188" s="113"/>
      <c r="I188" s="113"/>
      <c r="J188" s="95"/>
    </row>
    <row r="189" spans="2:10">
      <c r="B189" s="94"/>
      <c r="C189" s="94"/>
      <c r="D189" s="95"/>
      <c r="E189" s="95"/>
      <c r="F189" s="113"/>
      <c r="G189" s="113"/>
      <c r="H189" s="113"/>
      <c r="I189" s="113"/>
      <c r="J189" s="95"/>
    </row>
    <row r="190" spans="2:10">
      <c r="B190" s="94"/>
      <c r="C190" s="94"/>
      <c r="D190" s="95"/>
      <c r="E190" s="95"/>
      <c r="F190" s="113"/>
      <c r="G190" s="113"/>
      <c r="H190" s="113"/>
      <c r="I190" s="113"/>
      <c r="J190" s="95"/>
    </row>
    <row r="191" spans="2:10">
      <c r="B191" s="94"/>
      <c r="C191" s="94"/>
      <c r="D191" s="95"/>
      <c r="E191" s="95"/>
      <c r="F191" s="113"/>
      <c r="G191" s="113"/>
      <c r="H191" s="113"/>
      <c r="I191" s="113"/>
      <c r="J191" s="95"/>
    </row>
    <row r="192" spans="2:10">
      <c r="B192" s="94"/>
      <c r="C192" s="94"/>
      <c r="D192" s="95"/>
      <c r="E192" s="95"/>
      <c r="F192" s="113"/>
      <c r="G192" s="113"/>
      <c r="H192" s="113"/>
      <c r="I192" s="113"/>
      <c r="J192" s="95"/>
    </row>
    <row r="193" spans="2:10">
      <c r="B193" s="94"/>
      <c r="C193" s="94"/>
      <c r="D193" s="95"/>
      <c r="E193" s="95"/>
      <c r="F193" s="113"/>
      <c r="G193" s="113"/>
      <c r="H193" s="113"/>
      <c r="I193" s="113"/>
      <c r="J193" s="95"/>
    </row>
    <row r="194" spans="2:10">
      <c r="B194" s="94"/>
      <c r="C194" s="94"/>
      <c r="D194" s="95"/>
      <c r="E194" s="95"/>
      <c r="F194" s="113"/>
      <c r="G194" s="113"/>
      <c r="H194" s="113"/>
      <c r="I194" s="113"/>
      <c r="J194" s="95"/>
    </row>
    <row r="195" spans="2:10">
      <c r="B195" s="94"/>
      <c r="C195" s="94"/>
      <c r="D195" s="95"/>
      <c r="E195" s="95"/>
      <c r="F195" s="113"/>
      <c r="G195" s="113"/>
      <c r="H195" s="113"/>
      <c r="I195" s="113"/>
      <c r="J195" s="95"/>
    </row>
    <row r="196" spans="2:10">
      <c r="B196" s="94"/>
      <c r="C196" s="94"/>
      <c r="D196" s="95"/>
      <c r="E196" s="95"/>
      <c r="F196" s="113"/>
      <c r="G196" s="113"/>
      <c r="H196" s="113"/>
      <c r="I196" s="113"/>
      <c r="J196" s="95"/>
    </row>
    <row r="197" spans="2:10">
      <c r="B197" s="94"/>
      <c r="C197" s="94"/>
      <c r="D197" s="95"/>
      <c r="E197" s="95"/>
      <c r="F197" s="113"/>
      <c r="G197" s="113"/>
      <c r="H197" s="113"/>
      <c r="I197" s="113"/>
      <c r="J197" s="95"/>
    </row>
    <row r="198" spans="2:10">
      <c r="B198" s="94"/>
      <c r="C198" s="94"/>
      <c r="D198" s="95"/>
      <c r="E198" s="95"/>
      <c r="F198" s="113"/>
      <c r="G198" s="113"/>
      <c r="H198" s="113"/>
      <c r="I198" s="113"/>
      <c r="J198" s="95"/>
    </row>
    <row r="199" spans="2:10">
      <c r="B199" s="94"/>
      <c r="C199" s="94"/>
      <c r="D199" s="95"/>
      <c r="E199" s="95"/>
      <c r="F199" s="113"/>
      <c r="G199" s="113"/>
      <c r="H199" s="113"/>
      <c r="I199" s="113"/>
      <c r="J199" s="95"/>
    </row>
    <row r="200" spans="2:10">
      <c r="B200" s="94"/>
      <c r="C200" s="94"/>
      <c r="D200" s="95"/>
      <c r="E200" s="95"/>
      <c r="F200" s="113"/>
      <c r="G200" s="113"/>
      <c r="H200" s="113"/>
      <c r="I200" s="113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127</v>
      </c>
      <c r="C1" s="46" t="s" vm="1">
        <v>205</v>
      </c>
    </row>
    <row r="2" spans="2:11">
      <c r="B2" s="46" t="s">
        <v>126</v>
      </c>
      <c r="C2" s="46" t="s">
        <v>206</v>
      </c>
    </row>
    <row r="3" spans="2:11">
      <c r="B3" s="46" t="s">
        <v>128</v>
      </c>
      <c r="C3" s="46" t="s">
        <v>207</v>
      </c>
    </row>
    <row r="4" spans="2:11">
      <c r="B4" s="46" t="s">
        <v>129</v>
      </c>
      <c r="C4" s="46">
        <v>2146</v>
      </c>
    </row>
    <row r="6" spans="2:11" ht="26.25" customHeight="1">
      <c r="B6" s="130" t="s">
        <v>159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s="3" customFormat="1" ht="63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64" t="s">
        <v>131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1662</v>
      </c>
      <c r="C10" s="88"/>
      <c r="D10" s="88"/>
      <c r="E10" s="88"/>
      <c r="F10" s="88"/>
      <c r="G10" s="88"/>
      <c r="H10" s="88"/>
      <c r="I10" s="107">
        <v>0</v>
      </c>
      <c r="J10" s="108">
        <v>0</v>
      </c>
      <c r="K10" s="108">
        <v>0</v>
      </c>
    </row>
    <row r="11" spans="2:11" ht="21" customHeight="1">
      <c r="B11" s="11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3"/>
      <c r="E110" s="113"/>
      <c r="F110" s="113"/>
      <c r="G110" s="113"/>
      <c r="H110" s="113"/>
      <c r="I110" s="95"/>
      <c r="J110" s="95"/>
      <c r="K110" s="95"/>
    </row>
    <row r="111" spans="2:11">
      <c r="B111" s="94"/>
      <c r="C111" s="94"/>
      <c r="D111" s="113"/>
      <c r="E111" s="113"/>
      <c r="F111" s="113"/>
      <c r="G111" s="113"/>
      <c r="H111" s="113"/>
      <c r="I111" s="95"/>
      <c r="J111" s="95"/>
      <c r="K111" s="95"/>
    </row>
    <row r="112" spans="2:11">
      <c r="B112" s="94"/>
      <c r="C112" s="94"/>
      <c r="D112" s="113"/>
      <c r="E112" s="113"/>
      <c r="F112" s="113"/>
      <c r="G112" s="113"/>
      <c r="H112" s="113"/>
      <c r="I112" s="95"/>
      <c r="J112" s="95"/>
      <c r="K112" s="95"/>
    </row>
    <row r="113" spans="2:11">
      <c r="B113" s="94"/>
      <c r="C113" s="94"/>
      <c r="D113" s="113"/>
      <c r="E113" s="113"/>
      <c r="F113" s="113"/>
      <c r="G113" s="113"/>
      <c r="H113" s="113"/>
      <c r="I113" s="95"/>
      <c r="J113" s="95"/>
      <c r="K113" s="95"/>
    </row>
    <row r="114" spans="2:11">
      <c r="B114" s="94"/>
      <c r="C114" s="94"/>
      <c r="D114" s="113"/>
      <c r="E114" s="113"/>
      <c r="F114" s="113"/>
      <c r="G114" s="113"/>
      <c r="H114" s="113"/>
      <c r="I114" s="95"/>
      <c r="J114" s="95"/>
      <c r="K114" s="95"/>
    </row>
    <row r="115" spans="2:11">
      <c r="B115" s="94"/>
      <c r="C115" s="94"/>
      <c r="D115" s="113"/>
      <c r="E115" s="113"/>
      <c r="F115" s="113"/>
      <c r="G115" s="113"/>
      <c r="H115" s="113"/>
      <c r="I115" s="95"/>
      <c r="J115" s="95"/>
      <c r="K115" s="95"/>
    </row>
    <row r="116" spans="2:11">
      <c r="B116" s="94"/>
      <c r="C116" s="94"/>
      <c r="D116" s="113"/>
      <c r="E116" s="113"/>
      <c r="F116" s="113"/>
      <c r="G116" s="113"/>
      <c r="H116" s="113"/>
      <c r="I116" s="95"/>
      <c r="J116" s="95"/>
      <c r="K116" s="95"/>
    </row>
    <row r="117" spans="2:11">
      <c r="B117" s="94"/>
      <c r="C117" s="94"/>
      <c r="D117" s="113"/>
      <c r="E117" s="113"/>
      <c r="F117" s="113"/>
      <c r="G117" s="113"/>
      <c r="H117" s="113"/>
      <c r="I117" s="95"/>
      <c r="J117" s="95"/>
      <c r="K117" s="95"/>
    </row>
    <row r="118" spans="2:11">
      <c r="B118" s="94"/>
      <c r="C118" s="94"/>
      <c r="D118" s="113"/>
      <c r="E118" s="113"/>
      <c r="F118" s="113"/>
      <c r="G118" s="113"/>
      <c r="H118" s="113"/>
      <c r="I118" s="95"/>
      <c r="J118" s="95"/>
      <c r="K118" s="95"/>
    </row>
    <row r="119" spans="2:11">
      <c r="B119" s="94"/>
      <c r="C119" s="94"/>
      <c r="D119" s="113"/>
      <c r="E119" s="113"/>
      <c r="F119" s="113"/>
      <c r="G119" s="113"/>
      <c r="H119" s="113"/>
      <c r="I119" s="95"/>
      <c r="J119" s="95"/>
      <c r="K119" s="95"/>
    </row>
    <row r="120" spans="2:11">
      <c r="B120" s="94"/>
      <c r="C120" s="94"/>
      <c r="D120" s="113"/>
      <c r="E120" s="113"/>
      <c r="F120" s="113"/>
      <c r="G120" s="113"/>
      <c r="H120" s="113"/>
      <c r="I120" s="95"/>
      <c r="J120" s="95"/>
      <c r="K120" s="95"/>
    </row>
    <row r="121" spans="2:11">
      <c r="B121" s="94"/>
      <c r="C121" s="94"/>
      <c r="D121" s="113"/>
      <c r="E121" s="113"/>
      <c r="F121" s="113"/>
      <c r="G121" s="113"/>
      <c r="H121" s="113"/>
      <c r="I121" s="95"/>
      <c r="J121" s="95"/>
      <c r="K121" s="95"/>
    </row>
    <row r="122" spans="2:11">
      <c r="B122" s="94"/>
      <c r="C122" s="94"/>
      <c r="D122" s="113"/>
      <c r="E122" s="113"/>
      <c r="F122" s="113"/>
      <c r="G122" s="113"/>
      <c r="H122" s="113"/>
      <c r="I122" s="95"/>
      <c r="J122" s="95"/>
      <c r="K122" s="95"/>
    </row>
    <row r="123" spans="2:11">
      <c r="B123" s="94"/>
      <c r="C123" s="94"/>
      <c r="D123" s="113"/>
      <c r="E123" s="113"/>
      <c r="F123" s="113"/>
      <c r="G123" s="113"/>
      <c r="H123" s="113"/>
      <c r="I123" s="95"/>
      <c r="J123" s="95"/>
      <c r="K123" s="95"/>
    </row>
    <row r="124" spans="2:11">
      <c r="B124" s="94"/>
      <c r="C124" s="94"/>
      <c r="D124" s="113"/>
      <c r="E124" s="113"/>
      <c r="F124" s="113"/>
      <c r="G124" s="113"/>
      <c r="H124" s="113"/>
      <c r="I124" s="95"/>
      <c r="J124" s="95"/>
      <c r="K124" s="95"/>
    </row>
    <row r="125" spans="2:11">
      <c r="B125" s="94"/>
      <c r="C125" s="94"/>
      <c r="D125" s="113"/>
      <c r="E125" s="113"/>
      <c r="F125" s="113"/>
      <c r="G125" s="113"/>
      <c r="H125" s="113"/>
      <c r="I125" s="95"/>
      <c r="J125" s="95"/>
      <c r="K125" s="95"/>
    </row>
    <row r="126" spans="2:11">
      <c r="B126" s="94"/>
      <c r="C126" s="94"/>
      <c r="D126" s="113"/>
      <c r="E126" s="113"/>
      <c r="F126" s="113"/>
      <c r="G126" s="113"/>
      <c r="H126" s="113"/>
      <c r="I126" s="95"/>
      <c r="J126" s="95"/>
      <c r="K126" s="95"/>
    </row>
    <row r="127" spans="2:11">
      <c r="B127" s="94"/>
      <c r="C127" s="94"/>
      <c r="D127" s="113"/>
      <c r="E127" s="113"/>
      <c r="F127" s="113"/>
      <c r="G127" s="113"/>
      <c r="H127" s="113"/>
      <c r="I127" s="95"/>
      <c r="J127" s="95"/>
      <c r="K127" s="95"/>
    </row>
    <row r="128" spans="2:11">
      <c r="B128" s="94"/>
      <c r="C128" s="94"/>
      <c r="D128" s="113"/>
      <c r="E128" s="113"/>
      <c r="F128" s="113"/>
      <c r="G128" s="113"/>
      <c r="H128" s="113"/>
      <c r="I128" s="95"/>
      <c r="J128" s="95"/>
      <c r="K128" s="95"/>
    </row>
    <row r="129" spans="2:11">
      <c r="B129" s="94"/>
      <c r="C129" s="94"/>
      <c r="D129" s="113"/>
      <c r="E129" s="113"/>
      <c r="F129" s="113"/>
      <c r="G129" s="113"/>
      <c r="H129" s="113"/>
      <c r="I129" s="95"/>
      <c r="J129" s="95"/>
      <c r="K129" s="95"/>
    </row>
    <row r="130" spans="2:11">
      <c r="B130" s="94"/>
      <c r="C130" s="94"/>
      <c r="D130" s="113"/>
      <c r="E130" s="113"/>
      <c r="F130" s="113"/>
      <c r="G130" s="113"/>
      <c r="H130" s="113"/>
      <c r="I130" s="95"/>
      <c r="J130" s="95"/>
      <c r="K130" s="95"/>
    </row>
    <row r="131" spans="2:11">
      <c r="B131" s="94"/>
      <c r="C131" s="94"/>
      <c r="D131" s="113"/>
      <c r="E131" s="113"/>
      <c r="F131" s="113"/>
      <c r="G131" s="113"/>
      <c r="H131" s="113"/>
      <c r="I131" s="95"/>
      <c r="J131" s="95"/>
      <c r="K131" s="95"/>
    </row>
    <row r="132" spans="2:11">
      <c r="B132" s="94"/>
      <c r="C132" s="94"/>
      <c r="D132" s="113"/>
      <c r="E132" s="113"/>
      <c r="F132" s="113"/>
      <c r="G132" s="113"/>
      <c r="H132" s="113"/>
      <c r="I132" s="95"/>
      <c r="J132" s="95"/>
      <c r="K132" s="95"/>
    </row>
    <row r="133" spans="2:11">
      <c r="B133" s="94"/>
      <c r="C133" s="94"/>
      <c r="D133" s="113"/>
      <c r="E133" s="113"/>
      <c r="F133" s="113"/>
      <c r="G133" s="113"/>
      <c r="H133" s="113"/>
      <c r="I133" s="95"/>
      <c r="J133" s="95"/>
      <c r="K133" s="95"/>
    </row>
    <row r="134" spans="2:11">
      <c r="B134" s="94"/>
      <c r="C134" s="94"/>
      <c r="D134" s="113"/>
      <c r="E134" s="113"/>
      <c r="F134" s="113"/>
      <c r="G134" s="113"/>
      <c r="H134" s="113"/>
      <c r="I134" s="95"/>
      <c r="J134" s="95"/>
      <c r="K134" s="95"/>
    </row>
    <row r="135" spans="2:11">
      <c r="B135" s="94"/>
      <c r="C135" s="94"/>
      <c r="D135" s="113"/>
      <c r="E135" s="113"/>
      <c r="F135" s="113"/>
      <c r="G135" s="113"/>
      <c r="H135" s="113"/>
      <c r="I135" s="95"/>
      <c r="J135" s="95"/>
      <c r="K135" s="95"/>
    </row>
    <row r="136" spans="2:11">
      <c r="B136" s="94"/>
      <c r="C136" s="94"/>
      <c r="D136" s="113"/>
      <c r="E136" s="113"/>
      <c r="F136" s="113"/>
      <c r="G136" s="113"/>
      <c r="H136" s="113"/>
      <c r="I136" s="95"/>
      <c r="J136" s="95"/>
      <c r="K136" s="95"/>
    </row>
    <row r="137" spans="2:11">
      <c r="B137" s="94"/>
      <c r="C137" s="94"/>
      <c r="D137" s="113"/>
      <c r="E137" s="113"/>
      <c r="F137" s="113"/>
      <c r="G137" s="113"/>
      <c r="H137" s="113"/>
      <c r="I137" s="95"/>
      <c r="J137" s="95"/>
      <c r="K137" s="95"/>
    </row>
    <row r="138" spans="2:11">
      <c r="B138" s="94"/>
      <c r="C138" s="94"/>
      <c r="D138" s="113"/>
      <c r="E138" s="113"/>
      <c r="F138" s="113"/>
      <c r="G138" s="113"/>
      <c r="H138" s="113"/>
      <c r="I138" s="95"/>
      <c r="J138" s="95"/>
      <c r="K138" s="95"/>
    </row>
    <row r="139" spans="2:11">
      <c r="B139" s="94"/>
      <c r="C139" s="94"/>
      <c r="D139" s="113"/>
      <c r="E139" s="113"/>
      <c r="F139" s="113"/>
      <c r="G139" s="113"/>
      <c r="H139" s="113"/>
      <c r="I139" s="95"/>
      <c r="J139" s="95"/>
      <c r="K139" s="95"/>
    </row>
    <row r="140" spans="2:11">
      <c r="B140" s="94"/>
      <c r="C140" s="94"/>
      <c r="D140" s="113"/>
      <c r="E140" s="113"/>
      <c r="F140" s="113"/>
      <c r="G140" s="113"/>
      <c r="H140" s="113"/>
      <c r="I140" s="95"/>
      <c r="J140" s="95"/>
      <c r="K140" s="95"/>
    </row>
    <row r="141" spans="2:11">
      <c r="B141" s="94"/>
      <c r="C141" s="94"/>
      <c r="D141" s="113"/>
      <c r="E141" s="113"/>
      <c r="F141" s="113"/>
      <c r="G141" s="113"/>
      <c r="H141" s="113"/>
      <c r="I141" s="95"/>
      <c r="J141" s="95"/>
      <c r="K141" s="95"/>
    </row>
    <row r="142" spans="2:11">
      <c r="B142" s="94"/>
      <c r="C142" s="94"/>
      <c r="D142" s="113"/>
      <c r="E142" s="113"/>
      <c r="F142" s="113"/>
      <c r="G142" s="113"/>
      <c r="H142" s="113"/>
      <c r="I142" s="95"/>
      <c r="J142" s="95"/>
      <c r="K142" s="95"/>
    </row>
    <row r="143" spans="2:11">
      <c r="B143" s="94"/>
      <c r="C143" s="94"/>
      <c r="D143" s="113"/>
      <c r="E143" s="113"/>
      <c r="F143" s="113"/>
      <c r="G143" s="113"/>
      <c r="H143" s="113"/>
      <c r="I143" s="95"/>
      <c r="J143" s="95"/>
      <c r="K143" s="95"/>
    </row>
    <row r="144" spans="2:11">
      <c r="B144" s="94"/>
      <c r="C144" s="94"/>
      <c r="D144" s="113"/>
      <c r="E144" s="113"/>
      <c r="F144" s="113"/>
      <c r="G144" s="113"/>
      <c r="H144" s="113"/>
      <c r="I144" s="95"/>
      <c r="J144" s="95"/>
      <c r="K144" s="95"/>
    </row>
    <row r="145" spans="2:11">
      <c r="B145" s="94"/>
      <c r="C145" s="94"/>
      <c r="D145" s="113"/>
      <c r="E145" s="113"/>
      <c r="F145" s="113"/>
      <c r="G145" s="113"/>
      <c r="H145" s="113"/>
      <c r="I145" s="95"/>
      <c r="J145" s="95"/>
      <c r="K145" s="95"/>
    </row>
    <row r="146" spans="2:11">
      <c r="B146" s="94"/>
      <c r="C146" s="94"/>
      <c r="D146" s="113"/>
      <c r="E146" s="113"/>
      <c r="F146" s="113"/>
      <c r="G146" s="113"/>
      <c r="H146" s="113"/>
      <c r="I146" s="95"/>
      <c r="J146" s="95"/>
      <c r="K146" s="95"/>
    </row>
    <row r="147" spans="2:11">
      <c r="B147" s="94"/>
      <c r="C147" s="94"/>
      <c r="D147" s="113"/>
      <c r="E147" s="113"/>
      <c r="F147" s="113"/>
      <c r="G147" s="113"/>
      <c r="H147" s="113"/>
      <c r="I147" s="95"/>
      <c r="J147" s="95"/>
      <c r="K147" s="95"/>
    </row>
    <row r="148" spans="2:11">
      <c r="B148" s="94"/>
      <c r="C148" s="94"/>
      <c r="D148" s="113"/>
      <c r="E148" s="113"/>
      <c r="F148" s="113"/>
      <c r="G148" s="113"/>
      <c r="H148" s="113"/>
      <c r="I148" s="95"/>
      <c r="J148" s="95"/>
      <c r="K148" s="95"/>
    </row>
    <row r="149" spans="2:11">
      <c r="B149" s="94"/>
      <c r="C149" s="94"/>
      <c r="D149" s="113"/>
      <c r="E149" s="113"/>
      <c r="F149" s="113"/>
      <c r="G149" s="113"/>
      <c r="H149" s="113"/>
      <c r="I149" s="95"/>
      <c r="J149" s="95"/>
      <c r="K149" s="95"/>
    </row>
    <row r="150" spans="2:11">
      <c r="B150" s="94"/>
      <c r="C150" s="94"/>
      <c r="D150" s="113"/>
      <c r="E150" s="113"/>
      <c r="F150" s="113"/>
      <c r="G150" s="113"/>
      <c r="H150" s="113"/>
      <c r="I150" s="95"/>
      <c r="J150" s="95"/>
      <c r="K150" s="95"/>
    </row>
    <row r="151" spans="2:11">
      <c r="B151" s="94"/>
      <c r="C151" s="94"/>
      <c r="D151" s="113"/>
      <c r="E151" s="113"/>
      <c r="F151" s="113"/>
      <c r="G151" s="113"/>
      <c r="H151" s="113"/>
      <c r="I151" s="95"/>
      <c r="J151" s="95"/>
      <c r="K151" s="95"/>
    </row>
    <row r="152" spans="2:11">
      <c r="B152" s="94"/>
      <c r="C152" s="94"/>
      <c r="D152" s="113"/>
      <c r="E152" s="113"/>
      <c r="F152" s="113"/>
      <c r="G152" s="113"/>
      <c r="H152" s="113"/>
      <c r="I152" s="95"/>
      <c r="J152" s="95"/>
      <c r="K152" s="95"/>
    </row>
    <row r="153" spans="2:11">
      <c r="B153" s="94"/>
      <c r="C153" s="94"/>
      <c r="D153" s="113"/>
      <c r="E153" s="113"/>
      <c r="F153" s="113"/>
      <c r="G153" s="113"/>
      <c r="H153" s="113"/>
      <c r="I153" s="95"/>
      <c r="J153" s="95"/>
      <c r="K153" s="95"/>
    </row>
    <row r="154" spans="2:11">
      <c r="B154" s="94"/>
      <c r="C154" s="94"/>
      <c r="D154" s="113"/>
      <c r="E154" s="113"/>
      <c r="F154" s="113"/>
      <c r="G154" s="113"/>
      <c r="H154" s="113"/>
      <c r="I154" s="95"/>
      <c r="J154" s="95"/>
      <c r="K154" s="95"/>
    </row>
    <row r="155" spans="2:11">
      <c r="B155" s="94"/>
      <c r="C155" s="94"/>
      <c r="D155" s="113"/>
      <c r="E155" s="113"/>
      <c r="F155" s="113"/>
      <c r="G155" s="113"/>
      <c r="H155" s="113"/>
      <c r="I155" s="95"/>
      <c r="J155" s="95"/>
      <c r="K155" s="95"/>
    </row>
    <row r="156" spans="2:11">
      <c r="B156" s="94"/>
      <c r="C156" s="94"/>
      <c r="D156" s="113"/>
      <c r="E156" s="113"/>
      <c r="F156" s="113"/>
      <c r="G156" s="113"/>
      <c r="H156" s="113"/>
      <c r="I156" s="95"/>
      <c r="J156" s="95"/>
      <c r="K156" s="95"/>
    </row>
    <row r="157" spans="2:11">
      <c r="B157" s="94"/>
      <c r="C157" s="94"/>
      <c r="D157" s="113"/>
      <c r="E157" s="113"/>
      <c r="F157" s="113"/>
      <c r="G157" s="113"/>
      <c r="H157" s="113"/>
      <c r="I157" s="95"/>
      <c r="J157" s="95"/>
      <c r="K157" s="95"/>
    </row>
    <row r="158" spans="2:11">
      <c r="B158" s="94"/>
      <c r="C158" s="94"/>
      <c r="D158" s="113"/>
      <c r="E158" s="113"/>
      <c r="F158" s="113"/>
      <c r="G158" s="113"/>
      <c r="H158" s="113"/>
      <c r="I158" s="95"/>
      <c r="J158" s="95"/>
      <c r="K158" s="95"/>
    </row>
    <row r="159" spans="2:11">
      <c r="B159" s="94"/>
      <c r="C159" s="94"/>
      <c r="D159" s="113"/>
      <c r="E159" s="113"/>
      <c r="F159" s="113"/>
      <c r="G159" s="113"/>
      <c r="H159" s="113"/>
      <c r="I159" s="95"/>
      <c r="J159" s="95"/>
      <c r="K159" s="95"/>
    </row>
    <row r="160" spans="2:11">
      <c r="B160" s="94"/>
      <c r="C160" s="94"/>
      <c r="D160" s="113"/>
      <c r="E160" s="113"/>
      <c r="F160" s="113"/>
      <c r="G160" s="113"/>
      <c r="H160" s="113"/>
      <c r="I160" s="95"/>
      <c r="J160" s="95"/>
      <c r="K160" s="95"/>
    </row>
    <row r="161" spans="2:11">
      <c r="B161" s="94"/>
      <c r="C161" s="94"/>
      <c r="D161" s="113"/>
      <c r="E161" s="113"/>
      <c r="F161" s="113"/>
      <c r="G161" s="113"/>
      <c r="H161" s="113"/>
      <c r="I161" s="95"/>
      <c r="J161" s="95"/>
      <c r="K161" s="95"/>
    </row>
    <row r="162" spans="2:11">
      <c r="B162" s="94"/>
      <c r="C162" s="94"/>
      <c r="D162" s="113"/>
      <c r="E162" s="113"/>
      <c r="F162" s="113"/>
      <c r="G162" s="113"/>
      <c r="H162" s="113"/>
      <c r="I162" s="95"/>
      <c r="J162" s="95"/>
      <c r="K162" s="95"/>
    </row>
    <row r="163" spans="2:11">
      <c r="B163" s="94"/>
      <c r="C163" s="94"/>
      <c r="D163" s="113"/>
      <c r="E163" s="113"/>
      <c r="F163" s="113"/>
      <c r="G163" s="113"/>
      <c r="H163" s="113"/>
      <c r="I163" s="95"/>
      <c r="J163" s="95"/>
      <c r="K163" s="95"/>
    </row>
    <row r="164" spans="2:11">
      <c r="B164" s="94"/>
      <c r="C164" s="94"/>
      <c r="D164" s="113"/>
      <c r="E164" s="113"/>
      <c r="F164" s="113"/>
      <c r="G164" s="113"/>
      <c r="H164" s="113"/>
      <c r="I164" s="95"/>
      <c r="J164" s="95"/>
      <c r="K164" s="95"/>
    </row>
    <row r="165" spans="2:11">
      <c r="B165" s="94"/>
      <c r="C165" s="94"/>
      <c r="D165" s="113"/>
      <c r="E165" s="113"/>
      <c r="F165" s="113"/>
      <c r="G165" s="113"/>
      <c r="H165" s="113"/>
      <c r="I165" s="95"/>
      <c r="J165" s="95"/>
      <c r="K165" s="95"/>
    </row>
    <row r="166" spans="2:11">
      <c r="B166" s="94"/>
      <c r="C166" s="94"/>
      <c r="D166" s="113"/>
      <c r="E166" s="113"/>
      <c r="F166" s="113"/>
      <c r="G166" s="113"/>
      <c r="H166" s="113"/>
      <c r="I166" s="95"/>
      <c r="J166" s="95"/>
      <c r="K166" s="95"/>
    </row>
    <row r="167" spans="2:11">
      <c r="B167" s="94"/>
      <c r="C167" s="94"/>
      <c r="D167" s="113"/>
      <c r="E167" s="113"/>
      <c r="F167" s="113"/>
      <c r="G167" s="113"/>
      <c r="H167" s="113"/>
      <c r="I167" s="95"/>
      <c r="J167" s="95"/>
      <c r="K167" s="95"/>
    </row>
    <row r="168" spans="2:11">
      <c r="B168" s="94"/>
      <c r="C168" s="94"/>
      <c r="D168" s="113"/>
      <c r="E168" s="113"/>
      <c r="F168" s="113"/>
      <c r="G168" s="113"/>
      <c r="H168" s="113"/>
      <c r="I168" s="95"/>
      <c r="J168" s="95"/>
      <c r="K168" s="95"/>
    </row>
    <row r="169" spans="2:11">
      <c r="B169" s="94"/>
      <c r="C169" s="94"/>
      <c r="D169" s="113"/>
      <c r="E169" s="113"/>
      <c r="F169" s="113"/>
      <c r="G169" s="113"/>
      <c r="H169" s="113"/>
      <c r="I169" s="95"/>
      <c r="J169" s="95"/>
      <c r="K169" s="95"/>
    </row>
    <row r="170" spans="2:11">
      <c r="B170" s="94"/>
      <c r="C170" s="94"/>
      <c r="D170" s="113"/>
      <c r="E170" s="113"/>
      <c r="F170" s="113"/>
      <c r="G170" s="113"/>
      <c r="H170" s="113"/>
      <c r="I170" s="95"/>
      <c r="J170" s="95"/>
      <c r="K170" s="95"/>
    </row>
    <row r="171" spans="2:11">
      <c r="B171" s="94"/>
      <c r="C171" s="94"/>
      <c r="D171" s="113"/>
      <c r="E171" s="113"/>
      <c r="F171" s="113"/>
      <c r="G171" s="113"/>
      <c r="H171" s="113"/>
      <c r="I171" s="95"/>
      <c r="J171" s="95"/>
      <c r="K171" s="95"/>
    </row>
    <row r="172" spans="2:11">
      <c r="B172" s="94"/>
      <c r="C172" s="94"/>
      <c r="D172" s="113"/>
      <c r="E172" s="113"/>
      <c r="F172" s="113"/>
      <c r="G172" s="113"/>
      <c r="H172" s="113"/>
      <c r="I172" s="95"/>
      <c r="J172" s="95"/>
      <c r="K172" s="95"/>
    </row>
    <row r="173" spans="2:11">
      <c r="B173" s="94"/>
      <c r="C173" s="94"/>
      <c r="D173" s="113"/>
      <c r="E173" s="113"/>
      <c r="F173" s="113"/>
      <c r="G173" s="113"/>
      <c r="H173" s="113"/>
      <c r="I173" s="95"/>
      <c r="J173" s="95"/>
      <c r="K173" s="95"/>
    </row>
    <row r="174" spans="2:11">
      <c r="B174" s="94"/>
      <c r="C174" s="94"/>
      <c r="D174" s="113"/>
      <c r="E174" s="113"/>
      <c r="F174" s="113"/>
      <c r="G174" s="113"/>
      <c r="H174" s="113"/>
      <c r="I174" s="95"/>
      <c r="J174" s="95"/>
      <c r="K174" s="95"/>
    </row>
    <row r="175" spans="2:11">
      <c r="B175" s="94"/>
      <c r="C175" s="94"/>
      <c r="D175" s="113"/>
      <c r="E175" s="113"/>
      <c r="F175" s="113"/>
      <c r="G175" s="113"/>
      <c r="H175" s="113"/>
      <c r="I175" s="95"/>
      <c r="J175" s="95"/>
      <c r="K175" s="95"/>
    </row>
    <row r="176" spans="2:11">
      <c r="B176" s="94"/>
      <c r="C176" s="94"/>
      <c r="D176" s="113"/>
      <c r="E176" s="113"/>
      <c r="F176" s="113"/>
      <c r="G176" s="113"/>
      <c r="H176" s="113"/>
      <c r="I176" s="95"/>
      <c r="J176" s="95"/>
      <c r="K176" s="95"/>
    </row>
    <row r="177" spans="2:11">
      <c r="B177" s="94"/>
      <c r="C177" s="94"/>
      <c r="D177" s="113"/>
      <c r="E177" s="113"/>
      <c r="F177" s="113"/>
      <c r="G177" s="113"/>
      <c r="H177" s="113"/>
      <c r="I177" s="95"/>
      <c r="J177" s="95"/>
      <c r="K177" s="95"/>
    </row>
    <row r="178" spans="2:11">
      <c r="B178" s="94"/>
      <c r="C178" s="94"/>
      <c r="D178" s="113"/>
      <c r="E178" s="113"/>
      <c r="F178" s="113"/>
      <c r="G178" s="113"/>
      <c r="H178" s="113"/>
      <c r="I178" s="95"/>
      <c r="J178" s="95"/>
      <c r="K178" s="95"/>
    </row>
    <row r="179" spans="2:11">
      <c r="B179" s="94"/>
      <c r="C179" s="94"/>
      <c r="D179" s="113"/>
      <c r="E179" s="113"/>
      <c r="F179" s="113"/>
      <c r="G179" s="113"/>
      <c r="H179" s="113"/>
      <c r="I179" s="95"/>
      <c r="J179" s="95"/>
      <c r="K179" s="95"/>
    </row>
    <row r="180" spans="2:11">
      <c r="B180" s="94"/>
      <c r="C180" s="94"/>
      <c r="D180" s="113"/>
      <c r="E180" s="113"/>
      <c r="F180" s="113"/>
      <c r="G180" s="113"/>
      <c r="H180" s="113"/>
      <c r="I180" s="95"/>
      <c r="J180" s="95"/>
      <c r="K180" s="95"/>
    </row>
    <row r="181" spans="2:11">
      <c r="B181" s="94"/>
      <c r="C181" s="94"/>
      <c r="D181" s="113"/>
      <c r="E181" s="113"/>
      <c r="F181" s="113"/>
      <c r="G181" s="113"/>
      <c r="H181" s="113"/>
      <c r="I181" s="95"/>
      <c r="J181" s="95"/>
      <c r="K181" s="95"/>
    </row>
    <row r="182" spans="2:11">
      <c r="B182" s="94"/>
      <c r="C182" s="94"/>
      <c r="D182" s="113"/>
      <c r="E182" s="113"/>
      <c r="F182" s="113"/>
      <c r="G182" s="113"/>
      <c r="H182" s="113"/>
      <c r="I182" s="95"/>
      <c r="J182" s="95"/>
      <c r="K182" s="95"/>
    </row>
    <row r="183" spans="2:11">
      <c r="B183" s="94"/>
      <c r="C183" s="94"/>
      <c r="D183" s="113"/>
      <c r="E183" s="113"/>
      <c r="F183" s="113"/>
      <c r="G183" s="113"/>
      <c r="H183" s="113"/>
      <c r="I183" s="95"/>
      <c r="J183" s="95"/>
      <c r="K183" s="95"/>
    </row>
    <row r="184" spans="2:11">
      <c r="B184" s="94"/>
      <c r="C184" s="94"/>
      <c r="D184" s="113"/>
      <c r="E184" s="113"/>
      <c r="F184" s="113"/>
      <c r="G184" s="113"/>
      <c r="H184" s="113"/>
      <c r="I184" s="95"/>
      <c r="J184" s="95"/>
      <c r="K184" s="95"/>
    </row>
    <row r="185" spans="2:11">
      <c r="B185" s="94"/>
      <c r="C185" s="94"/>
      <c r="D185" s="113"/>
      <c r="E185" s="113"/>
      <c r="F185" s="113"/>
      <c r="G185" s="113"/>
      <c r="H185" s="113"/>
      <c r="I185" s="95"/>
      <c r="J185" s="95"/>
      <c r="K185" s="95"/>
    </row>
    <row r="186" spans="2:11">
      <c r="B186" s="94"/>
      <c r="C186" s="94"/>
      <c r="D186" s="113"/>
      <c r="E186" s="113"/>
      <c r="F186" s="113"/>
      <c r="G186" s="113"/>
      <c r="H186" s="113"/>
      <c r="I186" s="95"/>
      <c r="J186" s="95"/>
      <c r="K186" s="95"/>
    </row>
    <row r="187" spans="2:11">
      <c r="B187" s="94"/>
      <c r="C187" s="94"/>
      <c r="D187" s="113"/>
      <c r="E187" s="113"/>
      <c r="F187" s="113"/>
      <c r="G187" s="113"/>
      <c r="H187" s="113"/>
      <c r="I187" s="95"/>
      <c r="J187" s="95"/>
      <c r="K187" s="95"/>
    </row>
    <row r="188" spans="2:11">
      <c r="B188" s="94"/>
      <c r="C188" s="94"/>
      <c r="D188" s="113"/>
      <c r="E188" s="113"/>
      <c r="F188" s="113"/>
      <c r="G188" s="113"/>
      <c r="H188" s="113"/>
      <c r="I188" s="95"/>
      <c r="J188" s="95"/>
      <c r="K188" s="95"/>
    </row>
    <row r="189" spans="2:11">
      <c r="B189" s="94"/>
      <c r="C189" s="94"/>
      <c r="D189" s="113"/>
      <c r="E189" s="113"/>
      <c r="F189" s="113"/>
      <c r="G189" s="113"/>
      <c r="H189" s="113"/>
      <c r="I189" s="95"/>
      <c r="J189" s="95"/>
      <c r="K189" s="95"/>
    </row>
    <row r="190" spans="2:11">
      <c r="B190" s="94"/>
      <c r="C190" s="94"/>
      <c r="D190" s="113"/>
      <c r="E190" s="113"/>
      <c r="F190" s="113"/>
      <c r="G190" s="113"/>
      <c r="H190" s="113"/>
      <c r="I190" s="95"/>
      <c r="J190" s="95"/>
      <c r="K190" s="95"/>
    </row>
    <row r="191" spans="2:11">
      <c r="B191" s="94"/>
      <c r="C191" s="94"/>
      <c r="D191" s="113"/>
      <c r="E191" s="113"/>
      <c r="F191" s="113"/>
      <c r="G191" s="113"/>
      <c r="H191" s="113"/>
      <c r="I191" s="95"/>
      <c r="J191" s="95"/>
      <c r="K191" s="95"/>
    </row>
    <row r="192" spans="2:11">
      <c r="B192" s="94"/>
      <c r="C192" s="94"/>
      <c r="D192" s="113"/>
      <c r="E192" s="113"/>
      <c r="F192" s="113"/>
      <c r="G192" s="113"/>
      <c r="H192" s="113"/>
      <c r="I192" s="95"/>
      <c r="J192" s="95"/>
      <c r="K192" s="95"/>
    </row>
    <row r="193" spans="2:11">
      <c r="B193" s="94"/>
      <c r="C193" s="94"/>
      <c r="D193" s="113"/>
      <c r="E193" s="113"/>
      <c r="F193" s="113"/>
      <c r="G193" s="113"/>
      <c r="H193" s="113"/>
      <c r="I193" s="95"/>
      <c r="J193" s="95"/>
      <c r="K193" s="95"/>
    </row>
    <row r="194" spans="2:11">
      <c r="B194" s="94"/>
      <c r="C194" s="94"/>
      <c r="D194" s="113"/>
      <c r="E194" s="113"/>
      <c r="F194" s="113"/>
      <c r="G194" s="113"/>
      <c r="H194" s="113"/>
      <c r="I194" s="95"/>
      <c r="J194" s="95"/>
      <c r="K194" s="95"/>
    </row>
    <row r="195" spans="2:11">
      <c r="B195" s="94"/>
      <c r="C195" s="94"/>
      <c r="D195" s="113"/>
      <c r="E195" s="113"/>
      <c r="F195" s="113"/>
      <c r="G195" s="113"/>
      <c r="H195" s="113"/>
      <c r="I195" s="95"/>
      <c r="J195" s="95"/>
      <c r="K195" s="95"/>
    </row>
    <row r="196" spans="2:11">
      <c r="B196" s="94"/>
      <c r="C196" s="94"/>
      <c r="D196" s="113"/>
      <c r="E196" s="113"/>
      <c r="F196" s="113"/>
      <c r="G196" s="113"/>
      <c r="H196" s="113"/>
      <c r="I196" s="95"/>
      <c r="J196" s="95"/>
      <c r="K196" s="95"/>
    </row>
    <row r="197" spans="2:11">
      <c r="B197" s="94"/>
      <c r="C197" s="94"/>
      <c r="D197" s="113"/>
      <c r="E197" s="113"/>
      <c r="F197" s="113"/>
      <c r="G197" s="113"/>
      <c r="H197" s="113"/>
      <c r="I197" s="95"/>
      <c r="J197" s="95"/>
      <c r="K197" s="95"/>
    </row>
    <row r="198" spans="2:11">
      <c r="B198" s="94"/>
      <c r="C198" s="94"/>
      <c r="D198" s="113"/>
      <c r="E198" s="113"/>
      <c r="F198" s="113"/>
      <c r="G198" s="113"/>
      <c r="H198" s="113"/>
      <c r="I198" s="95"/>
      <c r="J198" s="95"/>
      <c r="K198" s="95"/>
    </row>
    <row r="199" spans="2:11">
      <c r="B199" s="94"/>
      <c r="C199" s="94"/>
      <c r="D199" s="113"/>
      <c r="E199" s="113"/>
      <c r="F199" s="113"/>
      <c r="G199" s="113"/>
      <c r="H199" s="113"/>
      <c r="I199" s="95"/>
      <c r="J199" s="95"/>
      <c r="K199" s="95"/>
    </row>
    <row r="200" spans="2:11">
      <c r="B200" s="94"/>
      <c r="C200" s="94"/>
      <c r="D200" s="113"/>
      <c r="E200" s="113"/>
      <c r="F200" s="113"/>
      <c r="G200" s="113"/>
      <c r="H200" s="113"/>
      <c r="I200" s="95"/>
      <c r="J200" s="95"/>
      <c r="K200" s="95"/>
    </row>
    <row r="201" spans="2:11">
      <c r="B201" s="94"/>
      <c r="C201" s="94"/>
      <c r="D201" s="113"/>
      <c r="E201" s="113"/>
      <c r="F201" s="113"/>
      <c r="G201" s="113"/>
      <c r="H201" s="113"/>
      <c r="I201" s="95"/>
      <c r="J201" s="95"/>
      <c r="K201" s="95"/>
    </row>
    <row r="202" spans="2:11">
      <c r="B202" s="94"/>
      <c r="C202" s="94"/>
      <c r="D202" s="113"/>
      <c r="E202" s="113"/>
      <c r="F202" s="113"/>
      <c r="G202" s="113"/>
      <c r="H202" s="113"/>
      <c r="I202" s="95"/>
      <c r="J202" s="95"/>
      <c r="K202" s="95"/>
    </row>
    <row r="203" spans="2:11">
      <c r="B203" s="94"/>
      <c r="C203" s="94"/>
      <c r="D203" s="113"/>
      <c r="E203" s="113"/>
      <c r="F203" s="113"/>
      <c r="G203" s="113"/>
      <c r="H203" s="113"/>
      <c r="I203" s="95"/>
      <c r="J203" s="95"/>
      <c r="K203" s="95"/>
    </row>
    <row r="204" spans="2:11">
      <c r="B204" s="94"/>
      <c r="C204" s="94"/>
      <c r="D204" s="113"/>
      <c r="E204" s="113"/>
      <c r="F204" s="113"/>
      <c r="G204" s="113"/>
      <c r="H204" s="113"/>
      <c r="I204" s="95"/>
      <c r="J204" s="95"/>
      <c r="K204" s="95"/>
    </row>
    <row r="205" spans="2:11">
      <c r="B205" s="94"/>
      <c r="C205" s="94"/>
      <c r="D205" s="113"/>
      <c r="E205" s="113"/>
      <c r="F205" s="113"/>
      <c r="G205" s="113"/>
      <c r="H205" s="113"/>
      <c r="I205" s="95"/>
      <c r="J205" s="95"/>
      <c r="K205" s="95"/>
    </row>
    <row r="206" spans="2:11">
      <c r="B206" s="94"/>
      <c r="C206" s="94"/>
      <c r="D206" s="113"/>
      <c r="E206" s="113"/>
      <c r="F206" s="113"/>
      <c r="G206" s="113"/>
      <c r="H206" s="113"/>
      <c r="I206" s="95"/>
      <c r="J206" s="95"/>
      <c r="K206" s="95"/>
    </row>
    <row r="207" spans="2:11">
      <c r="B207" s="94"/>
      <c r="C207" s="94"/>
      <c r="D207" s="113"/>
      <c r="E207" s="113"/>
      <c r="F207" s="113"/>
      <c r="G207" s="113"/>
      <c r="H207" s="113"/>
      <c r="I207" s="95"/>
      <c r="J207" s="95"/>
      <c r="K207" s="95"/>
    </row>
    <row r="208" spans="2:11">
      <c r="B208" s="94"/>
      <c r="C208" s="94"/>
      <c r="D208" s="113"/>
      <c r="E208" s="113"/>
      <c r="F208" s="113"/>
      <c r="G208" s="113"/>
      <c r="H208" s="113"/>
      <c r="I208" s="95"/>
      <c r="J208" s="95"/>
      <c r="K208" s="95"/>
    </row>
    <row r="209" spans="2:11">
      <c r="B209" s="94"/>
      <c r="C209" s="94"/>
      <c r="D209" s="113"/>
      <c r="E209" s="113"/>
      <c r="F209" s="113"/>
      <c r="G209" s="113"/>
      <c r="H209" s="113"/>
      <c r="I209" s="95"/>
      <c r="J209" s="95"/>
      <c r="K209" s="95"/>
    </row>
    <row r="210" spans="2:11">
      <c r="B210" s="94"/>
      <c r="C210" s="94"/>
      <c r="D210" s="113"/>
      <c r="E210" s="113"/>
      <c r="F210" s="113"/>
      <c r="G210" s="113"/>
      <c r="H210" s="113"/>
      <c r="I210" s="95"/>
      <c r="J210" s="95"/>
      <c r="K210" s="95"/>
    </row>
    <row r="211" spans="2:11">
      <c r="B211" s="94"/>
      <c r="C211" s="94"/>
      <c r="D211" s="113"/>
      <c r="E211" s="113"/>
      <c r="F211" s="113"/>
      <c r="G211" s="113"/>
      <c r="H211" s="113"/>
      <c r="I211" s="95"/>
      <c r="J211" s="95"/>
      <c r="K211" s="95"/>
    </row>
    <row r="212" spans="2:11">
      <c r="B212" s="94"/>
      <c r="C212" s="94"/>
      <c r="D212" s="113"/>
      <c r="E212" s="113"/>
      <c r="F212" s="113"/>
      <c r="G212" s="113"/>
      <c r="H212" s="113"/>
      <c r="I212" s="95"/>
      <c r="J212" s="95"/>
      <c r="K212" s="95"/>
    </row>
    <row r="213" spans="2:11">
      <c r="B213" s="94"/>
      <c r="C213" s="94"/>
      <c r="D213" s="113"/>
      <c r="E213" s="113"/>
      <c r="F213" s="113"/>
      <c r="G213" s="113"/>
      <c r="H213" s="113"/>
      <c r="I213" s="95"/>
      <c r="J213" s="95"/>
      <c r="K213" s="95"/>
    </row>
    <row r="214" spans="2:11">
      <c r="B214" s="94"/>
      <c r="C214" s="94"/>
      <c r="D214" s="113"/>
      <c r="E214" s="113"/>
      <c r="F214" s="113"/>
      <c r="G214" s="113"/>
      <c r="H214" s="113"/>
      <c r="I214" s="95"/>
      <c r="J214" s="95"/>
      <c r="K214" s="95"/>
    </row>
    <row r="215" spans="2:11">
      <c r="B215" s="94"/>
      <c r="C215" s="94"/>
      <c r="D215" s="113"/>
      <c r="E215" s="113"/>
      <c r="F215" s="113"/>
      <c r="G215" s="113"/>
      <c r="H215" s="113"/>
      <c r="I215" s="95"/>
      <c r="J215" s="95"/>
      <c r="K215" s="95"/>
    </row>
    <row r="216" spans="2:11">
      <c r="B216" s="94"/>
      <c r="C216" s="94"/>
      <c r="D216" s="113"/>
      <c r="E216" s="113"/>
      <c r="F216" s="113"/>
      <c r="G216" s="113"/>
      <c r="H216" s="113"/>
      <c r="I216" s="95"/>
      <c r="J216" s="95"/>
      <c r="K216" s="95"/>
    </row>
    <row r="217" spans="2:11">
      <c r="B217" s="94"/>
      <c r="C217" s="94"/>
      <c r="D217" s="113"/>
      <c r="E217" s="113"/>
      <c r="F217" s="113"/>
      <c r="G217" s="113"/>
      <c r="H217" s="113"/>
      <c r="I217" s="95"/>
      <c r="J217" s="95"/>
      <c r="K217" s="95"/>
    </row>
    <row r="218" spans="2:11">
      <c r="B218" s="94"/>
      <c r="C218" s="94"/>
      <c r="D218" s="113"/>
      <c r="E218" s="113"/>
      <c r="F218" s="113"/>
      <c r="G218" s="113"/>
      <c r="H218" s="113"/>
      <c r="I218" s="95"/>
      <c r="J218" s="95"/>
      <c r="K218" s="95"/>
    </row>
    <row r="219" spans="2:11">
      <c r="B219" s="94"/>
      <c r="C219" s="94"/>
      <c r="D219" s="113"/>
      <c r="E219" s="113"/>
      <c r="F219" s="113"/>
      <c r="G219" s="113"/>
      <c r="H219" s="113"/>
      <c r="I219" s="95"/>
      <c r="J219" s="95"/>
      <c r="K219" s="95"/>
    </row>
    <row r="220" spans="2:11">
      <c r="B220" s="94"/>
      <c r="C220" s="94"/>
      <c r="D220" s="113"/>
      <c r="E220" s="113"/>
      <c r="F220" s="113"/>
      <c r="G220" s="113"/>
      <c r="H220" s="113"/>
      <c r="I220" s="95"/>
      <c r="J220" s="95"/>
      <c r="K220" s="95"/>
    </row>
    <row r="221" spans="2:11">
      <c r="B221" s="94"/>
      <c r="C221" s="94"/>
      <c r="D221" s="113"/>
      <c r="E221" s="113"/>
      <c r="F221" s="113"/>
      <c r="G221" s="113"/>
      <c r="H221" s="113"/>
      <c r="I221" s="95"/>
      <c r="J221" s="95"/>
      <c r="K221" s="95"/>
    </row>
    <row r="222" spans="2:11">
      <c r="B222" s="94"/>
      <c r="C222" s="94"/>
      <c r="D222" s="113"/>
      <c r="E222" s="113"/>
      <c r="F222" s="113"/>
      <c r="G222" s="113"/>
      <c r="H222" s="113"/>
      <c r="I222" s="95"/>
      <c r="J222" s="95"/>
      <c r="K222" s="95"/>
    </row>
    <row r="223" spans="2:11">
      <c r="B223" s="94"/>
      <c r="C223" s="94"/>
      <c r="D223" s="113"/>
      <c r="E223" s="113"/>
      <c r="F223" s="113"/>
      <c r="G223" s="113"/>
      <c r="H223" s="113"/>
      <c r="I223" s="95"/>
      <c r="J223" s="95"/>
      <c r="K223" s="95"/>
    </row>
    <row r="224" spans="2:11">
      <c r="B224" s="94"/>
      <c r="C224" s="94"/>
      <c r="D224" s="113"/>
      <c r="E224" s="113"/>
      <c r="F224" s="113"/>
      <c r="G224" s="113"/>
      <c r="H224" s="113"/>
      <c r="I224" s="95"/>
      <c r="J224" s="95"/>
      <c r="K224" s="95"/>
    </row>
    <row r="225" spans="2:11">
      <c r="B225" s="94"/>
      <c r="C225" s="94"/>
      <c r="D225" s="113"/>
      <c r="E225" s="113"/>
      <c r="F225" s="113"/>
      <c r="G225" s="113"/>
      <c r="H225" s="113"/>
      <c r="I225" s="95"/>
      <c r="J225" s="95"/>
      <c r="K225" s="95"/>
    </row>
    <row r="226" spans="2:11">
      <c r="B226" s="94"/>
      <c r="C226" s="94"/>
      <c r="D226" s="113"/>
      <c r="E226" s="113"/>
      <c r="F226" s="113"/>
      <c r="G226" s="113"/>
      <c r="H226" s="113"/>
      <c r="I226" s="95"/>
      <c r="J226" s="95"/>
      <c r="K226" s="95"/>
    </row>
    <row r="227" spans="2:11">
      <c r="B227" s="94"/>
      <c r="C227" s="94"/>
      <c r="D227" s="113"/>
      <c r="E227" s="113"/>
      <c r="F227" s="113"/>
      <c r="G227" s="113"/>
      <c r="H227" s="113"/>
      <c r="I227" s="95"/>
      <c r="J227" s="95"/>
      <c r="K227" s="95"/>
    </row>
    <row r="228" spans="2:11">
      <c r="B228" s="94"/>
      <c r="C228" s="94"/>
      <c r="D228" s="113"/>
      <c r="E228" s="113"/>
      <c r="F228" s="113"/>
      <c r="G228" s="113"/>
      <c r="H228" s="113"/>
      <c r="I228" s="95"/>
      <c r="J228" s="95"/>
      <c r="K228" s="95"/>
    </row>
    <row r="229" spans="2:11">
      <c r="B229" s="94"/>
      <c r="C229" s="94"/>
      <c r="D229" s="113"/>
      <c r="E229" s="113"/>
      <c r="F229" s="113"/>
      <c r="G229" s="113"/>
      <c r="H229" s="113"/>
      <c r="I229" s="95"/>
      <c r="J229" s="95"/>
      <c r="K229" s="95"/>
    </row>
    <row r="230" spans="2:11">
      <c r="B230" s="94"/>
      <c r="C230" s="94"/>
      <c r="D230" s="113"/>
      <c r="E230" s="113"/>
      <c r="F230" s="113"/>
      <c r="G230" s="113"/>
      <c r="H230" s="113"/>
      <c r="I230" s="95"/>
      <c r="J230" s="95"/>
      <c r="K230" s="95"/>
    </row>
    <row r="231" spans="2:11">
      <c r="B231" s="94"/>
      <c r="C231" s="94"/>
      <c r="D231" s="113"/>
      <c r="E231" s="113"/>
      <c r="F231" s="113"/>
      <c r="G231" s="113"/>
      <c r="H231" s="113"/>
      <c r="I231" s="95"/>
      <c r="J231" s="95"/>
      <c r="K231" s="95"/>
    </row>
    <row r="232" spans="2:11">
      <c r="B232" s="94"/>
      <c r="C232" s="94"/>
      <c r="D232" s="113"/>
      <c r="E232" s="113"/>
      <c r="F232" s="113"/>
      <c r="G232" s="113"/>
      <c r="H232" s="113"/>
      <c r="I232" s="95"/>
      <c r="J232" s="95"/>
      <c r="K232" s="95"/>
    </row>
    <row r="233" spans="2:11">
      <c r="B233" s="94"/>
      <c r="C233" s="94"/>
      <c r="D233" s="113"/>
      <c r="E233" s="113"/>
      <c r="F233" s="113"/>
      <c r="G233" s="113"/>
      <c r="H233" s="113"/>
      <c r="I233" s="95"/>
      <c r="J233" s="95"/>
      <c r="K233" s="95"/>
    </row>
    <row r="234" spans="2:11">
      <c r="B234" s="94"/>
      <c r="C234" s="94"/>
      <c r="D234" s="113"/>
      <c r="E234" s="113"/>
      <c r="F234" s="113"/>
      <c r="G234" s="113"/>
      <c r="H234" s="113"/>
      <c r="I234" s="95"/>
      <c r="J234" s="95"/>
      <c r="K234" s="95"/>
    </row>
    <row r="235" spans="2:11">
      <c r="B235" s="94"/>
      <c r="C235" s="94"/>
      <c r="D235" s="113"/>
      <c r="E235" s="113"/>
      <c r="F235" s="113"/>
      <c r="G235" s="113"/>
      <c r="H235" s="113"/>
      <c r="I235" s="95"/>
      <c r="J235" s="95"/>
      <c r="K235" s="95"/>
    </row>
    <row r="236" spans="2:11">
      <c r="B236" s="94"/>
      <c r="C236" s="94"/>
      <c r="D236" s="113"/>
      <c r="E236" s="113"/>
      <c r="F236" s="113"/>
      <c r="G236" s="113"/>
      <c r="H236" s="113"/>
      <c r="I236" s="95"/>
      <c r="J236" s="95"/>
      <c r="K236" s="95"/>
    </row>
    <row r="237" spans="2:11">
      <c r="B237" s="94"/>
      <c r="C237" s="94"/>
      <c r="D237" s="113"/>
      <c r="E237" s="113"/>
      <c r="F237" s="113"/>
      <c r="G237" s="113"/>
      <c r="H237" s="113"/>
      <c r="I237" s="95"/>
      <c r="J237" s="95"/>
      <c r="K237" s="95"/>
    </row>
    <row r="238" spans="2:11">
      <c r="B238" s="94"/>
      <c r="C238" s="94"/>
      <c r="D238" s="113"/>
      <c r="E238" s="113"/>
      <c r="F238" s="113"/>
      <c r="G238" s="113"/>
      <c r="H238" s="113"/>
      <c r="I238" s="95"/>
      <c r="J238" s="95"/>
      <c r="K238" s="95"/>
    </row>
    <row r="239" spans="2:11">
      <c r="B239" s="94"/>
      <c r="C239" s="94"/>
      <c r="D239" s="113"/>
      <c r="E239" s="113"/>
      <c r="F239" s="113"/>
      <c r="G239" s="113"/>
      <c r="H239" s="113"/>
      <c r="I239" s="95"/>
      <c r="J239" s="95"/>
      <c r="K239" s="95"/>
    </row>
    <row r="240" spans="2:11">
      <c r="B240" s="94"/>
      <c r="C240" s="94"/>
      <c r="D240" s="113"/>
      <c r="E240" s="113"/>
      <c r="F240" s="113"/>
      <c r="G240" s="113"/>
      <c r="H240" s="113"/>
      <c r="I240" s="95"/>
      <c r="J240" s="95"/>
      <c r="K240" s="95"/>
    </row>
    <row r="241" spans="2:11">
      <c r="B241" s="94"/>
      <c r="C241" s="94"/>
      <c r="D241" s="113"/>
      <c r="E241" s="113"/>
      <c r="F241" s="113"/>
      <c r="G241" s="113"/>
      <c r="H241" s="113"/>
      <c r="I241" s="95"/>
      <c r="J241" s="95"/>
      <c r="K241" s="95"/>
    </row>
    <row r="242" spans="2:11">
      <c r="B242" s="94"/>
      <c r="C242" s="94"/>
      <c r="D242" s="113"/>
      <c r="E242" s="113"/>
      <c r="F242" s="113"/>
      <c r="G242" s="113"/>
      <c r="H242" s="113"/>
      <c r="I242" s="95"/>
      <c r="J242" s="95"/>
      <c r="K242" s="95"/>
    </row>
    <row r="243" spans="2:11">
      <c r="B243" s="94"/>
      <c r="C243" s="94"/>
      <c r="D243" s="113"/>
      <c r="E243" s="113"/>
      <c r="F243" s="113"/>
      <c r="G243" s="113"/>
      <c r="H243" s="113"/>
      <c r="I243" s="95"/>
      <c r="J243" s="95"/>
      <c r="K243" s="95"/>
    </row>
    <row r="244" spans="2:11">
      <c r="B244" s="94"/>
      <c r="C244" s="94"/>
      <c r="D244" s="113"/>
      <c r="E244" s="113"/>
      <c r="F244" s="113"/>
      <c r="G244" s="113"/>
      <c r="H244" s="113"/>
      <c r="I244" s="95"/>
      <c r="J244" s="95"/>
      <c r="K244" s="95"/>
    </row>
    <row r="245" spans="2:11">
      <c r="B245" s="94"/>
      <c r="C245" s="94"/>
      <c r="D245" s="113"/>
      <c r="E245" s="113"/>
      <c r="F245" s="113"/>
      <c r="G245" s="113"/>
      <c r="H245" s="113"/>
      <c r="I245" s="95"/>
      <c r="J245" s="95"/>
      <c r="K245" s="95"/>
    </row>
    <row r="246" spans="2:11">
      <c r="B246" s="94"/>
      <c r="C246" s="94"/>
      <c r="D246" s="113"/>
      <c r="E246" s="113"/>
      <c r="F246" s="113"/>
      <c r="G246" s="113"/>
      <c r="H246" s="113"/>
      <c r="I246" s="95"/>
      <c r="J246" s="95"/>
      <c r="K246" s="95"/>
    </row>
    <row r="247" spans="2:11">
      <c r="B247" s="94"/>
      <c r="C247" s="94"/>
      <c r="D247" s="113"/>
      <c r="E247" s="113"/>
      <c r="F247" s="113"/>
      <c r="G247" s="113"/>
      <c r="H247" s="113"/>
      <c r="I247" s="95"/>
      <c r="J247" s="95"/>
      <c r="K247" s="95"/>
    </row>
    <row r="248" spans="2:11">
      <c r="B248" s="94"/>
      <c r="C248" s="94"/>
      <c r="D248" s="113"/>
      <c r="E248" s="113"/>
      <c r="F248" s="113"/>
      <c r="G248" s="113"/>
      <c r="H248" s="113"/>
      <c r="I248" s="95"/>
      <c r="J248" s="95"/>
      <c r="K248" s="95"/>
    </row>
    <row r="249" spans="2:11">
      <c r="B249" s="94"/>
      <c r="C249" s="94"/>
      <c r="D249" s="113"/>
      <c r="E249" s="113"/>
      <c r="F249" s="113"/>
      <c r="G249" s="113"/>
      <c r="H249" s="113"/>
      <c r="I249" s="95"/>
      <c r="J249" s="95"/>
      <c r="K249" s="95"/>
    </row>
    <row r="250" spans="2:11">
      <c r="B250" s="94"/>
      <c r="C250" s="94"/>
      <c r="D250" s="113"/>
      <c r="E250" s="113"/>
      <c r="F250" s="113"/>
      <c r="G250" s="113"/>
      <c r="H250" s="113"/>
      <c r="I250" s="95"/>
      <c r="J250" s="95"/>
      <c r="K250" s="95"/>
    </row>
    <row r="251" spans="2:11">
      <c r="B251" s="94"/>
      <c r="C251" s="94"/>
      <c r="D251" s="113"/>
      <c r="E251" s="113"/>
      <c r="F251" s="113"/>
      <c r="G251" s="113"/>
      <c r="H251" s="113"/>
      <c r="I251" s="95"/>
      <c r="J251" s="95"/>
      <c r="K251" s="95"/>
    </row>
    <row r="252" spans="2:11">
      <c r="B252" s="94"/>
      <c r="C252" s="94"/>
      <c r="D252" s="113"/>
      <c r="E252" s="113"/>
      <c r="F252" s="113"/>
      <c r="G252" s="113"/>
      <c r="H252" s="113"/>
      <c r="I252" s="95"/>
      <c r="J252" s="95"/>
      <c r="K252" s="95"/>
    </row>
    <row r="253" spans="2:11">
      <c r="B253" s="94"/>
      <c r="C253" s="94"/>
      <c r="D253" s="113"/>
      <c r="E253" s="113"/>
      <c r="F253" s="113"/>
      <c r="G253" s="113"/>
      <c r="H253" s="113"/>
      <c r="I253" s="95"/>
      <c r="J253" s="95"/>
      <c r="K253" s="95"/>
    </row>
    <row r="254" spans="2:11">
      <c r="B254" s="94"/>
      <c r="C254" s="94"/>
      <c r="D254" s="113"/>
      <c r="E254" s="113"/>
      <c r="F254" s="113"/>
      <c r="G254" s="113"/>
      <c r="H254" s="113"/>
      <c r="I254" s="95"/>
      <c r="J254" s="95"/>
      <c r="K254" s="95"/>
    </row>
    <row r="255" spans="2:11">
      <c r="B255" s="94"/>
      <c r="C255" s="94"/>
      <c r="D255" s="113"/>
      <c r="E255" s="113"/>
      <c r="F255" s="113"/>
      <c r="G255" s="113"/>
      <c r="H255" s="113"/>
      <c r="I255" s="95"/>
      <c r="J255" s="95"/>
      <c r="K255" s="95"/>
    </row>
    <row r="256" spans="2:11">
      <c r="B256" s="94"/>
      <c r="C256" s="94"/>
      <c r="D256" s="113"/>
      <c r="E256" s="113"/>
      <c r="F256" s="113"/>
      <c r="G256" s="113"/>
      <c r="H256" s="113"/>
      <c r="I256" s="95"/>
      <c r="J256" s="95"/>
      <c r="K256" s="95"/>
    </row>
    <row r="257" spans="2:11">
      <c r="B257" s="94"/>
      <c r="C257" s="94"/>
      <c r="D257" s="113"/>
      <c r="E257" s="113"/>
      <c r="F257" s="113"/>
      <c r="G257" s="113"/>
      <c r="H257" s="113"/>
      <c r="I257" s="95"/>
      <c r="J257" s="95"/>
      <c r="K257" s="95"/>
    </row>
    <row r="258" spans="2:11">
      <c r="B258" s="94"/>
      <c r="C258" s="94"/>
      <c r="D258" s="113"/>
      <c r="E258" s="113"/>
      <c r="F258" s="113"/>
      <c r="G258" s="113"/>
      <c r="H258" s="113"/>
      <c r="I258" s="95"/>
      <c r="J258" s="95"/>
      <c r="K258" s="95"/>
    </row>
    <row r="259" spans="2:11">
      <c r="B259" s="94"/>
      <c r="C259" s="94"/>
      <c r="D259" s="113"/>
      <c r="E259" s="113"/>
      <c r="F259" s="113"/>
      <c r="G259" s="113"/>
      <c r="H259" s="113"/>
      <c r="I259" s="95"/>
      <c r="J259" s="95"/>
      <c r="K259" s="95"/>
    </row>
    <row r="260" spans="2:11">
      <c r="B260" s="94"/>
      <c r="C260" s="94"/>
      <c r="D260" s="113"/>
      <c r="E260" s="113"/>
      <c r="F260" s="113"/>
      <c r="G260" s="113"/>
      <c r="H260" s="113"/>
      <c r="I260" s="95"/>
      <c r="J260" s="95"/>
      <c r="K260" s="95"/>
    </row>
    <row r="261" spans="2:11">
      <c r="B261" s="94"/>
      <c r="C261" s="94"/>
      <c r="D261" s="113"/>
      <c r="E261" s="113"/>
      <c r="F261" s="113"/>
      <c r="G261" s="113"/>
      <c r="H261" s="113"/>
      <c r="I261" s="95"/>
      <c r="J261" s="95"/>
      <c r="K261" s="95"/>
    </row>
    <row r="262" spans="2:11">
      <c r="B262" s="94"/>
      <c r="C262" s="94"/>
      <c r="D262" s="113"/>
      <c r="E262" s="113"/>
      <c r="F262" s="113"/>
      <c r="G262" s="113"/>
      <c r="H262" s="113"/>
      <c r="I262" s="95"/>
      <c r="J262" s="95"/>
      <c r="K262" s="95"/>
    </row>
    <row r="263" spans="2:11">
      <c r="B263" s="94"/>
      <c r="C263" s="94"/>
      <c r="D263" s="113"/>
      <c r="E263" s="113"/>
      <c r="F263" s="113"/>
      <c r="G263" s="113"/>
      <c r="H263" s="113"/>
      <c r="I263" s="95"/>
      <c r="J263" s="95"/>
      <c r="K263" s="95"/>
    </row>
    <row r="264" spans="2:11">
      <c r="B264" s="94"/>
      <c r="C264" s="94"/>
      <c r="D264" s="113"/>
      <c r="E264" s="113"/>
      <c r="F264" s="113"/>
      <c r="G264" s="113"/>
      <c r="H264" s="113"/>
      <c r="I264" s="95"/>
      <c r="J264" s="95"/>
      <c r="K264" s="95"/>
    </row>
    <row r="265" spans="2:11">
      <c r="B265" s="94"/>
      <c r="C265" s="94"/>
      <c r="D265" s="113"/>
      <c r="E265" s="113"/>
      <c r="F265" s="113"/>
      <c r="G265" s="113"/>
      <c r="H265" s="113"/>
      <c r="I265" s="95"/>
      <c r="J265" s="95"/>
      <c r="K265" s="95"/>
    </row>
    <row r="266" spans="2:11">
      <c r="B266" s="94"/>
      <c r="C266" s="94"/>
      <c r="D266" s="113"/>
      <c r="E266" s="113"/>
      <c r="F266" s="113"/>
      <c r="G266" s="113"/>
      <c r="H266" s="113"/>
      <c r="I266" s="95"/>
      <c r="J266" s="95"/>
      <c r="K266" s="95"/>
    </row>
    <row r="267" spans="2:11">
      <c r="B267" s="94"/>
      <c r="C267" s="94"/>
      <c r="D267" s="113"/>
      <c r="E267" s="113"/>
      <c r="F267" s="113"/>
      <c r="G267" s="113"/>
      <c r="H267" s="113"/>
      <c r="I267" s="95"/>
      <c r="J267" s="95"/>
      <c r="K267" s="95"/>
    </row>
    <row r="268" spans="2:11">
      <c r="B268" s="94"/>
      <c r="C268" s="94"/>
      <c r="D268" s="113"/>
      <c r="E268" s="113"/>
      <c r="F268" s="113"/>
      <c r="G268" s="113"/>
      <c r="H268" s="113"/>
      <c r="I268" s="95"/>
      <c r="J268" s="95"/>
      <c r="K268" s="95"/>
    </row>
    <row r="269" spans="2:11">
      <c r="B269" s="94"/>
      <c r="C269" s="94"/>
      <c r="D269" s="113"/>
      <c r="E269" s="113"/>
      <c r="F269" s="113"/>
      <c r="G269" s="113"/>
      <c r="H269" s="113"/>
      <c r="I269" s="95"/>
      <c r="J269" s="95"/>
      <c r="K269" s="95"/>
    </row>
    <row r="270" spans="2:11">
      <c r="B270" s="94"/>
      <c r="C270" s="94"/>
      <c r="D270" s="113"/>
      <c r="E270" s="113"/>
      <c r="F270" s="113"/>
      <c r="G270" s="113"/>
      <c r="H270" s="113"/>
      <c r="I270" s="95"/>
      <c r="J270" s="95"/>
      <c r="K270" s="95"/>
    </row>
    <row r="271" spans="2:11">
      <c r="B271" s="94"/>
      <c r="C271" s="94"/>
      <c r="D271" s="113"/>
      <c r="E271" s="113"/>
      <c r="F271" s="113"/>
      <c r="G271" s="113"/>
      <c r="H271" s="113"/>
      <c r="I271" s="95"/>
      <c r="J271" s="95"/>
      <c r="K271" s="95"/>
    </row>
    <row r="272" spans="2:11">
      <c r="B272" s="94"/>
      <c r="C272" s="94"/>
      <c r="D272" s="113"/>
      <c r="E272" s="113"/>
      <c r="F272" s="113"/>
      <c r="G272" s="113"/>
      <c r="H272" s="113"/>
      <c r="I272" s="95"/>
      <c r="J272" s="95"/>
      <c r="K272" s="95"/>
    </row>
    <row r="273" spans="2:11">
      <c r="B273" s="94"/>
      <c r="C273" s="94"/>
      <c r="D273" s="113"/>
      <c r="E273" s="113"/>
      <c r="F273" s="113"/>
      <c r="G273" s="113"/>
      <c r="H273" s="113"/>
      <c r="I273" s="95"/>
      <c r="J273" s="95"/>
      <c r="K273" s="95"/>
    </row>
    <row r="274" spans="2:11">
      <c r="B274" s="94"/>
      <c r="C274" s="94"/>
      <c r="D274" s="113"/>
      <c r="E274" s="113"/>
      <c r="F274" s="113"/>
      <c r="G274" s="113"/>
      <c r="H274" s="113"/>
      <c r="I274" s="95"/>
      <c r="J274" s="95"/>
      <c r="K274" s="95"/>
    </row>
    <row r="275" spans="2:11">
      <c r="B275" s="94"/>
      <c r="C275" s="94"/>
      <c r="D275" s="113"/>
      <c r="E275" s="113"/>
      <c r="F275" s="113"/>
      <c r="G275" s="113"/>
      <c r="H275" s="113"/>
      <c r="I275" s="95"/>
      <c r="J275" s="95"/>
      <c r="K275" s="95"/>
    </row>
    <row r="276" spans="2:11">
      <c r="B276" s="94"/>
      <c r="C276" s="94"/>
      <c r="D276" s="113"/>
      <c r="E276" s="113"/>
      <c r="F276" s="113"/>
      <c r="G276" s="113"/>
      <c r="H276" s="113"/>
      <c r="I276" s="95"/>
      <c r="J276" s="95"/>
      <c r="K276" s="95"/>
    </row>
    <row r="277" spans="2:11">
      <c r="B277" s="94"/>
      <c r="C277" s="94"/>
      <c r="D277" s="113"/>
      <c r="E277" s="113"/>
      <c r="F277" s="113"/>
      <c r="G277" s="113"/>
      <c r="H277" s="113"/>
      <c r="I277" s="95"/>
      <c r="J277" s="95"/>
      <c r="K277" s="95"/>
    </row>
    <row r="278" spans="2:11">
      <c r="B278" s="94"/>
      <c r="C278" s="94"/>
      <c r="D278" s="113"/>
      <c r="E278" s="113"/>
      <c r="F278" s="113"/>
      <c r="G278" s="113"/>
      <c r="H278" s="113"/>
      <c r="I278" s="95"/>
      <c r="J278" s="95"/>
      <c r="K278" s="95"/>
    </row>
    <row r="279" spans="2:11">
      <c r="B279" s="94"/>
      <c r="C279" s="94"/>
      <c r="D279" s="113"/>
      <c r="E279" s="113"/>
      <c r="F279" s="113"/>
      <c r="G279" s="113"/>
      <c r="H279" s="113"/>
      <c r="I279" s="95"/>
      <c r="J279" s="95"/>
      <c r="K279" s="95"/>
    </row>
    <row r="280" spans="2:11">
      <c r="B280" s="94"/>
      <c r="C280" s="94"/>
      <c r="D280" s="113"/>
      <c r="E280" s="113"/>
      <c r="F280" s="113"/>
      <c r="G280" s="113"/>
      <c r="H280" s="113"/>
      <c r="I280" s="95"/>
      <c r="J280" s="95"/>
      <c r="K280" s="95"/>
    </row>
    <row r="281" spans="2:11">
      <c r="B281" s="94"/>
      <c r="C281" s="94"/>
      <c r="D281" s="113"/>
      <c r="E281" s="113"/>
      <c r="F281" s="113"/>
      <c r="G281" s="113"/>
      <c r="H281" s="113"/>
      <c r="I281" s="95"/>
      <c r="J281" s="95"/>
      <c r="K281" s="95"/>
    </row>
    <row r="282" spans="2:11">
      <c r="B282" s="94"/>
      <c r="C282" s="94"/>
      <c r="D282" s="113"/>
      <c r="E282" s="113"/>
      <c r="F282" s="113"/>
      <c r="G282" s="113"/>
      <c r="H282" s="113"/>
      <c r="I282" s="95"/>
      <c r="J282" s="95"/>
      <c r="K282" s="95"/>
    </row>
    <row r="283" spans="2:11">
      <c r="B283" s="94"/>
      <c r="C283" s="94"/>
      <c r="D283" s="113"/>
      <c r="E283" s="113"/>
      <c r="F283" s="113"/>
      <c r="G283" s="113"/>
      <c r="H283" s="113"/>
      <c r="I283" s="95"/>
      <c r="J283" s="95"/>
      <c r="K283" s="95"/>
    </row>
    <row r="284" spans="2:11">
      <c r="B284" s="94"/>
      <c r="C284" s="94"/>
      <c r="D284" s="113"/>
      <c r="E284" s="113"/>
      <c r="F284" s="113"/>
      <c r="G284" s="113"/>
      <c r="H284" s="113"/>
      <c r="I284" s="95"/>
      <c r="J284" s="95"/>
      <c r="K284" s="95"/>
    </row>
    <row r="285" spans="2:11">
      <c r="B285" s="94"/>
      <c r="C285" s="94"/>
      <c r="D285" s="113"/>
      <c r="E285" s="113"/>
      <c r="F285" s="113"/>
      <c r="G285" s="113"/>
      <c r="H285" s="113"/>
      <c r="I285" s="95"/>
      <c r="J285" s="95"/>
      <c r="K285" s="95"/>
    </row>
    <row r="286" spans="2:11">
      <c r="B286" s="94"/>
      <c r="C286" s="94"/>
      <c r="D286" s="113"/>
      <c r="E286" s="113"/>
      <c r="F286" s="113"/>
      <c r="G286" s="113"/>
      <c r="H286" s="113"/>
      <c r="I286" s="95"/>
      <c r="J286" s="95"/>
      <c r="K286" s="95"/>
    </row>
    <row r="287" spans="2:11">
      <c r="B287" s="94"/>
      <c r="C287" s="94"/>
      <c r="D287" s="113"/>
      <c r="E287" s="113"/>
      <c r="F287" s="113"/>
      <c r="G287" s="113"/>
      <c r="H287" s="113"/>
      <c r="I287" s="95"/>
      <c r="J287" s="95"/>
      <c r="K287" s="95"/>
    </row>
    <row r="288" spans="2:11">
      <c r="B288" s="94"/>
      <c r="C288" s="94"/>
      <c r="D288" s="113"/>
      <c r="E288" s="113"/>
      <c r="F288" s="113"/>
      <c r="G288" s="113"/>
      <c r="H288" s="113"/>
      <c r="I288" s="95"/>
      <c r="J288" s="95"/>
      <c r="K288" s="95"/>
    </row>
    <row r="289" spans="2:11">
      <c r="B289" s="94"/>
      <c r="C289" s="94"/>
      <c r="D289" s="113"/>
      <c r="E289" s="113"/>
      <c r="F289" s="113"/>
      <c r="G289" s="113"/>
      <c r="H289" s="113"/>
      <c r="I289" s="95"/>
      <c r="J289" s="95"/>
      <c r="K289" s="95"/>
    </row>
    <row r="290" spans="2:11">
      <c r="B290" s="94"/>
      <c r="C290" s="94"/>
      <c r="D290" s="113"/>
      <c r="E290" s="113"/>
      <c r="F290" s="113"/>
      <c r="G290" s="113"/>
      <c r="H290" s="113"/>
      <c r="I290" s="95"/>
      <c r="J290" s="95"/>
      <c r="K290" s="95"/>
    </row>
    <row r="291" spans="2:11">
      <c r="B291" s="94"/>
      <c r="C291" s="94"/>
      <c r="D291" s="113"/>
      <c r="E291" s="113"/>
      <c r="F291" s="113"/>
      <c r="G291" s="113"/>
      <c r="H291" s="113"/>
      <c r="I291" s="95"/>
      <c r="J291" s="95"/>
      <c r="K291" s="95"/>
    </row>
    <row r="292" spans="2:11">
      <c r="B292" s="94"/>
      <c r="C292" s="94"/>
      <c r="D292" s="113"/>
      <c r="E292" s="113"/>
      <c r="F292" s="113"/>
      <c r="G292" s="113"/>
      <c r="H292" s="113"/>
      <c r="I292" s="95"/>
      <c r="J292" s="95"/>
      <c r="K292" s="95"/>
    </row>
    <row r="293" spans="2:11">
      <c r="B293" s="94"/>
      <c r="C293" s="94"/>
      <c r="D293" s="113"/>
      <c r="E293" s="113"/>
      <c r="F293" s="113"/>
      <c r="G293" s="113"/>
      <c r="H293" s="113"/>
      <c r="I293" s="95"/>
      <c r="J293" s="95"/>
      <c r="K293" s="95"/>
    </row>
    <row r="294" spans="2:11">
      <c r="B294" s="94"/>
      <c r="C294" s="94"/>
      <c r="D294" s="113"/>
      <c r="E294" s="113"/>
      <c r="F294" s="113"/>
      <c r="G294" s="113"/>
      <c r="H294" s="113"/>
      <c r="I294" s="95"/>
      <c r="J294" s="95"/>
      <c r="K294" s="95"/>
    </row>
    <row r="295" spans="2:11">
      <c r="B295" s="94"/>
      <c r="C295" s="94"/>
      <c r="D295" s="113"/>
      <c r="E295" s="113"/>
      <c r="F295" s="113"/>
      <c r="G295" s="113"/>
      <c r="H295" s="113"/>
      <c r="I295" s="95"/>
      <c r="J295" s="95"/>
      <c r="K295" s="95"/>
    </row>
    <row r="296" spans="2:11">
      <c r="B296" s="94"/>
      <c r="C296" s="94"/>
      <c r="D296" s="113"/>
      <c r="E296" s="113"/>
      <c r="F296" s="113"/>
      <c r="G296" s="113"/>
      <c r="H296" s="113"/>
      <c r="I296" s="95"/>
      <c r="J296" s="95"/>
      <c r="K296" s="95"/>
    </row>
    <row r="297" spans="2:11">
      <c r="B297" s="94"/>
      <c r="C297" s="94"/>
      <c r="D297" s="113"/>
      <c r="E297" s="113"/>
      <c r="F297" s="113"/>
      <c r="G297" s="113"/>
      <c r="H297" s="113"/>
      <c r="I297" s="95"/>
      <c r="J297" s="95"/>
      <c r="K297" s="95"/>
    </row>
    <row r="298" spans="2:11">
      <c r="B298" s="94"/>
      <c r="C298" s="94"/>
      <c r="D298" s="113"/>
      <c r="E298" s="113"/>
      <c r="F298" s="113"/>
      <c r="G298" s="113"/>
      <c r="H298" s="113"/>
      <c r="I298" s="95"/>
      <c r="J298" s="95"/>
      <c r="K298" s="95"/>
    </row>
    <row r="299" spans="2:11">
      <c r="B299" s="94"/>
      <c r="C299" s="94"/>
      <c r="D299" s="113"/>
      <c r="E299" s="113"/>
      <c r="F299" s="113"/>
      <c r="G299" s="113"/>
      <c r="H299" s="113"/>
      <c r="I299" s="95"/>
      <c r="J299" s="95"/>
      <c r="K299" s="95"/>
    </row>
    <row r="300" spans="2:11">
      <c r="B300" s="94"/>
      <c r="C300" s="94"/>
      <c r="D300" s="113"/>
      <c r="E300" s="113"/>
      <c r="F300" s="113"/>
      <c r="G300" s="113"/>
      <c r="H300" s="113"/>
      <c r="I300" s="95"/>
      <c r="J300" s="95"/>
      <c r="K300" s="95"/>
    </row>
    <row r="301" spans="2:11">
      <c r="B301" s="94"/>
      <c r="C301" s="94"/>
      <c r="D301" s="113"/>
      <c r="E301" s="113"/>
      <c r="F301" s="113"/>
      <c r="G301" s="113"/>
      <c r="H301" s="113"/>
      <c r="I301" s="95"/>
      <c r="J301" s="95"/>
      <c r="K301" s="95"/>
    </row>
    <row r="302" spans="2:11">
      <c r="B302" s="94"/>
      <c r="C302" s="94"/>
      <c r="D302" s="113"/>
      <c r="E302" s="113"/>
      <c r="F302" s="113"/>
      <c r="G302" s="113"/>
      <c r="H302" s="113"/>
      <c r="I302" s="95"/>
      <c r="J302" s="95"/>
      <c r="K302" s="95"/>
    </row>
    <row r="303" spans="2:11">
      <c r="B303" s="94"/>
      <c r="C303" s="94"/>
      <c r="D303" s="113"/>
      <c r="E303" s="113"/>
      <c r="F303" s="113"/>
      <c r="G303" s="113"/>
      <c r="H303" s="113"/>
      <c r="I303" s="95"/>
      <c r="J303" s="95"/>
      <c r="K303" s="95"/>
    </row>
    <row r="304" spans="2:11">
      <c r="B304" s="94"/>
      <c r="C304" s="94"/>
      <c r="D304" s="113"/>
      <c r="E304" s="113"/>
      <c r="F304" s="113"/>
      <c r="G304" s="113"/>
      <c r="H304" s="113"/>
      <c r="I304" s="95"/>
      <c r="J304" s="95"/>
      <c r="K304" s="95"/>
    </row>
    <row r="305" spans="2:11">
      <c r="B305" s="94"/>
      <c r="C305" s="94"/>
      <c r="D305" s="113"/>
      <c r="E305" s="113"/>
      <c r="F305" s="113"/>
      <c r="G305" s="113"/>
      <c r="H305" s="113"/>
      <c r="I305" s="95"/>
      <c r="J305" s="95"/>
      <c r="K305" s="95"/>
    </row>
    <row r="306" spans="2:11">
      <c r="B306" s="94"/>
      <c r="C306" s="94"/>
      <c r="D306" s="113"/>
      <c r="E306" s="113"/>
      <c r="F306" s="113"/>
      <c r="G306" s="113"/>
      <c r="H306" s="113"/>
      <c r="I306" s="95"/>
      <c r="J306" s="95"/>
      <c r="K306" s="95"/>
    </row>
    <row r="307" spans="2:11">
      <c r="B307" s="94"/>
      <c r="C307" s="94"/>
      <c r="D307" s="113"/>
      <c r="E307" s="113"/>
      <c r="F307" s="113"/>
      <c r="G307" s="113"/>
      <c r="H307" s="113"/>
      <c r="I307" s="95"/>
      <c r="J307" s="95"/>
      <c r="K307" s="95"/>
    </row>
    <row r="308" spans="2:11">
      <c r="B308" s="94"/>
      <c r="C308" s="94"/>
      <c r="D308" s="113"/>
      <c r="E308" s="113"/>
      <c r="F308" s="113"/>
      <c r="G308" s="113"/>
      <c r="H308" s="113"/>
      <c r="I308" s="95"/>
      <c r="J308" s="95"/>
      <c r="K308" s="95"/>
    </row>
    <row r="309" spans="2:11">
      <c r="B309" s="94"/>
      <c r="C309" s="94"/>
      <c r="D309" s="113"/>
      <c r="E309" s="113"/>
      <c r="F309" s="113"/>
      <c r="G309" s="113"/>
      <c r="H309" s="113"/>
      <c r="I309" s="95"/>
      <c r="J309" s="95"/>
      <c r="K309" s="95"/>
    </row>
    <row r="310" spans="2:11">
      <c r="B310" s="94"/>
      <c r="C310" s="94"/>
      <c r="D310" s="113"/>
      <c r="E310" s="113"/>
      <c r="F310" s="113"/>
      <c r="G310" s="113"/>
      <c r="H310" s="113"/>
      <c r="I310" s="95"/>
      <c r="J310" s="95"/>
      <c r="K310" s="95"/>
    </row>
    <row r="311" spans="2:11">
      <c r="B311" s="94"/>
      <c r="C311" s="94"/>
      <c r="D311" s="113"/>
      <c r="E311" s="113"/>
      <c r="F311" s="113"/>
      <c r="G311" s="113"/>
      <c r="H311" s="113"/>
      <c r="I311" s="95"/>
      <c r="J311" s="95"/>
      <c r="K311" s="95"/>
    </row>
    <row r="312" spans="2:11">
      <c r="B312" s="94"/>
      <c r="C312" s="94"/>
      <c r="D312" s="113"/>
      <c r="E312" s="113"/>
      <c r="F312" s="113"/>
      <c r="G312" s="113"/>
      <c r="H312" s="113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3.855468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2146</v>
      </c>
    </row>
    <row r="6" spans="2:15" ht="26.25" customHeight="1">
      <c r="B6" s="130" t="s">
        <v>160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5" s="3" customFormat="1" ht="63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51" t="s">
        <v>131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1663</v>
      </c>
      <c r="C10" s="88"/>
      <c r="D10" s="88"/>
      <c r="E10" s="88"/>
      <c r="F10" s="88"/>
      <c r="G10" s="88"/>
      <c r="H10" s="88"/>
      <c r="I10" s="107">
        <f>I11</f>
        <v>-5.4361153670000002</v>
      </c>
      <c r="J10" s="108">
        <f>IFERROR(I10/$I$10,0)</f>
        <v>1</v>
      </c>
      <c r="K10" s="108">
        <f>I10/'[5]סכום נכסי הקרן'!$C$42</f>
        <v>-4.8748562949320257E-8</v>
      </c>
      <c r="O10" s="1"/>
    </row>
    <row r="11" spans="2:15" ht="21" customHeight="1">
      <c r="B11" s="116" t="s">
        <v>177</v>
      </c>
      <c r="C11" s="116"/>
      <c r="D11" s="116"/>
      <c r="E11" s="116"/>
      <c r="F11" s="116"/>
      <c r="G11" s="116"/>
      <c r="H11" s="117"/>
      <c r="I11" s="91">
        <f>I12</f>
        <v>-5.4361153670000002</v>
      </c>
      <c r="J11" s="108">
        <f t="shared" ref="J11:J12" si="0">IFERROR(I11/$I$10,0)</f>
        <v>1</v>
      </c>
      <c r="K11" s="108">
        <f>I11/'[5]סכום נכסי הקרן'!$C$42</f>
        <v>-4.8748562949320257E-8</v>
      </c>
    </row>
    <row r="12" spans="2:15">
      <c r="B12" s="118" t="s">
        <v>680</v>
      </c>
      <c r="C12" s="118" t="s">
        <v>681</v>
      </c>
      <c r="D12" s="118" t="s">
        <v>228</v>
      </c>
      <c r="E12" s="118"/>
      <c r="F12" s="119">
        <v>0</v>
      </c>
      <c r="G12" s="118" t="s">
        <v>114</v>
      </c>
      <c r="H12" s="119">
        <v>0</v>
      </c>
      <c r="I12" s="91">
        <v>-5.4361153670000002</v>
      </c>
      <c r="J12" s="108">
        <f t="shared" si="0"/>
        <v>1</v>
      </c>
      <c r="K12" s="108">
        <f>I12/'[5]סכום נכסי הקרן'!$C$42</f>
        <v>-4.8748562949320257E-8</v>
      </c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94"/>
      <c r="C108" s="95"/>
      <c r="D108" s="113"/>
      <c r="E108" s="113"/>
      <c r="F108" s="113"/>
      <c r="G108" s="113"/>
      <c r="H108" s="113"/>
      <c r="I108" s="95"/>
      <c r="J108" s="95"/>
      <c r="K108" s="95"/>
    </row>
    <row r="109" spans="2:11">
      <c r="B109" s="94"/>
      <c r="C109" s="95"/>
      <c r="D109" s="113"/>
      <c r="E109" s="113"/>
      <c r="F109" s="113"/>
      <c r="G109" s="113"/>
      <c r="H109" s="113"/>
      <c r="I109" s="95"/>
      <c r="J109" s="95"/>
      <c r="K109" s="95"/>
    </row>
    <row r="110" spans="2:11">
      <c r="B110" s="94"/>
      <c r="C110" s="95"/>
      <c r="D110" s="113"/>
      <c r="E110" s="113"/>
      <c r="F110" s="113"/>
      <c r="G110" s="113"/>
      <c r="H110" s="113"/>
      <c r="I110" s="95"/>
      <c r="J110" s="95"/>
      <c r="K110" s="95"/>
    </row>
    <row r="111" spans="2:11">
      <c r="B111" s="94"/>
      <c r="C111" s="95"/>
      <c r="D111" s="113"/>
      <c r="E111" s="113"/>
      <c r="F111" s="113"/>
      <c r="G111" s="113"/>
      <c r="H111" s="113"/>
      <c r="I111" s="95"/>
      <c r="J111" s="95"/>
      <c r="K111" s="95"/>
    </row>
    <row r="112" spans="2:11">
      <c r="B112" s="94"/>
      <c r="C112" s="95"/>
      <c r="D112" s="113"/>
      <c r="E112" s="113"/>
      <c r="F112" s="113"/>
      <c r="G112" s="113"/>
      <c r="H112" s="113"/>
      <c r="I112" s="95"/>
      <c r="J112" s="95"/>
      <c r="K112" s="95"/>
    </row>
    <row r="113" spans="2:11">
      <c r="B113" s="94"/>
      <c r="C113" s="95"/>
      <c r="D113" s="113"/>
      <c r="E113" s="113"/>
      <c r="F113" s="113"/>
      <c r="G113" s="113"/>
      <c r="H113" s="113"/>
      <c r="I113" s="95"/>
      <c r="J113" s="95"/>
      <c r="K113" s="95"/>
    </row>
    <row r="114" spans="2:11">
      <c r="B114" s="94"/>
      <c r="C114" s="95"/>
      <c r="D114" s="113"/>
      <c r="E114" s="113"/>
      <c r="F114" s="113"/>
      <c r="G114" s="113"/>
      <c r="H114" s="113"/>
      <c r="I114" s="95"/>
      <c r="J114" s="95"/>
      <c r="K114" s="95"/>
    </row>
    <row r="115" spans="2:11">
      <c r="B115" s="94"/>
      <c r="C115" s="95"/>
      <c r="D115" s="113"/>
      <c r="E115" s="113"/>
      <c r="F115" s="113"/>
      <c r="G115" s="113"/>
      <c r="H115" s="113"/>
      <c r="I115" s="95"/>
      <c r="J115" s="95"/>
      <c r="K115" s="95"/>
    </row>
    <row r="116" spans="2:11">
      <c r="B116" s="94"/>
      <c r="C116" s="95"/>
      <c r="D116" s="113"/>
      <c r="E116" s="113"/>
      <c r="F116" s="113"/>
      <c r="G116" s="113"/>
      <c r="H116" s="113"/>
      <c r="I116" s="95"/>
      <c r="J116" s="95"/>
      <c r="K116" s="95"/>
    </row>
    <row r="117" spans="2:11">
      <c r="B117" s="94"/>
      <c r="C117" s="95"/>
      <c r="D117" s="113"/>
      <c r="E117" s="113"/>
      <c r="F117" s="113"/>
      <c r="G117" s="113"/>
      <c r="H117" s="113"/>
      <c r="I117" s="95"/>
      <c r="J117" s="95"/>
      <c r="K117" s="95"/>
    </row>
    <row r="118" spans="2:11">
      <c r="B118" s="94"/>
      <c r="C118" s="95"/>
      <c r="D118" s="113"/>
      <c r="E118" s="113"/>
      <c r="F118" s="113"/>
      <c r="G118" s="113"/>
      <c r="H118" s="113"/>
      <c r="I118" s="95"/>
      <c r="J118" s="95"/>
      <c r="K118" s="95"/>
    </row>
    <row r="119" spans="2:11">
      <c r="B119" s="94"/>
      <c r="C119" s="95"/>
      <c r="D119" s="113"/>
      <c r="E119" s="113"/>
      <c r="F119" s="113"/>
      <c r="G119" s="113"/>
      <c r="H119" s="113"/>
      <c r="I119" s="95"/>
      <c r="J119" s="95"/>
      <c r="K119" s="95"/>
    </row>
    <row r="120" spans="2:11">
      <c r="B120" s="94"/>
      <c r="C120" s="95"/>
      <c r="D120" s="113"/>
      <c r="E120" s="113"/>
      <c r="F120" s="113"/>
      <c r="G120" s="113"/>
      <c r="H120" s="113"/>
      <c r="I120" s="95"/>
      <c r="J120" s="95"/>
      <c r="K120" s="95"/>
    </row>
    <row r="121" spans="2:11">
      <c r="B121" s="94"/>
      <c r="C121" s="95"/>
      <c r="D121" s="113"/>
      <c r="E121" s="113"/>
      <c r="F121" s="113"/>
      <c r="G121" s="113"/>
      <c r="H121" s="113"/>
      <c r="I121" s="95"/>
      <c r="J121" s="95"/>
      <c r="K121" s="95"/>
    </row>
    <row r="122" spans="2:11">
      <c r="B122" s="94"/>
      <c r="C122" s="95"/>
      <c r="D122" s="113"/>
      <c r="E122" s="113"/>
      <c r="F122" s="113"/>
      <c r="G122" s="113"/>
      <c r="H122" s="113"/>
      <c r="I122" s="95"/>
      <c r="J122" s="95"/>
      <c r="K122" s="95"/>
    </row>
    <row r="123" spans="2:11">
      <c r="B123" s="94"/>
      <c r="C123" s="95"/>
      <c r="D123" s="113"/>
      <c r="E123" s="113"/>
      <c r="F123" s="113"/>
      <c r="G123" s="113"/>
      <c r="H123" s="113"/>
      <c r="I123" s="95"/>
      <c r="J123" s="95"/>
      <c r="K123" s="95"/>
    </row>
    <row r="124" spans="2:11">
      <c r="B124" s="94"/>
      <c r="C124" s="95"/>
      <c r="D124" s="113"/>
      <c r="E124" s="113"/>
      <c r="F124" s="113"/>
      <c r="G124" s="113"/>
      <c r="H124" s="113"/>
      <c r="I124" s="95"/>
      <c r="J124" s="95"/>
      <c r="K124" s="95"/>
    </row>
    <row r="125" spans="2:11">
      <c r="B125" s="94"/>
      <c r="C125" s="95"/>
      <c r="D125" s="113"/>
      <c r="E125" s="113"/>
      <c r="F125" s="113"/>
      <c r="G125" s="113"/>
      <c r="H125" s="113"/>
      <c r="I125" s="95"/>
      <c r="J125" s="95"/>
      <c r="K125" s="95"/>
    </row>
    <row r="126" spans="2:11">
      <c r="B126" s="94"/>
      <c r="C126" s="95"/>
      <c r="D126" s="113"/>
      <c r="E126" s="113"/>
      <c r="F126" s="113"/>
      <c r="G126" s="113"/>
      <c r="H126" s="113"/>
      <c r="I126" s="95"/>
      <c r="J126" s="95"/>
      <c r="K126" s="95"/>
    </row>
    <row r="127" spans="2:11">
      <c r="B127" s="94"/>
      <c r="C127" s="95"/>
      <c r="D127" s="113"/>
      <c r="E127" s="113"/>
      <c r="F127" s="113"/>
      <c r="G127" s="113"/>
      <c r="H127" s="113"/>
      <c r="I127" s="95"/>
      <c r="J127" s="95"/>
      <c r="K127" s="95"/>
    </row>
    <row r="128" spans="2:11">
      <c r="B128" s="94"/>
      <c r="C128" s="95"/>
      <c r="D128" s="113"/>
      <c r="E128" s="113"/>
      <c r="F128" s="113"/>
      <c r="G128" s="113"/>
      <c r="H128" s="113"/>
      <c r="I128" s="95"/>
      <c r="J128" s="95"/>
      <c r="K128" s="95"/>
    </row>
    <row r="129" spans="2:11">
      <c r="B129" s="94"/>
      <c r="C129" s="95"/>
      <c r="D129" s="113"/>
      <c r="E129" s="113"/>
      <c r="F129" s="113"/>
      <c r="G129" s="113"/>
      <c r="H129" s="113"/>
      <c r="I129" s="95"/>
      <c r="J129" s="95"/>
      <c r="K129" s="95"/>
    </row>
    <row r="130" spans="2:11">
      <c r="B130" s="94"/>
      <c r="C130" s="95"/>
      <c r="D130" s="113"/>
      <c r="E130" s="113"/>
      <c r="F130" s="113"/>
      <c r="G130" s="113"/>
      <c r="H130" s="113"/>
      <c r="I130" s="95"/>
      <c r="J130" s="95"/>
      <c r="K130" s="95"/>
    </row>
    <row r="131" spans="2:11">
      <c r="B131" s="94"/>
      <c r="C131" s="95"/>
      <c r="D131" s="113"/>
      <c r="E131" s="113"/>
      <c r="F131" s="113"/>
      <c r="G131" s="113"/>
      <c r="H131" s="113"/>
      <c r="I131" s="95"/>
      <c r="J131" s="95"/>
      <c r="K131" s="95"/>
    </row>
    <row r="132" spans="2:11">
      <c r="B132" s="94"/>
      <c r="C132" s="95"/>
      <c r="D132" s="113"/>
      <c r="E132" s="113"/>
      <c r="F132" s="113"/>
      <c r="G132" s="113"/>
      <c r="H132" s="113"/>
      <c r="I132" s="95"/>
      <c r="J132" s="95"/>
      <c r="K132" s="95"/>
    </row>
    <row r="133" spans="2:11">
      <c r="B133" s="94"/>
      <c r="C133" s="95"/>
      <c r="D133" s="113"/>
      <c r="E133" s="113"/>
      <c r="F133" s="113"/>
      <c r="G133" s="113"/>
      <c r="H133" s="113"/>
      <c r="I133" s="95"/>
      <c r="J133" s="95"/>
      <c r="K133" s="95"/>
    </row>
    <row r="134" spans="2:11">
      <c r="B134" s="94"/>
      <c r="C134" s="95"/>
      <c r="D134" s="113"/>
      <c r="E134" s="113"/>
      <c r="F134" s="113"/>
      <c r="G134" s="113"/>
      <c r="H134" s="113"/>
      <c r="I134" s="95"/>
      <c r="J134" s="95"/>
      <c r="K134" s="95"/>
    </row>
    <row r="135" spans="2:11">
      <c r="B135" s="94"/>
      <c r="C135" s="95"/>
      <c r="D135" s="113"/>
      <c r="E135" s="113"/>
      <c r="F135" s="113"/>
      <c r="G135" s="113"/>
      <c r="H135" s="113"/>
      <c r="I135" s="95"/>
      <c r="J135" s="95"/>
      <c r="K135" s="95"/>
    </row>
    <row r="136" spans="2:11">
      <c r="B136" s="94"/>
      <c r="C136" s="95"/>
      <c r="D136" s="113"/>
      <c r="E136" s="113"/>
      <c r="F136" s="113"/>
      <c r="G136" s="113"/>
      <c r="H136" s="113"/>
      <c r="I136" s="95"/>
      <c r="J136" s="95"/>
      <c r="K136" s="95"/>
    </row>
    <row r="137" spans="2:11">
      <c r="B137" s="94"/>
      <c r="C137" s="95"/>
      <c r="D137" s="113"/>
      <c r="E137" s="113"/>
      <c r="F137" s="113"/>
      <c r="G137" s="113"/>
      <c r="H137" s="113"/>
      <c r="I137" s="95"/>
      <c r="J137" s="95"/>
      <c r="K137" s="95"/>
    </row>
    <row r="138" spans="2:11">
      <c r="B138" s="94"/>
      <c r="C138" s="95"/>
      <c r="D138" s="113"/>
      <c r="E138" s="113"/>
      <c r="F138" s="113"/>
      <c r="G138" s="113"/>
      <c r="H138" s="113"/>
      <c r="I138" s="95"/>
      <c r="J138" s="95"/>
      <c r="K138" s="95"/>
    </row>
    <row r="139" spans="2:11">
      <c r="B139" s="94"/>
      <c r="C139" s="95"/>
      <c r="D139" s="113"/>
      <c r="E139" s="113"/>
      <c r="F139" s="113"/>
      <c r="G139" s="113"/>
      <c r="H139" s="113"/>
      <c r="I139" s="95"/>
      <c r="J139" s="95"/>
      <c r="K139" s="95"/>
    </row>
    <row r="140" spans="2:11">
      <c r="B140" s="94"/>
      <c r="C140" s="95"/>
      <c r="D140" s="113"/>
      <c r="E140" s="113"/>
      <c r="F140" s="113"/>
      <c r="G140" s="113"/>
      <c r="H140" s="113"/>
      <c r="I140" s="95"/>
      <c r="J140" s="95"/>
      <c r="K140" s="95"/>
    </row>
    <row r="141" spans="2:11">
      <c r="B141" s="94"/>
      <c r="C141" s="95"/>
      <c r="D141" s="113"/>
      <c r="E141" s="113"/>
      <c r="F141" s="113"/>
      <c r="G141" s="113"/>
      <c r="H141" s="113"/>
      <c r="I141" s="95"/>
      <c r="J141" s="95"/>
      <c r="K141" s="95"/>
    </row>
    <row r="142" spans="2:11">
      <c r="B142" s="94"/>
      <c r="C142" s="95"/>
      <c r="D142" s="113"/>
      <c r="E142" s="113"/>
      <c r="F142" s="113"/>
      <c r="G142" s="113"/>
      <c r="H142" s="113"/>
      <c r="I142" s="95"/>
      <c r="J142" s="95"/>
      <c r="K142" s="95"/>
    </row>
    <row r="143" spans="2:11">
      <c r="B143" s="94"/>
      <c r="C143" s="95"/>
      <c r="D143" s="113"/>
      <c r="E143" s="113"/>
      <c r="F143" s="113"/>
      <c r="G143" s="113"/>
      <c r="H143" s="113"/>
      <c r="I143" s="95"/>
      <c r="J143" s="95"/>
      <c r="K143" s="95"/>
    </row>
    <row r="144" spans="2:11">
      <c r="B144" s="94"/>
      <c r="C144" s="95"/>
      <c r="D144" s="113"/>
      <c r="E144" s="113"/>
      <c r="F144" s="113"/>
      <c r="G144" s="113"/>
      <c r="H144" s="113"/>
      <c r="I144" s="95"/>
      <c r="J144" s="95"/>
      <c r="K144" s="95"/>
    </row>
    <row r="145" spans="2:11">
      <c r="B145" s="94"/>
      <c r="C145" s="95"/>
      <c r="D145" s="113"/>
      <c r="E145" s="113"/>
      <c r="F145" s="113"/>
      <c r="G145" s="113"/>
      <c r="H145" s="113"/>
      <c r="I145" s="95"/>
      <c r="J145" s="95"/>
      <c r="K145" s="95"/>
    </row>
    <row r="146" spans="2:11">
      <c r="B146" s="94"/>
      <c r="C146" s="95"/>
      <c r="D146" s="113"/>
      <c r="E146" s="113"/>
      <c r="F146" s="113"/>
      <c r="G146" s="113"/>
      <c r="H146" s="113"/>
      <c r="I146" s="95"/>
      <c r="J146" s="95"/>
      <c r="K146" s="95"/>
    </row>
    <row r="147" spans="2:11">
      <c r="B147" s="94"/>
      <c r="C147" s="95"/>
      <c r="D147" s="113"/>
      <c r="E147" s="113"/>
      <c r="F147" s="113"/>
      <c r="G147" s="113"/>
      <c r="H147" s="113"/>
      <c r="I147" s="95"/>
      <c r="J147" s="95"/>
      <c r="K147" s="95"/>
    </row>
    <row r="148" spans="2:11">
      <c r="B148" s="94"/>
      <c r="C148" s="95"/>
      <c r="D148" s="113"/>
      <c r="E148" s="113"/>
      <c r="F148" s="113"/>
      <c r="G148" s="113"/>
      <c r="H148" s="113"/>
      <c r="I148" s="95"/>
      <c r="J148" s="95"/>
      <c r="K148" s="95"/>
    </row>
    <row r="149" spans="2:11">
      <c r="B149" s="94"/>
      <c r="C149" s="95"/>
      <c r="D149" s="113"/>
      <c r="E149" s="113"/>
      <c r="F149" s="113"/>
      <c r="G149" s="113"/>
      <c r="H149" s="113"/>
      <c r="I149" s="95"/>
      <c r="J149" s="95"/>
      <c r="K149" s="95"/>
    </row>
    <row r="150" spans="2:11">
      <c r="B150" s="94"/>
      <c r="C150" s="95"/>
      <c r="D150" s="113"/>
      <c r="E150" s="113"/>
      <c r="F150" s="113"/>
      <c r="G150" s="113"/>
      <c r="H150" s="113"/>
      <c r="I150" s="95"/>
      <c r="J150" s="95"/>
      <c r="K150" s="95"/>
    </row>
    <row r="151" spans="2:11">
      <c r="B151" s="94"/>
      <c r="C151" s="95"/>
      <c r="D151" s="113"/>
      <c r="E151" s="113"/>
      <c r="F151" s="113"/>
      <c r="G151" s="113"/>
      <c r="H151" s="113"/>
      <c r="I151" s="95"/>
      <c r="J151" s="95"/>
      <c r="K151" s="95"/>
    </row>
    <row r="152" spans="2:11">
      <c r="B152" s="94"/>
      <c r="C152" s="95"/>
      <c r="D152" s="113"/>
      <c r="E152" s="113"/>
      <c r="F152" s="113"/>
      <c r="G152" s="113"/>
      <c r="H152" s="113"/>
      <c r="I152" s="95"/>
      <c r="J152" s="95"/>
      <c r="K152" s="95"/>
    </row>
    <row r="153" spans="2:11">
      <c r="B153" s="94"/>
      <c r="C153" s="95"/>
      <c r="D153" s="113"/>
      <c r="E153" s="113"/>
      <c r="F153" s="113"/>
      <c r="G153" s="113"/>
      <c r="H153" s="113"/>
      <c r="I153" s="95"/>
      <c r="J153" s="95"/>
      <c r="K153" s="95"/>
    </row>
    <row r="154" spans="2:11">
      <c r="B154" s="94"/>
      <c r="C154" s="95"/>
      <c r="D154" s="113"/>
      <c r="E154" s="113"/>
      <c r="F154" s="113"/>
      <c r="G154" s="113"/>
      <c r="H154" s="113"/>
      <c r="I154" s="95"/>
      <c r="J154" s="95"/>
      <c r="K154" s="95"/>
    </row>
    <row r="155" spans="2:11">
      <c r="B155" s="94"/>
      <c r="C155" s="95"/>
      <c r="D155" s="113"/>
      <c r="E155" s="113"/>
      <c r="F155" s="113"/>
      <c r="G155" s="113"/>
      <c r="H155" s="113"/>
      <c r="I155" s="95"/>
      <c r="J155" s="95"/>
      <c r="K155" s="95"/>
    </row>
    <row r="156" spans="2:11">
      <c r="B156" s="94"/>
      <c r="C156" s="95"/>
      <c r="D156" s="113"/>
      <c r="E156" s="113"/>
      <c r="F156" s="113"/>
      <c r="G156" s="113"/>
      <c r="H156" s="113"/>
      <c r="I156" s="95"/>
      <c r="J156" s="95"/>
      <c r="K156" s="95"/>
    </row>
    <row r="157" spans="2:11">
      <c r="B157" s="94"/>
      <c r="C157" s="95"/>
      <c r="D157" s="113"/>
      <c r="E157" s="113"/>
      <c r="F157" s="113"/>
      <c r="G157" s="113"/>
      <c r="H157" s="113"/>
      <c r="I157" s="95"/>
      <c r="J157" s="95"/>
      <c r="K157" s="95"/>
    </row>
    <row r="158" spans="2:11">
      <c r="B158" s="94"/>
      <c r="C158" s="95"/>
      <c r="D158" s="113"/>
      <c r="E158" s="113"/>
      <c r="F158" s="113"/>
      <c r="G158" s="113"/>
      <c r="H158" s="113"/>
      <c r="I158" s="95"/>
      <c r="J158" s="95"/>
      <c r="K158" s="95"/>
    </row>
    <row r="159" spans="2:11">
      <c r="B159" s="94"/>
      <c r="C159" s="95"/>
      <c r="D159" s="113"/>
      <c r="E159" s="113"/>
      <c r="F159" s="113"/>
      <c r="G159" s="113"/>
      <c r="H159" s="113"/>
      <c r="I159" s="95"/>
      <c r="J159" s="95"/>
      <c r="K159" s="95"/>
    </row>
    <row r="160" spans="2:11">
      <c r="B160" s="94"/>
      <c r="C160" s="95"/>
      <c r="D160" s="113"/>
      <c r="E160" s="113"/>
      <c r="F160" s="113"/>
      <c r="G160" s="113"/>
      <c r="H160" s="113"/>
      <c r="I160" s="95"/>
      <c r="J160" s="95"/>
      <c r="K160" s="95"/>
    </row>
    <row r="161" spans="2:11">
      <c r="B161" s="94"/>
      <c r="C161" s="95"/>
      <c r="D161" s="113"/>
      <c r="E161" s="113"/>
      <c r="F161" s="113"/>
      <c r="G161" s="113"/>
      <c r="H161" s="113"/>
      <c r="I161" s="95"/>
      <c r="J161" s="95"/>
      <c r="K161" s="95"/>
    </row>
    <row r="162" spans="2:11">
      <c r="B162" s="94"/>
      <c r="C162" s="95"/>
      <c r="D162" s="113"/>
      <c r="E162" s="113"/>
      <c r="F162" s="113"/>
      <c r="G162" s="113"/>
      <c r="H162" s="113"/>
      <c r="I162" s="95"/>
      <c r="J162" s="95"/>
      <c r="K162" s="95"/>
    </row>
    <row r="163" spans="2:11">
      <c r="B163" s="94"/>
      <c r="C163" s="95"/>
      <c r="D163" s="113"/>
      <c r="E163" s="113"/>
      <c r="F163" s="113"/>
      <c r="G163" s="113"/>
      <c r="H163" s="113"/>
      <c r="I163" s="95"/>
      <c r="J163" s="95"/>
      <c r="K163" s="95"/>
    </row>
    <row r="164" spans="2:11">
      <c r="B164" s="94"/>
      <c r="C164" s="95"/>
      <c r="D164" s="113"/>
      <c r="E164" s="113"/>
      <c r="F164" s="113"/>
      <c r="G164" s="113"/>
      <c r="H164" s="113"/>
      <c r="I164" s="95"/>
      <c r="J164" s="95"/>
      <c r="K164" s="95"/>
    </row>
    <row r="165" spans="2:11">
      <c r="B165" s="94"/>
      <c r="C165" s="95"/>
      <c r="D165" s="113"/>
      <c r="E165" s="113"/>
      <c r="F165" s="113"/>
      <c r="G165" s="113"/>
      <c r="H165" s="113"/>
      <c r="I165" s="95"/>
      <c r="J165" s="95"/>
      <c r="K165" s="95"/>
    </row>
    <row r="166" spans="2:11">
      <c r="B166" s="94"/>
      <c r="C166" s="95"/>
      <c r="D166" s="113"/>
      <c r="E166" s="113"/>
      <c r="F166" s="113"/>
      <c r="G166" s="113"/>
      <c r="H166" s="113"/>
      <c r="I166" s="95"/>
      <c r="J166" s="95"/>
      <c r="K166" s="95"/>
    </row>
    <row r="167" spans="2:11">
      <c r="B167" s="94"/>
      <c r="C167" s="95"/>
      <c r="D167" s="113"/>
      <c r="E167" s="113"/>
      <c r="F167" s="113"/>
      <c r="G167" s="113"/>
      <c r="H167" s="113"/>
      <c r="I167" s="95"/>
      <c r="J167" s="95"/>
      <c r="K167" s="95"/>
    </row>
    <row r="168" spans="2:11">
      <c r="B168" s="94"/>
      <c r="C168" s="95"/>
      <c r="D168" s="113"/>
      <c r="E168" s="113"/>
      <c r="F168" s="113"/>
      <c r="G168" s="113"/>
      <c r="H168" s="113"/>
      <c r="I168" s="95"/>
      <c r="J168" s="95"/>
      <c r="K168" s="95"/>
    </row>
    <row r="169" spans="2:11">
      <c r="B169" s="94"/>
      <c r="C169" s="95"/>
      <c r="D169" s="113"/>
      <c r="E169" s="113"/>
      <c r="F169" s="113"/>
      <c r="G169" s="113"/>
      <c r="H169" s="113"/>
      <c r="I169" s="95"/>
      <c r="J169" s="95"/>
      <c r="K169" s="95"/>
    </row>
    <row r="170" spans="2:11">
      <c r="B170" s="94"/>
      <c r="C170" s="95"/>
      <c r="D170" s="113"/>
      <c r="E170" s="113"/>
      <c r="F170" s="113"/>
      <c r="G170" s="113"/>
      <c r="H170" s="113"/>
      <c r="I170" s="95"/>
      <c r="J170" s="95"/>
      <c r="K170" s="95"/>
    </row>
    <row r="171" spans="2:11">
      <c r="B171" s="94"/>
      <c r="C171" s="95"/>
      <c r="D171" s="113"/>
      <c r="E171" s="113"/>
      <c r="F171" s="113"/>
      <c r="G171" s="113"/>
      <c r="H171" s="113"/>
      <c r="I171" s="95"/>
      <c r="J171" s="95"/>
      <c r="K171" s="95"/>
    </row>
    <row r="172" spans="2:11">
      <c r="B172" s="94"/>
      <c r="C172" s="95"/>
      <c r="D172" s="113"/>
      <c r="E172" s="113"/>
      <c r="F172" s="113"/>
      <c r="G172" s="113"/>
      <c r="H172" s="113"/>
      <c r="I172" s="95"/>
      <c r="J172" s="95"/>
      <c r="K172" s="95"/>
    </row>
    <row r="173" spans="2:11">
      <c r="B173" s="94"/>
      <c r="C173" s="95"/>
      <c r="D173" s="113"/>
      <c r="E173" s="113"/>
      <c r="F173" s="113"/>
      <c r="G173" s="113"/>
      <c r="H173" s="113"/>
      <c r="I173" s="95"/>
      <c r="J173" s="95"/>
      <c r="K173" s="95"/>
    </row>
    <row r="174" spans="2:11">
      <c r="B174" s="94"/>
      <c r="C174" s="95"/>
      <c r="D174" s="113"/>
      <c r="E174" s="113"/>
      <c r="F174" s="113"/>
      <c r="G174" s="113"/>
      <c r="H174" s="113"/>
      <c r="I174" s="95"/>
      <c r="J174" s="95"/>
      <c r="K174" s="95"/>
    </row>
    <row r="175" spans="2:11">
      <c r="B175" s="94"/>
      <c r="C175" s="95"/>
      <c r="D175" s="113"/>
      <c r="E175" s="113"/>
      <c r="F175" s="113"/>
      <c r="G175" s="113"/>
      <c r="H175" s="113"/>
      <c r="I175" s="95"/>
      <c r="J175" s="95"/>
      <c r="K175" s="95"/>
    </row>
    <row r="176" spans="2:11">
      <c r="B176" s="94"/>
      <c r="C176" s="95"/>
      <c r="D176" s="113"/>
      <c r="E176" s="113"/>
      <c r="F176" s="113"/>
      <c r="G176" s="113"/>
      <c r="H176" s="113"/>
      <c r="I176" s="95"/>
      <c r="J176" s="95"/>
      <c r="K176" s="95"/>
    </row>
    <row r="177" spans="2:11">
      <c r="B177" s="94"/>
      <c r="C177" s="95"/>
      <c r="D177" s="113"/>
      <c r="E177" s="113"/>
      <c r="F177" s="113"/>
      <c r="G177" s="113"/>
      <c r="H177" s="113"/>
      <c r="I177" s="95"/>
      <c r="J177" s="95"/>
      <c r="K177" s="95"/>
    </row>
    <row r="178" spans="2:11">
      <c r="B178" s="94"/>
      <c r="C178" s="95"/>
      <c r="D178" s="113"/>
      <c r="E178" s="113"/>
      <c r="F178" s="113"/>
      <c r="G178" s="113"/>
      <c r="H178" s="113"/>
      <c r="I178" s="95"/>
      <c r="J178" s="95"/>
      <c r="K178" s="95"/>
    </row>
    <row r="179" spans="2:11">
      <c r="B179" s="94"/>
      <c r="C179" s="95"/>
      <c r="D179" s="113"/>
      <c r="E179" s="113"/>
      <c r="F179" s="113"/>
      <c r="G179" s="113"/>
      <c r="H179" s="113"/>
      <c r="I179" s="95"/>
      <c r="J179" s="95"/>
      <c r="K179" s="95"/>
    </row>
    <row r="180" spans="2:11">
      <c r="B180" s="94"/>
      <c r="C180" s="95"/>
      <c r="D180" s="113"/>
      <c r="E180" s="113"/>
      <c r="F180" s="113"/>
      <c r="G180" s="113"/>
      <c r="H180" s="113"/>
      <c r="I180" s="95"/>
      <c r="J180" s="95"/>
      <c r="K180" s="95"/>
    </row>
    <row r="181" spans="2:11">
      <c r="B181" s="94"/>
      <c r="C181" s="95"/>
      <c r="D181" s="113"/>
      <c r="E181" s="113"/>
      <c r="F181" s="113"/>
      <c r="G181" s="113"/>
      <c r="H181" s="113"/>
      <c r="I181" s="95"/>
      <c r="J181" s="95"/>
      <c r="K181" s="95"/>
    </row>
    <row r="182" spans="2:11">
      <c r="B182" s="94"/>
      <c r="C182" s="95"/>
      <c r="D182" s="113"/>
      <c r="E182" s="113"/>
      <c r="F182" s="113"/>
      <c r="G182" s="113"/>
      <c r="H182" s="113"/>
      <c r="I182" s="95"/>
      <c r="J182" s="95"/>
      <c r="K182" s="95"/>
    </row>
    <row r="183" spans="2:11">
      <c r="B183" s="94"/>
      <c r="C183" s="95"/>
      <c r="D183" s="113"/>
      <c r="E183" s="113"/>
      <c r="F183" s="113"/>
      <c r="G183" s="113"/>
      <c r="H183" s="113"/>
      <c r="I183" s="95"/>
      <c r="J183" s="95"/>
      <c r="K183" s="95"/>
    </row>
    <row r="184" spans="2:11">
      <c r="B184" s="94"/>
      <c r="C184" s="95"/>
      <c r="D184" s="113"/>
      <c r="E184" s="113"/>
      <c r="F184" s="113"/>
      <c r="G184" s="113"/>
      <c r="H184" s="113"/>
      <c r="I184" s="95"/>
      <c r="J184" s="95"/>
      <c r="K184" s="95"/>
    </row>
    <row r="185" spans="2:11">
      <c r="B185" s="94"/>
      <c r="C185" s="95"/>
      <c r="D185" s="113"/>
      <c r="E185" s="113"/>
      <c r="F185" s="113"/>
      <c r="G185" s="113"/>
      <c r="H185" s="113"/>
      <c r="I185" s="95"/>
      <c r="J185" s="95"/>
      <c r="K185" s="95"/>
    </row>
    <row r="186" spans="2:11">
      <c r="B186" s="94"/>
      <c r="C186" s="95"/>
      <c r="D186" s="113"/>
      <c r="E186" s="113"/>
      <c r="F186" s="113"/>
      <c r="G186" s="113"/>
      <c r="H186" s="113"/>
      <c r="I186" s="95"/>
      <c r="J186" s="95"/>
      <c r="K186" s="95"/>
    </row>
    <row r="187" spans="2:11">
      <c r="B187" s="94"/>
      <c r="C187" s="95"/>
      <c r="D187" s="113"/>
      <c r="E187" s="113"/>
      <c r="F187" s="113"/>
      <c r="G187" s="113"/>
      <c r="H187" s="113"/>
      <c r="I187" s="95"/>
      <c r="J187" s="95"/>
      <c r="K187" s="95"/>
    </row>
    <row r="188" spans="2:11">
      <c r="B188" s="94"/>
      <c r="C188" s="95"/>
      <c r="D188" s="113"/>
      <c r="E188" s="113"/>
      <c r="F188" s="113"/>
      <c r="G188" s="113"/>
      <c r="H188" s="113"/>
      <c r="I188" s="95"/>
      <c r="J188" s="95"/>
      <c r="K188" s="95"/>
    </row>
    <row r="189" spans="2:11">
      <c r="B189" s="94"/>
      <c r="C189" s="95"/>
      <c r="D189" s="113"/>
      <c r="E189" s="113"/>
      <c r="F189" s="113"/>
      <c r="G189" s="113"/>
      <c r="H189" s="113"/>
      <c r="I189" s="95"/>
      <c r="J189" s="95"/>
      <c r="K189" s="95"/>
    </row>
    <row r="190" spans="2:11">
      <c r="B190" s="94"/>
      <c r="C190" s="95"/>
      <c r="D190" s="113"/>
      <c r="E190" s="113"/>
      <c r="F190" s="113"/>
      <c r="G190" s="113"/>
      <c r="H190" s="113"/>
      <c r="I190" s="95"/>
      <c r="J190" s="95"/>
      <c r="K190" s="95"/>
    </row>
    <row r="191" spans="2:11">
      <c r="B191" s="94"/>
      <c r="C191" s="95"/>
      <c r="D191" s="113"/>
      <c r="E191" s="113"/>
      <c r="F191" s="113"/>
      <c r="G191" s="113"/>
      <c r="H191" s="113"/>
      <c r="I191" s="95"/>
      <c r="J191" s="95"/>
      <c r="K191" s="95"/>
    </row>
    <row r="192" spans="2:11">
      <c r="B192" s="94"/>
      <c r="C192" s="95"/>
      <c r="D192" s="113"/>
      <c r="E192" s="113"/>
      <c r="F192" s="113"/>
      <c r="G192" s="113"/>
      <c r="H192" s="113"/>
      <c r="I192" s="95"/>
      <c r="J192" s="95"/>
      <c r="K192" s="95"/>
    </row>
    <row r="193" spans="2:11">
      <c r="B193" s="94"/>
      <c r="C193" s="95"/>
      <c r="D193" s="113"/>
      <c r="E193" s="113"/>
      <c r="F193" s="113"/>
      <c r="G193" s="113"/>
      <c r="H193" s="113"/>
      <c r="I193" s="95"/>
      <c r="J193" s="95"/>
      <c r="K193" s="95"/>
    </row>
    <row r="194" spans="2:11">
      <c r="B194" s="94"/>
      <c r="C194" s="95"/>
      <c r="D194" s="113"/>
      <c r="E194" s="113"/>
      <c r="F194" s="113"/>
      <c r="G194" s="113"/>
      <c r="H194" s="113"/>
      <c r="I194" s="95"/>
      <c r="J194" s="95"/>
      <c r="K194" s="95"/>
    </row>
    <row r="195" spans="2:11">
      <c r="B195" s="94"/>
      <c r="C195" s="95"/>
      <c r="D195" s="113"/>
      <c r="E195" s="113"/>
      <c r="F195" s="113"/>
      <c r="G195" s="113"/>
      <c r="H195" s="113"/>
      <c r="I195" s="95"/>
      <c r="J195" s="95"/>
      <c r="K195" s="95"/>
    </row>
    <row r="196" spans="2:11">
      <c r="B196" s="94"/>
      <c r="C196" s="95"/>
      <c r="D196" s="113"/>
      <c r="E196" s="113"/>
      <c r="F196" s="113"/>
      <c r="G196" s="113"/>
      <c r="H196" s="113"/>
      <c r="I196" s="95"/>
      <c r="J196" s="95"/>
      <c r="K196" s="95"/>
    </row>
    <row r="197" spans="2:11">
      <c r="B197" s="94"/>
      <c r="C197" s="95"/>
      <c r="D197" s="113"/>
      <c r="E197" s="113"/>
      <c r="F197" s="113"/>
      <c r="G197" s="113"/>
      <c r="H197" s="113"/>
      <c r="I197" s="95"/>
      <c r="J197" s="95"/>
      <c r="K197" s="95"/>
    </row>
    <row r="198" spans="2:11">
      <c r="B198" s="94"/>
      <c r="C198" s="95"/>
      <c r="D198" s="113"/>
      <c r="E198" s="113"/>
      <c r="F198" s="113"/>
      <c r="G198" s="113"/>
      <c r="H198" s="113"/>
      <c r="I198" s="95"/>
      <c r="J198" s="95"/>
      <c r="K198" s="95"/>
    </row>
    <row r="199" spans="2:11">
      <c r="B199" s="94"/>
      <c r="C199" s="95"/>
      <c r="D199" s="113"/>
      <c r="E199" s="113"/>
      <c r="F199" s="113"/>
      <c r="G199" s="113"/>
      <c r="H199" s="113"/>
      <c r="I199" s="95"/>
      <c r="J199" s="95"/>
      <c r="K199" s="95"/>
    </row>
    <row r="200" spans="2:11">
      <c r="B200" s="94"/>
      <c r="C200" s="95"/>
      <c r="D200" s="113"/>
      <c r="E200" s="113"/>
      <c r="F200" s="113"/>
      <c r="G200" s="113"/>
      <c r="H200" s="113"/>
      <c r="I200" s="95"/>
      <c r="J200" s="95"/>
      <c r="K200" s="95"/>
    </row>
    <row r="201" spans="2:11">
      <c r="B201" s="94"/>
      <c r="C201" s="95"/>
      <c r="D201" s="113"/>
      <c r="E201" s="113"/>
      <c r="F201" s="113"/>
      <c r="G201" s="113"/>
      <c r="H201" s="113"/>
      <c r="I201" s="95"/>
      <c r="J201" s="95"/>
      <c r="K201" s="95"/>
    </row>
    <row r="202" spans="2:11">
      <c r="B202" s="94"/>
      <c r="C202" s="95"/>
      <c r="D202" s="113"/>
      <c r="E202" s="113"/>
      <c r="F202" s="113"/>
      <c r="G202" s="113"/>
      <c r="H202" s="113"/>
      <c r="I202" s="95"/>
      <c r="J202" s="95"/>
      <c r="K202" s="95"/>
    </row>
    <row r="203" spans="2:11">
      <c r="B203" s="94"/>
      <c r="C203" s="95"/>
      <c r="D203" s="113"/>
      <c r="E203" s="113"/>
      <c r="F203" s="113"/>
      <c r="G203" s="113"/>
      <c r="H203" s="113"/>
      <c r="I203" s="95"/>
      <c r="J203" s="95"/>
      <c r="K203" s="95"/>
    </row>
    <row r="204" spans="2:11">
      <c r="B204" s="94"/>
      <c r="C204" s="95"/>
      <c r="D204" s="113"/>
      <c r="E204" s="113"/>
      <c r="F204" s="113"/>
      <c r="G204" s="113"/>
      <c r="H204" s="113"/>
      <c r="I204" s="95"/>
      <c r="J204" s="95"/>
      <c r="K204" s="95"/>
    </row>
    <row r="205" spans="2:11">
      <c r="B205" s="94"/>
      <c r="C205" s="95"/>
      <c r="D205" s="113"/>
      <c r="E205" s="113"/>
      <c r="F205" s="113"/>
      <c r="G205" s="113"/>
      <c r="H205" s="113"/>
      <c r="I205" s="95"/>
      <c r="J205" s="95"/>
      <c r="K205" s="95"/>
    </row>
    <row r="206" spans="2:11">
      <c r="B206" s="94"/>
      <c r="C206" s="95"/>
      <c r="D206" s="113"/>
      <c r="E206" s="113"/>
      <c r="F206" s="113"/>
      <c r="G206" s="113"/>
      <c r="H206" s="113"/>
      <c r="I206" s="95"/>
      <c r="J206" s="95"/>
      <c r="K206" s="95"/>
    </row>
    <row r="207" spans="2:11">
      <c r="B207" s="94"/>
      <c r="C207" s="95"/>
      <c r="D207" s="113"/>
      <c r="E207" s="113"/>
      <c r="F207" s="113"/>
      <c r="G207" s="113"/>
      <c r="H207" s="113"/>
      <c r="I207" s="95"/>
      <c r="J207" s="95"/>
      <c r="K207" s="95"/>
    </row>
    <row r="208" spans="2:11">
      <c r="B208" s="94"/>
      <c r="C208" s="95"/>
      <c r="D208" s="113"/>
      <c r="E208" s="113"/>
      <c r="F208" s="113"/>
      <c r="G208" s="113"/>
      <c r="H208" s="113"/>
      <c r="I208" s="95"/>
      <c r="J208" s="95"/>
      <c r="K208" s="95"/>
    </row>
    <row r="209" spans="2:11">
      <c r="B209" s="94"/>
      <c r="C209" s="95"/>
      <c r="D209" s="113"/>
      <c r="E209" s="113"/>
      <c r="F209" s="113"/>
      <c r="G209" s="113"/>
      <c r="H209" s="113"/>
      <c r="I209" s="95"/>
      <c r="J209" s="95"/>
      <c r="K209" s="95"/>
    </row>
    <row r="210" spans="2:11">
      <c r="B210" s="94"/>
      <c r="C210" s="95"/>
      <c r="D210" s="113"/>
      <c r="E210" s="113"/>
      <c r="F210" s="113"/>
      <c r="G210" s="113"/>
      <c r="H210" s="113"/>
      <c r="I210" s="95"/>
      <c r="J210" s="95"/>
      <c r="K210" s="95"/>
    </row>
    <row r="211" spans="2:11">
      <c r="B211" s="94"/>
      <c r="C211" s="95"/>
      <c r="D211" s="113"/>
      <c r="E211" s="113"/>
      <c r="F211" s="113"/>
      <c r="G211" s="113"/>
      <c r="H211" s="113"/>
      <c r="I211" s="95"/>
      <c r="J211" s="95"/>
      <c r="K211" s="95"/>
    </row>
    <row r="212" spans="2:11">
      <c r="B212" s="94"/>
      <c r="C212" s="95"/>
      <c r="D212" s="113"/>
      <c r="E212" s="113"/>
      <c r="F212" s="113"/>
      <c r="G212" s="113"/>
      <c r="H212" s="113"/>
      <c r="I212" s="95"/>
      <c r="J212" s="95"/>
      <c r="K212" s="95"/>
    </row>
    <row r="213" spans="2:11">
      <c r="B213" s="94"/>
      <c r="C213" s="95"/>
      <c r="D213" s="113"/>
      <c r="E213" s="113"/>
      <c r="F213" s="113"/>
      <c r="G213" s="113"/>
      <c r="H213" s="113"/>
      <c r="I213" s="95"/>
      <c r="J213" s="95"/>
      <c r="K213" s="95"/>
    </row>
    <row r="214" spans="2:11">
      <c r="B214" s="94"/>
      <c r="C214" s="95"/>
      <c r="D214" s="113"/>
      <c r="E214" s="113"/>
      <c r="F214" s="113"/>
      <c r="G214" s="113"/>
      <c r="H214" s="113"/>
      <c r="I214" s="95"/>
      <c r="J214" s="95"/>
      <c r="K214" s="95"/>
    </row>
    <row r="215" spans="2:11">
      <c r="B215" s="94"/>
      <c r="C215" s="95"/>
      <c r="D215" s="113"/>
      <c r="E215" s="113"/>
      <c r="F215" s="113"/>
      <c r="G215" s="113"/>
      <c r="H215" s="113"/>
      <c r="I215" s="95"/>
      <c r="J215" s="95"/>
      <c r="K215" s="95"/>
    </row>
    <row r="216" spans="2:11">
      <c r="B216" s="94"/>
      <c r="C216" s="95"/>
      <c r="D216" s="113"/>
      <c r="E216" s="113"/>
      <c r="F216" s="113"/>
      <c r="G216" s="113"/>
      <c r="H216" s="113"/>
      <c r="I216" s="95"/>
      <c r="J216" s="95"/>
      <c r="K216" s="95"/>
    </row>
    <row r="217" spans="2:11">
      <c r="B217" s="94"/>
      <c r="C217" s="95"/>
      <c r="D217" s="113"/>
      <c r="E217" s="113"/>
      <c r="F217" s="113"/>
      <c r="G217" s="113"/>
      <c r="H217" s="113"/>
      <c r="I217" s="95"/>
      <c r="J217" s="95"/>
      <c r="K217" s="95"/>
    </row>
    <row r="218" spans="2:11">
      <c r="B218" s="94"/>
      <c r="C218" s="95"/>
      <c r="D218" s="113"/>
      <c r="E218" s="113"/>
      <c r="F218" s="113"/>
      <c r="G218" s="113"/>
      <c r="H218" s="113"/>
      <c r="I218" s="95"/>
      <c r="J218" s="95"/>
      <c r="K218" s="95"/>
    </row>
    <row r="219" spans="2:11">
      <c r="B219" s="94"/>
      <c r="C219" s="95"/>
      <c r="D219" s="113"/>
      <c r="E219" s="113"/>
      <c r="F219" s="113"/>
      <c r="G219" s="113"/>
      <c r="H219" s="113"/>
      <c r="I219" s="95"/>
      <c r="J219" s="95"/>
      <c r="K219" s="95"/>
    </row>
    <row r="220" spans="2:11">
      <c r="B220" s="94"/>
      <c r="C220" s="95"/>
      <c r="D220" s="113"/>
      <c r="E220" s="113"/>
      <c r="F220" s="113"/>
      <c r="G220" s="113"/>
      <c r="H220" s="113"/>
      <c r="I220" s="95"/>
      <c r="J220" s="95"/>
      <c r="K220" s="95"/>
    </row>
    <row r="221" spans="2:11">
      <c r="B221" s="94"/>
      <c r="C221" s="95"/>
      <c r="D221" s="113"/>
      <c r="E221" s="113"/>
      <c r="F221" s="113"/>
      <c r="G221" s="113"/>
      <c r="H221" s="113"/>
      <c r="I221" s="95"/>
      <c r="J221" s="95"/>
      <c r="K221" s="95"/>
    </row>
    <row r="222" spans="2:11">
      <c r="B222" s="94"/>
      <c r="C222" s="95"/>
      <c r="D222" s="113"/>
      <c r="E222" s="113"/>
      <c r="F222" s="113"/>
      <c r="G222" s="113"/>
      <c r="H222" s="113"/>
      <c r="I222" s="95"/>
      <c r="J222" s="95"/>
      <c r="K222" s="95"/>
    </row>
    <row r="223" spans="2:11">
      <c r="B223" s="94"/>
      <c r="C223" s="95"/>
      <c r="D223" s="113"/>
      <c r="E223" s="113"/>
      <c r="F223" s="113"/>
      <c r="G223" s="113"/>
      <c r="H223" s="113"/>
      <c r="I223" s="95"/>
      <c r="J223" s="95"/>
      <c r="K223" s="95"/>
    </row>
    <row r="224" spans="2:11">
      <c r="B224" s="94"/>
      <c r="C224" s="95"/>
      <c r="D224" s="113"/>
      <c r="E224" s="113"/>
      <c r="F224" s="113"/>
      <c r="G224" s="113"/>
      <c r="H224" s="113"/>
      <c r="I224" s="95"/>
      <c r="J224" s="95"/>
      <c r="K224" s="95"/>
    </row>
    <row r="225" spans="2:11">
      <c r="B225" s="94"/>
      <c r="C225" s="95"/>
      <c r="D225" s="113"/>
      <c r="E225" s="113"/>
      <c r="F225" s="113"/>
      <c r="G225" s="113"/>
      <c r="H225" s="113"/>
      <c r="I225" s="95"/>
      <c r="J225" s="95"/>
      <c r="K225" s="95"/>
    </row>
    <row r="226" spans="2:11">
      <c r="B226" s="94"/>
      <c r="C226" s="95"/>
      <c r="D226" s="113"/>
      <c r="E226" s="113"/>
      <c r="F226" s="113"/>
      <c r="G226" s="113"/>
      <c r="H226" s="113"/>
      <c r="I226" s="95"/>
      <c r="J226" s="95"/>
      <c r="K226" s="95"/>
    </row>
    <row r="227" spans="2:11">
      <c r="B227" s="94"/>
      <c r="C227" s="95"/>
      <c r="D227" s="113"/>
      <c r="E227" s="113"/>
      <c r="F227" s="113"/>
      <c r="G227" s="113"/>
      <c r="H227" s="113"/>
      <c r="I227" s="95"/>
      <c r="J227" s="95"/>
      <c r="K227" s="95"/>
    </row>
    <row r="228" spans="2:11">
      <c r="B228" s="94"/>
      <c r="C228" s="95"/>
      <c r="D228" s="113"/>
      <c r="E228" s="113"/>
      <c r="F228" s="113"/>
      <c r="G228" s="113"/>
      <c r="H228" s="113"/>
      <c r="I228" s="95"/>
      <c r="J228" s="95"/>
      <c r="K228" s="95"/>
    </row>
    <row r="229" spans="2:11">
      <c r="B229" s="94"/>
      <c r="C229" s="95"/>
      <c r="D229" s="113"/>
      <c r="E229" s="113"/>
      <c r="F229" s="113"/>
      <c r="G229" s="113"/>
      <c r="H229" s="113"/>
      <c r="I229" s="95"/>
      <c r="J229" s="95"/>
      <c r="K229" s="95"/>
    </row>
    <row r="230" spans="2:11">
      <c r="B230" s="94"/>
      <c r="C230" s="95"/>
      <c r="D230" s="113"/>
      <c r="E230" s="113"/>
      <c r="F230" s="113"/>
      <c r="G230" s="113"/>
      <c r="H230" s="113"/>
      <c r="I230" s="95"/>
      <c r="J230" s="95"/>
      <c r="K230" s="95"/>
    </row>
    <row r="231" spans="2:11">
      <c r="B231" s="94"/>
      <c r="C231" s="95"/>
      <c r="D231" s="113"/>
      <c r="E231" s="113"/>
      <c r="F231" s="113"/>
      <c r="G231" s="113"/>
      <c r="H231" s="113"/>
      <c r="I231" s="95"/>
      <c r="J231" s="95"/>
      <c r="K231" s="95"/>
    </row>
    <row r="232" spans="2:11">
      <c r="B232" s="94"/>
      <c r="C232" s="95"/>
      <c r="D232" s="113"/>
      <c r="E232" s="113"/>
      <c r="F232" s="113"/>
      <c r="G232" s="113"/>
      <c r="H232" s="113"/>
      <c r="I232" s="95"/>
      <c r="J232" s="95"/>
      <c r="K232" s="95"/>
    </row>
    <row r="233" spans="2:11">
      <c r="B233" s="94"/>
      <c r="C233" s="95"/>
      <c r="D233" s="113"/>
      <c r="E233" s="113"/>
      <c r="F233" s="113"/>
      <c r="G233" s="113"/>
      <c r="H233" s="113"/>
      <c r="I233" s="95"/>
      <c r="J233" s="95"/>
      <c r="K233" s="95"/>
    </row>
    <row r="234" spans="2:11">
      <c r="B234" s="94"/>
      <c r="C234" s="95"/>
      <c r="D234" s="113"/>
      <c r="E234" s="113"/>
      <c r="F234" s="113"/>
      <c r="G234" s="113"/>
      <c r="H234" s="113"/>
      <c r="I234" s="95"/>
      <c r="J234" s="95"/>
      <c r="K234" s="95"/>
    </row>
    <row r="235" spans="2:11">
      <c r="B235" s="94"/>
      <c r="C235" s="95"/>
      <c r="D235" s="113"/>
      <c r="E235" s="113"/>
      <c r="F235" s="113"/>
      <c r="G235" s="113"/>
      <c r="H235" s="113"/>
      <c r="I235" s="95"/>
      <c r="J235" s="95"/>
      <c r="K235" s="95"/>
    </row>
    <row r="236" spans="2:11">
      <c r="B236" s="94"/>
      <c r="C236" s="95"/>
      <c r="D236" s="113"/>
      <c r="E236" s="113"/>
      <c r="F236" s="113"/>
      <c r="G236" s="113"/>
      <c r="H236" s="113"/>
      <c r="I236" s="95"/>
      <c r="J236" s="95"/>
      <c r="K236" s="95"/>
    </row>
    <row r="237" spans="2:11">
      <c r="B237" s="94"/>
      <c r="C237" s="95"/>
      <c r="D237" s="113"/>
      <c r="E237" s="113"/>
      <c r="F237" s="113"/>
      <c r="G237" s="113"/>
      <c r="H237" s="113"/>
      <c r="I237" s="95"/>
      <c r="J237" s="95"/>
      <c r="K237" s="95"/>
    </row>
    <row r="238" spans="2:11">
      <c r="B238" s="94"/>
      <c r="C238" s="95"/>
      <c r="D238" s="113"/>
      <c r="E238" s="113"/>
      <c r="F238" s="113"/>
      <c r="G238" s="113"/>
      <c r="H238" s="113"/>
      <c r="I238" s="95"/>
      <c r="J238" s="95"/>
      <c r="K238" s="95"/>
    </row>
    <row r="239" spans="2:11">
      <c r="B239" s="94"/>
      <c r="C239" s="95"/>
      <c r="D239" s="113"/>
      <c r="E239" s="113"/>
      <c r="F239" s="113"/>
      <c r="G239" s="113"/>
      <c r="H239" s="113"/>
      <c r="I239" s="95"/>
      <c r="J239" s="95"/>
      <c r="K239" s="95"/>
    </row>
    <row r="240" spans="2:11">
      <c r="B240" s="94"/>
      <c r="C240" s="95"/>
      <c r="D240" s="113"/>
      <c r="E240" s="113"/>
      <c r="F240" s="113"/>
      <c r="G240" s="113"/>
      <c r="H240" s="113"/>
      <c r="I240" s="95"/>
      <c r="J240" s="95"/>
      <c r="K240" s="95"/>
    </row>
    <row r="241" spans="2:11">
      <c r="B241" s="94"/>
      <c r="C241" s="95"/>
      <c r="D241" s="113"/>
      <c r="E241" s="113"/>
      <c r="F241" s="113"/>
      <c r="G241" s="113"/>
      <c r="H241" s="113"/>
      <c r="I241" s="95"/>
      <c r="J241" s="95"/>
      <c r="K241" s="95"/>
    </row>
    <row r="242" spans="2:11">
      <c r="B242" s="94"/>
      <c r="C242" s="95"/>
      <c r="D242" s="113"/>
      <c r="E242" s="113"/>
      <c r="F242" s="113"/>
      <c r="G242" s="113"/>
      <c r="H242" s="113"/>
      <c r="I242" s="95"/>
      <c r="J242" s="95"/>
      <c r="K242" s="95"/>
    </row>
    <row r="243" spans="2:11">
      <c r="B243" s="94"/>
      <c r="C243" s="95"/>
      <c r="D243" s="113"/>
      <c r="E243" s="113"/>
      <c r="F243" s="113"/>
      <c r="G243" s="113"/>
      <c r="H243" s="113"/>
      <c r="I243" s="95"/>
      <c r="J243" s="95"/>
      <c r="K243" s="95"/>
    </row>
    <row r="244" spans="2:11">
      <c r="B244" s="94"/>
      <c r="C244" s="95"/>
      <c r="D244" s="113"/>
      <c r="E244" s="113"/>
      <c r="F244" s="113"/>
      <c r="G244" s="113"/>
      <c r="H244" s="113"/>
      <c r="I244" s="95"/>
      <c r="J244" s="95"/>
      <c r="K244" s="95"/>
    </row>
    <row r="245" spans="2:11">
      <c r="B245" s="94"/>
      <c r="C245" s="95"/>
      <c r="D245" s="113"/>
      <c r="E245" s="113"/>
      <c r="F245" s="113"/>
      <c r="G245" s="113"/>
      <c r="H245" s="113"/>
      <c r="I245" s="95"/>
      <c r="J245" s="95"/>
      <c r="K245" s="95"/>
    </row>
    <row r="246" spans="2:11">
      <c r="B246" s="94"/>
      <c r="C246" s="95"/>
      <c r="D246" s="113"/>
      <c r="E246" s="113"/>
      <c r="F246" s="113"/>
      <c r="G246" s="113"/>
      <c r="H246" s="113"/>
      <c r="I246" s="95"/>
      <c r="J246" s="95"/>
      <c r="K246" s="95"/>
    </row>
    <row r="247" spans="2:11">
      <c r="B247" s="94"/>
      <c r="C247" s="95"/>
      <c r="D247" s="113"/>
      <c r="E247" s="113"/>
      <c r="F247" s="113"/>
      <c r="G247" s="113"/>
      <c r="H247" s="113"/>
      <c r="I247" s="95"/>
      <c r="J247" s="95"/>
      <c r="K247" s="95"/>
    </row>
    <row r="248" spans="2:11">
      <c r="B248" s="94"/>
      <c r="C248" s="95"/>
      <c r="D248" s="113"/>
      <c r="E248" s="113"/>
      <c r="F248" s="113"/>
      <c r="G248" s="113"/>
      <c r="H248" s="113"/>
      <c r="I248" s="95"/>
      <c r="J248" s="95"/>
      <c r="K248" s="95"/>
    </row>
    <row r="249" spans="2:11">
      <c r="B249" s="94"/>
      <c r="C249" s="95"/>
      <c r="D249" s="113"/>
      <c r="E249" s="113"/>
      <c r="F249" s="113"/>
      <c r="G249" s="113"/>
      <c r="H249" s="113"/>
      <c r="I249" s="95"/>
      <c r="J249" s="95"/>
      <c r="K249" s="95"/>
    </row>
    <row r="250" spans="2:11">
      <c r="B250" s="94"/>
      <c r="C250" s="95"/>
      <c r="D250" s="113"/>
      <c r="E250" s="113"/>
      <c r="F250" s="113"/>
      <c r="G250" s="113"/>
      <c r="H250" s="113"/>
      <c r="I250" s="95"/>
      <c r="J250" s="95"/>
      <c r="K250" s="95"/>
    </row>
    <row r="251" spans="2:11">
      <c r="B251" s="94"/>
      <c r="C251" s="95"/>
      <c r="D251" s="113"/>
      <c r="E251" s="113"/>
      <c r="F251" s="113"/>
      <c r="G251" s="113"/>
      <c r="H251" s="113"/>
      <c r="I251" s="95"/>
      <c r="J251" s="95"/>
      <c r="K251" s="95"/>
    </row>
    <row r="252" spans="2:11">
      <c r="B252" s="94"/>
      <c r="C252" s="95"/>
      <c r="D252" s="113"/>
      <c r="E252" s="113"/>
      <c r="F252" s="113"/>
      <c r="G252" s="113"/>
      <c r="H252" s="113"/>
      <c r="I252" s="95"/>
      <c r="J252" s="95"/>
      <c r="K252" s="95"/>
    </row>
    <row r="253" spans="2:11">
      <c r="B253" s="94"/>
      <c r="C253" s="95"/>
      <c r="D253" s="113"/>
      <c r="E253" s="113"/>
      <c r="F253" s="113"/>
      <c r="G253" s="113"/>
      <c r="H253" s="113"/>
      <c r="I253" s="95"/>
      <c r="J253" s="95"/>
      <c r="K253" s="95"/>
    </row>
    <row r="254" spans="2:11">
      <c r="B254" s="94"/>
      <c r="C254" s="95"/>
      <c r="D254" s="113"/>
      <c r="E254" s="113"/>
      <c r="F254" s="113"/>
      <c r="G254" s="113"/>
      <c r="H254" s="113"/>
      <c r="I254" s="95"/>
      <c r="J254" s="95"/>
      <c r="K254" s="95"/>
    </row>
    <row r="255" spans="2:11">
      <c r="B255" s="94"/>
      <c r="C255" s="95"/>
      <c r="D255" s="113"/>
      <c r="E255" s="113"/>
      <c r="F255" s="113"/>
      <c r="G255" s="113"/>
      <c r="H255" s="113"/>
      <c r="I255" s="95"/>
      <c r="J255" s="95"/>
      <c r="K255" s="95"/>
    </row>
    <row r="256" spans="2:11">
      <c r="B256" s="94"/>
      <c r="C256" s="95"/>
      <c r="D256" s="113"/>
      <c r="E256" s="113"/>
      <c r="F256" s="113"/>
      <c r="G256" s="113"/>
      <c r="H256" s="113"/>
      <c r="I256" s="95"/>
      <c r="J256" s="95"/>
      <c r="K256" s="95"/>
    </row>
    <row r="257" spans="2:11">
      <c r="B257" s="94"/>
      <c r="C257" s="95"/>
      <c r="D257" s="113"/>
      <c r="E257" s="113"/>
      <c r="F257" s="113"/>
      <c r="G257" s="113"/>
      <c r="H257" s="113"/>
      <c r="I257" s="95"/>
      <c r="J257" s="95"/>
      <c r="K257" s="95"/>
    </row>
    <row r="258" spans="2:11">
      <c r="B258" s="94"/>
      <c r="C258" s="95"/>
      <c r="D258" s="113"/>
      <c r="E258" s="113"/>
      <c r="F258" s="113"/>
      <c r="G258" s="113"/>
      <c r="H258" s="113"/>
      <c r="I258" s="95"/>
      <c r="J258" s="95"/>
      <c r="K258" s="95"/>
    </row>
    <row r="259" spans="2:11">
      <c r="B259" s="94"/>
      <c r="C259" s="95"/>
      <c r="D259" s="113"/>
      <c r="E259" s="113"/>
      <c r="F259" s="113"/>
      <c r="G259" s="113"/>
      <c r="H259" s="113"/>
      <c r="I259" s="95"/>
      <c r="J259" s="95"/>
      <c r="K259" s="95"/>
    </row>
    <row r="260" spans="2:11">
      <c r="B260" s="94"/>
      <c r="C260" s="95"/>
      <c r="D260" s="113"/>
      <c r="E260" s="113"/>
      <c r="F260" s="113"/>
      <c r="G260" s="113"/>
      <c r="H260" s="113"/>
      <c r="I260" s="95"/>
      <c r="J260" s="95"/>
      <c r="K260" s="95"/>
    </row>
    <row r="261" spans="2:11">
      <c r="B261" s="94"/>
      <c r="C261" s="95"/>
      <c r="D261" s="113"/>
      <c r="E261" s="113"/>
      <c r="F261" s="113"/>
      <c r="G261" s="113"/>
      <c r="H261" s="113"/>
      <c r="I261" s="95"/>
      <c r="J261" s="95"/>
      <c r="K261" s="95"/>
    </row>
    <row r="262" spans="2:11">
      <c r="B262" s="94"/>
      <c r="C262" s="95"/>
      <c r="D262" s="113"/>
      <c r="E262" s="113"/>
      <c r="F262" s="113"/>
      <c r="G262" s="113"/>
      <c r="H262" s="113"/>
      <c r="I262" s="95"/>
      <c r="J262" s="95"/>
      <c r="K262" s="95"/>
    </row>
    <row r="263" spans="2:11">
      <c r="B263" s="94"/>
      <c r="C263" s="95"/>
      <c r="D263" s="113"/>
      <c r="E263" s="113"/>
      <c r="F263" s="113"/>
      <c r="G263" s="113"/>
      <c r="H263" s="113"/>
      <c r="I263" s="95"/>
      <c r="J263" s="95"/>
      <c r="K263" s="95"/>
    </row>
    <row r="264" spans="2:11">
      <c r="B264" s="94"/>
      <c r="C264" s="95"/>
      <c r="D264" s="113"/>
      <c r="E264" s="113"/>
      <c r="F264" s="113"/>
      <c r="G264" s="113"/>
      <c r="H264" s="113"/>
      <c r="I264" s="95"/>
      <c r="J264" s="95"/>
      <c r="K264" s="95"/>
    </row>
    <row r="265" spans="2:11">
      <c r="B265" s="94"/>
      <c r="C265" s="95"/>
      <c r="D265" s="113"/>
      <c r="E265" s="113"/>
      <c r="F265" s="113"/>
      <c r="G265" s="113"/>
      <c r="H265" s="113"/>
      <c r="I265" s="95"/>
      <c r="J265" s="95"/>
      <c r="K265" s="95"/>
    </row>
    <row r="266" spans="2:11">
      <c r="B266" s="94"/>
      <c r="C266" s="95"/>
      <c r="D266" s="113"/>
      <c r="E266" s="113"/>
      <c r="F266" s="113"/>
      <c r="G266" s="113"/>
      <c r="H266" s="113"/>
      <c r="I266" s="95"/>
      <c r="J266" s="95"/>
      <c r="K266" s="95"/>
    </row>
    <row r="267" spans="2:11">
      <c r="B267" s="94"/>
      <c r="C267" s="95"/>
      <c r="D267" s="113"/>
      <c r="E267" s="113"/>
      <c r="F267" s="113"/>
      <c r="G267" s="113"/>
      <c r="H267" s="113"/>
      <c r="I267" s="95"/>
      <c r="J267" s="95"/>
      <c r="K267" s="95"/>
    </row>
    <row r="268" spans="2:11">
      <c r="B268" s="94"/>
      <c r="C268" s="95"/>
      <c r="D268" s="113"/>
      <c r="E268" s="113"/>
      <c r="F268" s="113"/>
      <c r="G268" s="113"/>
      <c r="H268" s="113"/>
      <c r="I268" s="95"/>
      <c r="J268" s="95"/>
      <c r="K268" s="95"/>
    </row>
    <row r="269" spans="2:11">
      <c r="B269" s="94"/>
      <c r="C269" s="95"/>
      <c r="D269" s="113"/>
      <c r="E269" s="113"/>
      <c r="F269" s="113"/>
      <c r="G269" s="113"/>
      <c r="H269" s="113"/>
      <c r="I269" s="95"/>
      <c r="J269" s="95"/>
      <c r="K269" s="95"/>
    </row>
    <row r="270" spans="2:11">
      <c r="B270" s="94"/>
      <c r="C270" s="95"/>
      <c r="D270" s="113"/>
      <c r="E270" s="113"/>
      <c r="F270" s="113"/>
      <c r="G270" s="113"/>
      <c r="H270" s="113"/>
      <c r="I270" s="95"/>
      <c r="J270" s="95"/>
      <c r="K270" s="95"/>
    </row>
    <row r="271" spans="2:11">
      <c r="B271" s="94"/>
      <c r="C271" s="95"/>
      <c r="D271" s="113"/>
      <c r="E271" s="113"/>
      <c r="F271" s="113"/>
      <c r="G271" s="113"/>
      <c r="H271" s="113"/>
      <c r="I271" s="95"/>
      <c r="J271" s="95"/>
      <c r="K271" s="95"/>
    </row>
    <row r="272" spans="2:11">
      <c r="B272" s="94"/>
      <c r="C272" s="95"/>
      <c r="D272" s="113"/>
      <c r="E272" s="113"/>
      <c r="F272" s="113"/>
      <c r="G272" s="113"/>
      <c r="H272" s="113"/>
      <c r="I272" s="95"/>
      <c r="J272" s="95"/>
      <c r="K272" s="95"/>
    </row>
    <row r="273" spans="2:11">
      <c r="B273" s="94"/>
      <c r="C273" s="95"/>
      <c r="D273" s="113"/>
      <c r="E273" s="113"/>
      <c r="F273" s="113"/>
      <c r="G273" s="113"/>
      <c r="H273" s="113"/>
      <c r="I273" s="95"/>
      <c r="J273" s="95"/>
      <c r="K273" s="95"/>
    </row>
    <row r="274" spans="2:11">
      <c r="B274" s="94"/>
      <c r="C274" s="95"/>
      <c r="D274" s="113"/>
      <c r="E274" s="113"/>
      <c r="F274" s="113"/>
      <c r="G274" s="113"/>
      <c r="H274" s="113"/>
      <c r="I274" s="95"/>
      <c r="J274" s="95"/>
      <c r="K274" s="95"/>
    </row>
    <row r="275" spans="2:11">
      <c r="B275" s="94"/>
      <c r="C275" s="95"/>
      <c r="D275" s="113"/>
      <c r="E275" s="113"/>
      <c r="F275" s="113"/>
      <c r="G275" s="113"/>
      <c r="H275" s="113"/>
      <c r="I275" s="95"/>
      <c r="J275" s="95"/>
      <c r="K275" s="95"/>
    </row>
    <row r="276" spans="2:11">
      <c r="B276" s="94"/>
      <c r="C276" s="95"/>
      <c r="D276" s="113"/>
      <c r="E276" s="113"/>
      <c r="F276" s="113"/>
      <c r="G276" s="113"/>
      <c r="H276" s="113"/>
      <c r="I276" s="95"/>
      <c r="J276" s="95"/>
      <c r="K276" s="95"/>
    </row>
    <row r="277" spans="2:11">
      <c r="B277" s="94"/>
      <c r="C277" s="95"/>
      <c r="D277" s="113"/>
      <c r="E277" s="113"/>
      <c r="F277" s="113"/>
      <c r="G277" s="113"/>
      <c r="H277" s="113"/>
      <c r="I277" s="95"/>
      <c r="J277" s="95"/>
      <c r="K277" s="95"/>
    </row>
    <row r="278" spans="2:11">
      <c r="B278" s="94"/>
      <c r="C278" s="95"/>
      <c r="D278" s="113"/>
      <c r="E278" s="113"/>
      <c r="F278" s="113"/>
      <c r="G278" s="113"/>
      <c r="H278" s="113"/>
      <c r="I278" s="95"/>
      <c r="J278" s="95"/>
      <c r="K278" s="95"/>
    </row>
    <row r="279" spans="2:11">
      <c r="B279" s="94"/>
      <c r="C279" s="95"/>
      <c r="D279" s="113"/>
      <c r="E279" s="113"/>
      <c r="F279" s="113"/>
      <c r="G279" s="113"/>
      <c r="H279" s="113"/>
      <c r="I279" s="95"/>
      <c r="J279" s="95"/>
      <c r="K279" s="95"/>
    </row>
    <row r="280" spans="2:11">
      <c r="B280" s="94"/>
      <c r="C280" s="95"/>
      <c r="D280" s="113"/>
      <c r="E280" s="113"/>
      <c r="F280" s="113"/>
      <c r="G280" s="113"/>
      <c r="H280" s="113"/>
      <c r="I280" s="95"/>
      <c r="J280" s="95"/>
      <c r="K280" s="95"/>
    </row>
    <row r="281" spans="2:11">
      <c r="B281" s="94"/>
      <c r="C281" s="95"/>
      <c r="D281" s="113"/>
      <c r="E281" s="113"/>
      <c r="F281" s="113"/>
      <c r="G281" s="113"/>
      <c r="H281" s="113"/>
      <c r="I281" s="95"/>
      <c r="J281" s="95"/>
      <c r="K281" s="95"/>
    </row>
    <row r="282" spans="2:11">
      <c r="B282" s="94"/>
      <c r="C282" s="95"/>
      <c r="D282" s="113"/>
      <c r="E282" s="113"/>
      <c r="F282" s="113"/>
      <c r="G282" s="113"/>
      <c r="H282" s="113"/>
      <c r="I282" s="95"/>
      <c r="J282" s="95"/>
      <c r="K282" s="95"/>
    </row>
    <row r="283" spans="2:11">
      <c r="B283" s="94"/>
      <c r="C283" s="95"/>
      <c r="D283" s="113"/>
      <c r="E283" s="113"/>
      <c r="F283" s="113"/>
      <c r="G283" s="113"/>
      <c r="H283" s="113"/>
      <c r="I283" s="95"/>
      <c r="J283" s="95"/>
      <c r="K283" s="95"/>
    </row>
    <row r="284" spans="2:11">
      <c r="B284" s="94"/>
      <c r="C284" s="95"/>
      <c r="D284" s="113"/>
      <c r="E284" s="113"/>
      <c r="F284" s="113"/>
      <c r="G284" s="113"/>
      <c r="H284" s="113"/>
      <c r="I284" s="95"/>
      <c r="J284" s="95"/>
      <c r="K284" s="95"/>
    </row>
    <row r="285" spans="2:11">
      <c r="B285" s="94"/>
      <c r="C285" s="95"/>
      <c r="D285" s="113"/>
      <c r="E285" s="113"/>
      <c r="F285" s="113"/>
      <c r="G285" s="113"/>
      <c r="H285" s="113"/>
      <c r="I285" s="95"/>
      <c r="J285" s="95"/>
      <c r="K285" s="95"/>
    </row>
    <row r="286" spans="2:11">
      <c r="B286" s="94"/>
      <c r="C286" s="95"/>
      <c r="D286" s="113"/>
      <c r="E286" s="113"/>
      <c r="F286" s="113"/>
      <c r="G286" s="113"/>
      <c r="H286" s="113"/>
      <c r="I286" s="95"/>
      <c r="J286" s="95"/>
      <c r="K286" s="95"/>
    </row>
    <row r="287" spans="2:11">
      <c r="B287" s="94"/>
      <c r="C287" s="95"/>
      <c r="D287" s="113"/>
      <c r="E287" s="113"/>
      <c r="F287" s="113"/>
      <c r="G287" s="113"/>
      <c r="H287" s="113"/>
      <c r="I287" s="95"/>
      <c r="J287" s="95"/>
      <c r="K287" s="95"/>
    </row>
    <row r="288" spans="2:11">
      <c r="B288" s="94"/>
      <c r="C288" s="95"/>
      <c r="D288" s="113"/>
      <c r="E288" s="113"/>
      <c r="F288" s="113"/>
      <c r="G288" s="113"/>
      <c r="H288" s="113"/>
      <c r="I288" s="95"/>
      <c r="J288" s="95"/>
      <c r="K288" s="95"/>
    </row>
    <row r="289" spans="2:11">
      <c r="B289" s="94"/>
      <c r="C289" s="95"/>
      <c r="D289" s="113"/>
      <c r="E289" s="113"/>
      <c r="F289" s="113"/>
      <c r="G289" s="113"/>
      <c r="H289" s="113"/>
      <c r="I289" s="95"/>
      <c r="J289" s="95"/>
      <c r="K289" s="95"/>
    </row>
    <row r="290" spans="2:11">
      <c r="B290" s="94"/>
      <c r="C290" s="95"/>
      <c r="D290" s="113"/>
      <c r="E290" s="113"/>
      <c r="F290" s="113"/>
      <c r="G290" s="113"/>
      <c r="H290" s="113"/>
      <c r="I290" s="95"/>
      <c r="J290" s="95"/>
      <c r="K290" s="95"/>
    </row>
    <row r="291" spans="2:11">
      <c r="B291" s="94"/>
      <c r="C291" s="95"/>
      <c r="D291" s="113"/>
      <c r="E291" s="113"/>
      <c r="F291" s="113"/>
      <c r="G291" s="113"/>
      <c r="H291" s="113"/>
      <c r="I291" s="95"/>
      <c r="J291" s="95"/>
      <c r="K291" s="95"/>
    </row>
    <row r="292" spans="2:11">
      <c r="B292" s="94"/>
      <c r="C292" s="95"/>
      <c r="D292" s="113"/>
      <c r="E292" s="113"/>
      <c r="F292" s="113"/>
      <c r="G292" s="113"/>
      <c r="H292" s="113"/>
      <c r="I292" s="95"/>
      <c r="J292" s="95"/>
      <c r="K292" s="95"/>
    </row>
    <row r="293" spans="2:11">
      <c r="B293" s="94"/>
      <c r="C293" s="95"/>
      <c r="D293" s="113"/>
      <c r="E293" s="113"/>
      <c r="F293" s="113"/>
      <c r="G293" s="113"/>
      <c r="H293" s="113"/>
      <c r="I293" s="95"/>
      <c r="J293" s="95"/>
      <c r="K293" s="95"/>
    </row>
    <row r="294" spans="2:11">
      <c r="B294" s="94"/>
      <c r="C294" s="95"/>
      <c r="D294" s="113"/>
      <c r="E294" s="113"/>
      <c r="F294" s="113"/>
      <c r="G294" s="113"/>
      <c r="H294" s="113"/>
      <c r="I294" s="95"/>
      <c r="J294" s="95"/>
      <c r="K294" s="95"/>
    </row>
    <row r="295" spans="2:11">
      <c r="B295" s="94"/>
      <c r="C295" s="95"/>
      <c r="D295" s="113"/>
      <c r="E295" s="113"/>
      <c r="F295" s="113"/>
      <c r="G295" s="113"/>
      <c r="H295" s="113"/>
      <c r="I295" s="95"/>
      <c r="J295" s="95"/>
      <c r="K295" s="95"/>
    </row>
    <row r="296" spans="2:11">
      <c r="B296" s="94"/>
      <c r="C296" s="95"/>
      <c r="D296" s="113"/>
      <c r="E296" s="113"/>
      <c r="F296" s="113"/>
      <c r="G296" s="113"/>
      <c r="H296" s="113"/>
      <c r="I296" s="95"/>
      <c r="J296" s="95"/>
      <c r="K296" s="95"/>
    </row>
    <row r="297" spans="2:11">
      <c r="B297" s="94"/>
      <c r="C297" s="95"/>
      <c r="D297" s="113"/>
      <c r="E297" s="113"/>
      <c r="F297" s="113"/>
      <c r="G297" s="113"/>
      <c r="H297" s="113"/>
      <c r="I297" s="95"/>
      <c r="J297" s="95"/>
      <c r="K297" s="95"/>
    </row>
    <row r="298" spans="2:11">
      <c r="B298" s="94"/>
      <c r="C298" s="95"/>
      <c r="D298" s="113"/>
      <c r="E298" s="113"/>
      <c r="F298" s="113"/>
      <c r="G298" s="113"/>
      <c r="H298" s="113"/>
      <c r="I298" s="95"/>
      <c r="J298" s="95"/>
      <c r="K298" s="95"/>
    </row>
    <row r="299" spans="2:11">
      <c r="B299" s="94"/>
      <c r="C299" s="95"/>
      <c r="D299" s="113"/>
      <c r="E299" s="113"/>
      <c r="F299" s="113"/>
      <c r="G299" s="113"/>
      <c r="H299" s="113"/>
      <c r="I299" s="95"/>
      <c r="J299" s="95"/>
      <c r="K299" s="95"/>
    </row>
    <row r="300" spans="2:11">
      <c r="B300" s="94"/>
      <c r="C300" s="95"/>
      <c r="D300" s="113"/>
      <c r="E300" s="113"/>
      <c r="F300" s="113"/>
      <c r="G300" s="113"/>
      <c r="H300" s="113"/>
      <c r="I300" s="95"/>
      <c r="J300" s="95"/>
      <c r="K300" s="95"/>
    </row>
    <row r="301" spans="2:11">
      <c r="B301" s="94"/>
      <c r="C301" s="95"/>
      <c r="D301" s="113"/>
      <c r="E301" s="113"/>
      <c r="F301" s="113"/>
      <c r="G301" s="113"/>
      <c r="H301" s="113"/>
      <c r="I301" s="95"/>
      <c r="J301" s="95"/>
      <c r="K301" s="95"/>
    </row>
    <row r="302" spans="2:11">
      <c r="B302" s="94"/>
      <c r="C302" s="95"/>
      <c r="D302" s="113"/>
      <c r="E302" s="113"/>
      <c r="F302" s="113"/>
      <c r="G302" s="113"/>
      <c r="H302" s="113"/>
      <c r="I302" s="95"/>
      <c r="J302" s="95"/>
      <c r="K302" s="95"/>
    </row>
    <row r="303" spans="2:11">
      <c r="B303" s="94"/>
      <c r="C303" s="95"/>
      <c r="D303" s="113"/>
      <c r="E303" s="113"/>
      <c r="F303" s="113"/>
      <c r="G303" s="113"/>
      <c r="H303" s="113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B14:C1048576 B1:B13 C5:C13 A1:A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50.85546875" style="2" bestFit="1" customWidth="1"/>
    <col min="3" max="3" width="51.5703125" style="1" bestFit="1" customWidth="1"/>
    <col min="4" max="4" width="11.85546875" style="1" customWidth="1"/>
    <col min="5" max="16384" width="9.140625" style="1"/>
  </cols>
  <sheetData>
    <row r="1" spans="2:6">
      <c r="B1" s="46" t="s">
        <v>127</v>
      </c>
      <c r="C1" s="46" t="s" vm="1">
        <v>205</v>
      </c>
    </row>
    <row r="2" spans="2:6">
      <c r="B2" s="46" t="s">
        <v>126</v>
      </c>
      <c r="C2" s="46" t="s">
        <v>206</v>
      </c>
    </row>
    <row r="3" spans="2:6">
      <c r="B3" s="46" t="s">
        <v>128</v>
      </c>
      <c r="C3" s="46" t="s">
        <v>207</v>
      </c>
    </row>
    <row r="4" spans="2:6">
      <c r="B4" s="46" t="s">
        <v>129</v>
      </c>
      <c r="C4" s="46">
        <v>2146</v>
      </c>
    </row>
    <row r="6" spans="2:6" ht="26.25" customHeight="1">
      <c r="B6" s="130" t="s">
        <v>161</v>
      </c>
      <c r="C6" s="131"/>
      <c r="D6" s="132"/>
    </row>
    <row r="7" spans="2:6" s="3" customFormat="1" ht="31.5">
      <c r="B7" s="47" t="s">
        <v>98</v>
      </c>
      <c r="C7" s="52" t="s">
        <v>90</v>
      </c>
      <c r="D7" s="53" t="s">
        <v>89</v>
      </c>
    </row>
    <row r="8" spans="2:6" s="3" customFormat="1">
      <c r="B8" s="14"/>
      <c r="C8" s="31" t="s">
        <v>186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0" t="s">
        <v>1664</v>
      </c>
      <c r="C10" s="121">
        <v>1388.1491011483567</v>
      </c>
      <c r="D10" s="120"/>
    </row>
    <row r="11" spans="2:6">
      <c r="B11" s="122" t="s">
        <v>24</v>
      </c>
      <c r="C11" s="121">
        <v>331.76565094317857</v>
      </c>
      <c r="D11" s="123"/>
    </row>
    <row r="12" spans="2:6">
      <c r="B12" s="124" t="s">
        <v>1109</v>
      </c>
      <c r="C12" s="125">
        <v>39.541102349763499</v>
      </c>
      <c r="D12" s="126">
        <v>48274</v>
      </c>
      <c r="E12" s="3"/>
      <c r="F12" s="3"/>
    </row>
    <row r="13" spans="2:6">
      <c r="B13" s="124" t="s">
        <v>1110</v>
      </c>
      <c r="C13" s="125">
        <v>23.877720329456004</v>
      </c>
      <c r="D13" s="126">
        <v>48274</v>
      </c>
      <c r="E13" s="3"/>
      <c r="F13" s="3"/>
    </row>
    <row r="14" spans="2:6">
      <c r="B14" s="124" t="s">
        <v>1668</v>
      </c>
      <c r="C14" s="125">
        <v>116.94452595986</v>
      </c>
      <c r="D14" s="126">
        <v>48297</v>
      </c>
    </row>
    <row r="15" spans="2:6">
      <c r="B15" s="124" t="s">
        <v>1112</v>
      </c>
      <c r="C15" s="125">
        <v>97.665996707199014</v>
      </c>
      <c r="D15" s="126">
        <v>48233</v>
      </c>
      <c r="E15" s="3"/>
      <c r="F15" s="3"/>
    </row>
    <row r="16" spans="2:6">
      <c r="B16" s="124" t="s">
        <v>1669</v>
      </c>
      <c r="C16" s="125">
        <v>30.249911587480003</v>
      </c>
      <c r="D16" s="126">
        <v>48212</v>
      </c>
      <c r="E16" s="3"/>
      <c r="F16" s="3"/>
    </row>
    <row r="17" spans="2:4">
      <c r="B17" s="124" t="s">
        <v>1670</v>
      </c>
      <c r="C17" s="125">
        <v>23.48639400942</v>
      </c>
      <c r="D17" s="126">
        <v>48212</v>
      </c>
    </row>
    <row r="18" spans="2:4">
      <c r="B18" s="122" t="s">
        <v>33</v>
      </c>
      <c r="C18" s="121">
        <v>1056.3834502051782</v>
      </c>
      <c r="D18" s="123"/>
    </row>
    <row r="19" spans="2:4">
      <c r="B19" s="124" t="s">
        <v>1120</v>
      </c>
      <c r="C19" s="125">
        <v>40.074069537564718</v>
      </c>
      <c r="D19" s="126">
        <v>47848</v>
      </c>
    </row>
    <row r="20" spans="2:4">
      <c r="B20" s="124" t="s">
        <v>1121</v>
      </c>
      <c r="C20" s="125">
        <v>76.086992316677595</v>
      </c>
      <c r="D20" s="126">
        <v>48757</v>
      </c>
    </row>
    <row r="21" spans="2:4">
      <c r="B21" s="124" t="s">
        <v>1671</v>
      </c>
      <c r="C21" s="125">
        <v>0.35119865539550998</v>
      </c>
      <c r="D21" s="126">
        <v>48122</v>
      </c>
    </row>
    <row r="22" spans="2:4">
      <c r="B22" s="124" t="s">
        <v>1672</v>
      </c>
      <c r="C22" s="125">
        <v>97.453786237979998</v>
      </c>
      <c r="D22" s="126">
        <v>48395</v>
      </c>
    </row>
    <row r="23" spans="2:4">
      <c r="B23" s="124" t="s">
        <v>1114</v>
      </c>
      <c r="C23" s="125">
        <v>46.290545261227003</v>
      </c>
      <c r="D23" s="126">
        <v>48395</v>
      </c>
    </row>
    <row r="24" spans="2:4">
      <c r="B24" s="124" t="s">
        <v>1673</v>
      </c>
      <c r="C24" s="125">
        <v>139.10942553151457</v>
      </c>
      <c r="D24" s="126">
        <v>48669</v>
      </c>
    </row>
    <row r="25" spans="2:4">
      <c r="B25" s="124" t="s">
        <v>1674</v>
      </c>
      <c r="C25" s="125">
        <v>216.70600664002694</v>
      </c>
      <c r="D25" s="126">
        <v>48693</v>
      </c>
    </row>
    <row r="26" spans="2:4">
      <c r="B26" s="124" t="s">
        <v>1675</v>
      </c>
      <c r="C26" s="125">
        <v>153.47655191451992</v>
      </c>
      <c r="D26" s="126">
        <v>48332</v>
      </c>
    </row>
    <row r="27" spans="2:4">
      <c r="B27" s="124" t="s">
        <v>1676</v>
      </c>
      <c r="C27" s="125">
        <v>96.134194192420011</v>
      </c>
      <c r="D27" s="126">
        <v>48760</v>
      </c>
    </row>
    <row r="28" spans="2:4">
      <c r="B28" s="124" t="s">
        <v>1115</v>
      </c>
      <c r="C28" s="125">
        <v>99.396016684326057</v>
      </c>
      <c r="D28" s="126">
        <v>48180</v>
      </c>
    </row>
    <row r="29" spans="2:4">
      <c r="B29" s="124" t="s">
        <v>1677</v>
      </c>
      <c r="C29" s="125">
        <v>91.304663233526071</v>
      </c>
      <c r="D29" s="126">
        <v>47848</v>
      </c>
    </row>
    <row r="30" spans="2:4">
      <c r="B30" s="124"/>
      <c r="C30" s="125"/>
      <c r="D30" s="126"/>
    </row>
    <row r="31" spans="2:4">
      <c r="B31" s="124"/>
      <c r="C31" s="125"/>
      <c r="D31" s="126"/>
    </row>
    <row r="32" spans="2:4">
      <c r="B32" s="124"/>
      <c r="C32" s="125"/>
      <c r="D32" s="126"/>
    </row>
    <row r="33" spans="2:4">
      <c r="B33" s="124"/>
      <c r="C33" s="125"/>
      <c r="D33" s="126"/>
    </row>
    <row r="34" spans="2:4">
      <c r="B34" s="124"/>
      <c r="C34" s="125"/>
      <c r="D34" s="126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94"/>
      <c r="C110" s="95"/>
      <c r="D110" s="95"/>
    </row>
    <row r="111" spans="2:4">
      <c r="B111" s="94"/>
      <c r="C111" s="95"/>
      <c r="D111" s="95"/>
    </row>
    <row r="112" spans="2:4">
      <c r="B112" s="94"/>
      <c r="C112" s="95"/>
      <c r="D112" s="95"/>
    </row>
    <row r="113" spans="2:4">
      <c r="B113" s="94"/>
      <c r="C113" s="95"/>
      <c r="D113" s="95"/>
    </row>
    <row r="114" spans="2:4">
      <c r="B114" s="94"/>
      <c r="C114" s="95"/>
      <c r="D114" s="95"/>
    </row>
    <row r="115" spans="2:4">
      <c r="B115" s="94"/>
      <c r="C115" s="95"/>
      <c r="D115" s="95"/>
    </row>
    <row r="116" spans="2:4">
      <c r="B116" s="94"/>
      <c r="C116" s="95"/>
      <c r="D116" s="95"/>
    </row>
    <row r="117" spans="2:4">
      <c r="B117" s="94"/>
      <c r="C117" s="95"/>
      <c r="D117" s="95"/>
    </row>
    <row r="118" spans="2:4">
      <c r="B118" s="94"/>
      <c r="C118" s="95"/>
      <c r="D118" s="95"/>
    </row>
    <row r="119" spans="2:4">
      <c r="B119" s="94"/>
      <c r="C119" s="95"/>
      <c r="D119" s="95"/>
    </row>
    <row r="120" spans="2:4">
      <c r="B120" s="94"/>
      <c r="C120" s="95"/>
      <c r="D120" s="95"/>
    </row>
    <row r="121" spans="2:4">
      <c r="B121" s="94"/>
      <c r="C121" s="95"/>
      <c r="D121" s="95"/>
    </row>
    <row r="122" spans="2:4">
      <c r="B122" s="94"/>
      <c r="C122" s="95"/>
      <c r="D122" s="95"/>
    </row>
    <row r="123" spans="2:4">
      <c r="B123" s="94"/>
      <c r="C123" s="95"/>
      <c r="D123" s="95"/>
    </row>
    <row r="124" spans="2:4">
      <c r="B124" s="94"/>
      <c r="C124" s="95"/>
      <c r="D124" s="95"/>
    </row>
    <row r="125" spans="2:4">
      <c r="B125" s="94"/>
      <c r="C125" s="95"/>
      <c r="D125" s="95"/>
    </row>
    <row r="126" spans="2:4">
      <c r="B126" s="94"/>
      <c r="C126" s="95"/>
      <c r="D126" s="95"/>
    </row>
    <row r="127" spans="2:4">
      <c r="B127" s="94"/>
      <c r="C127" s="95"/>
      <c r="D127" s="95"/>
    </row>
    <row r="128" spans="2:4">
      <c r="B128" s="94"/>
      <c r="C128" s="95"/>
      <c r="D128" s="95"/>
    </row>
    <row r="129" spans="2:4">
      <c r="B129" s="94"/>
      <c r="C129" s="95"/>
      <c r="D129" s="95"/>
    </row>
    <row r="130" spans="2:4">
      <c r="B130" s="94"/>
      <c r="C130" s="95"/>
      <c r="D130" s="95"/>
    </row>
    <row r="131" spans="2:4">
      <c r="B131" s="94"/>
      <c r="C131" s="95"/>
      <c r="D131" s="95"/>
    </row>
    <row r="132" spans="2:4">
      <c r="B132" s="94"/>
      <c r="C132" s="95"/>
      <c r="D132" s="95"/>
    </row>
    <row r="133" spans="2:4">
      <c r="B133" s="94"/>
      <c r="C133" s="95"/>
      <c r="D133" s="95"/>
    </row>
    <row r="134" spans="2:4">
      <c r="B134" s="94"/>
      <c r="C134" s="95"/>
      <c r="D134" s="95"/>
    </row>
    <row r="135" spans="2:4">
      <c r="B135" s="94"/>
      <c r="C135" s="95"/>
      <c r="D135" s="95"/>
    </row>
    <row r="136" spans="2:4">
      <c r="B136" s="94"/>
      <c r="C136" s="95"/>
      <c r="D136" s="95"/>
    </row>
    <row r="137" spans="2:4">
      <c r="B137" s="94"/>
      <c r="C137" s="95"/>
      <c r="D137" s="95"/>
    </row>
    <row r="138" spans="2:4">
      <c r="B138" s="94"/>
      <c r="C138" s="95"/>
      <c r="D138" s="95"/>
    </row>
    <row r="139" spans="2:4">
      <c r="B139" s="94"/>
      <c r="C139" s="95"/>
      <c r="D139" s="95"/>
    </row>
    <row r="140" spans="2:4">
      <c r="B140" s="94"/>
      <c r="C140" s="95"/>
      <c r="D140" s="95"/>
    </row>
    <row r="141" spans="2:4">
      <c r="B141" s="94"/>
      <c r="C141" s="95"/>
      <c r="D141" s="95"/>
    </row>
    <row r="142" spans="2:4">
      <c r="B142" s="94"/>
      <c r="C142" s="95"/>
      <c r="D142" s="95"/>
    </row>
    <row r="143" spans="2:4">
      <c r="B143" s="94"/>
      <c r="C143" s="95"/>
      <c r="D143" s="95"/>
    </row>
    <row r="144" spans="2:4">
      <c r="B144" s="94"/>
      <c r="C144" s="95"/>
      <c r="D144" s="95"/>
    </row>
    <row r="145" spans="2:4">
      <c r="B145" s="94"/>
      <c r="C145" s="95"/>
      <c r="D145" s="95"/>
    </row>
    <row r="146" spans="2:4">
      <c r="B146" s="94"/>
      <c r="C146" s="95"/>
      <c r="D146" s="95"/>
    </row>
    <row r="147" spans="2:4">
      <c r="B147" s="94"/>
      <c r="C147" s="95"/>
      <c r="D147" s="95"/>
    </row>
    <row r="148" spans="2:4">
      <c r="B148" s="94"/>
      <c r="C148" s="95"/>
      <c r="D148" s="95"/>
    </row>
    <row r="149" spans="2:4">
      <c r="B149" s="94"/>
      <c r="C149" s="95"/>
      <c r="D149" s="95"/>
    </row>
    <row r="150" spans="2:4">
      <c r="B150" s="94"/>
      <c r="C150" s="95"/>
      <c r="D150" s="95"/>
    </row>
    <row r="151" spans="2:4">
      <c r="B151" s="94"/>
      <c r="C151" s="95"/>
      <c r="D151" s="95"/>
    </row>
    <row r="152" spans="2:4">
      <c r="B152" s="94"/>
      <c r="C152" s="95"/>
      <c r="D152" s="95"/>
    </row>
    <row r="153" spans="2:4">
      <c r="B153" s="94"/>
      <c r="C153" s="95"/>
      <c r="D153" s="95"/>
    </row>
    <row r="154" spans="2:4">
      <c r="B154" s="94"/>
      <c r="C154" s="95"/>
      <c r="D154" s="95"/>
    </row>
    <row r="155" spans="2:4">
      <c r="B155" s="94"/>
      <c r="C155" s="95"/>
      <c r="D155" s="95"/>
    </row>
    <row r="156" spans="2:4">
      <c r="B156" s="94"/>
      <c r="C156" s="95"/>
      <c r="D156" s="95"/>
    </row>
    <row r="157" spans="2:4">
      <c r="B157" s="94"/>
      <c r="C157" s="95"/>
      <c r="D157" s="95"/>
    </row>
    <row r="158" spans="2:4">
      <c r="B158" s="94"/>
      <c r="C158" s="95"/>
      <c r="D158" s="95"/>
    </row>
    <row r="159" spans="2:4">
      <c r="B159" s="94"/>
      <c r="C159" s="95"/>
      <c r="D159" s="95"/>
    </row>
    <row r="160" spans="2:4">
      <c r="B160" s="94"/>
      <c r="C160" s="95"/>
      <c r="D160" s="95"/>
    </row>
    <row r="161" spans="2:4">
      <c r="B161" s="94"/>
      <c r="C161" s="95"/>
      <c r="D161" s="95"/>
    </row>
    <row r="162" spans="2:4">
      <c r="B162" s="94"/>
      <c r="C162" s="95"/>
      <c r="D162" s="95"/>
    </row>
    <row r="163" spans="2:4">
      <c r="B163" s="94"/>
      <c r="C163" s="95"/>
      <c r="D163" s="95"/>
    </row>
    <row r="164" spans="2:4">
      <c r="B164" s="94"/>
      <c r="C164" s="95"/>
      <c r="D164" s="95"/>
    </row>
    <row r="165" spans="2:4">
      <c r="B165" s="94"/>
      <c r="C165" s="95"/>
      <c r="D165" s="95"/>
    </row>
    <row r="166" spans="2:4">
      <c r="B166" s="94"/>
      <c r="C166" s="95"/>
      <c r="D166" s="95"/>
    </row>
    <row r="167" spans="2:4">
      <c r="B167" s="94"/>
      <c r="C167" s="95"/>
      <c r="D167" s="95"/>
    </row>
    <row r="168" spans="2:4">
      <c r="B168" s="94"/>
      <c r="C168" s="95"/>
      <c r="D168" s="95"/>
    </row>
    <row r="169" spans="2:4">
      <c r="B169" s="94"/>
      <c r="C169" s="95"/>
      <c r="D169" s="95"/>
    </row>
    <row r="170" spans="2:4">
      <c r="B170" s="94"/>
      <c r="C170" s="95"/>
      <c r="D170" s="95"/>
    </row>
    <row r="171" spans="2:4">
      <c r="B171" s="94"/>
      <c r="C171" s="95"/>
      <c r="D171" s="95"/>
    </row>
    <row r="172" spans="2:4">
      <c r="B172" s="94"/>
      <c r="C172" s="95"/>
      <c r="D172" s="95"/>
    </row>
    <row r="173" spans="2:4">
      <c r="B173" s="94"/>
      <c r="C173" s="95"/>
      <c r="D173" s="95"/>
    </row>
    <row r="174" spans="2:4">
      <c r="B174" s="94"/>
      <c r="C174" s="95"/>
      <c r="D174" s="95"/>
    </row>
    <row r="175" spans="2:4">
      <c r="B175" s="94"/>
      <c r="C175" s="95"/>
      <c r="D175" s="95"/>
    </row>
    <row r="176" spans="2:4">
      <c r="B176" s="94"/>
      <c r="C176" s="95"/>
      <c r="D176" s="95"/>
    </row>
    <row r="177" spans="2:4">
      <c r="B177" s="94"/>
      <c r="C177" s="95"/>
      <c r="D177" s="95"/>
    </row>
    <row r="178" spans="2:4">
      <c r="B178" s="94"/>
      <c r="C178" s="95"/>
      <c r="D178" s="95"/>
    </row>
    <row r="179" spans="2:4">
      <c r="B179" s="94"/>
      <c r="C179" s="95"/>
      <c r="D179" s="95"/>
    </row>
    <row r="180" spans="2:4">
      <c r="B180" s="94"/>
      <c r="C180" s="95"/>
      <c r="D180" s="95"/>
    </row>
    <row r="181" spans="2:4">
      <c r="B181" s="94"/>
      <c r="C181" s="95"/>
      <c r="D181" s="95"/>
    </row>
    <row r="182" spans="2:4">
      <c r="B182" s="94"/>
      <c r="C182" s="95"/>
      <c r="D182" s="95"/>
    </row>
    <row r="183" spans="2:4">
      <c r="B183" s="94"/>
      <c r="C183" s="95"/>
      <c r="D183" s="95"/>
    </row>
    <row r="184" spans="2:4">
      <c r="B184" s="94"/>
      <c r="C184" s="95"/>
      <c r="D184" s="95"/>
    </row>
    <row r="185" spans="2:4">
      <c r="B185" s="94"/>
      <c r="C185" s="95"/>
      <c r="D185" s="95"/>
    </row>
    <row r="186" spans="2:4">
      <c r="B186" s="94"/>
      <c r="C186" s="95"/>
      <c r="D186" s="95"/>
    </row>
    <row r="187" spans="2:4">
      <c r="B187" s="94"/>
      <c r="C187" s="95"/>
      <c r="D187" s="95"/>
    </row>
    <row r="188" spans="2:4">
      <c r="B188" s="94"/>
      <c r="C188" s="95"/>
      <c r="D188" s="95"/>
    </row>
    <row r="189" spans="2:4">
      <c r="B189" s="94"/>
      <c r="C189" s="95"/>
      <c r="D189" s="95"/>
    </row>
    <row r="190" spans="2:4">
      <c r="B190" s="94"/>
      <c r="C190" s="95"/>
      <c r="D190" s="95"/>
    </row>
    <row r="191" spans="2:4">
      <c r="B191" s="94"/>
      <c r="C191" s="95"/>
      <c r="D191" s="95"/>
    </row>
    <row r="192" spans="2:4">
      <c r="B192" s="94"/>
      <c r="C192" s="95"/>
      <c r="D192" s="95"/>
    </row>
    <row r="193" spans="2:4">
      <c r="B193" s="94"/>
      <c r="C193" s="95"/>
      <c r="D193" s="95"/>
    </row>
    <row r="194" spans="2:4">
      <c r="B194" s="94"/>
      <c r="C194" s="95"/>
      <c r="D194" s="95"/>
    </row>
    <row r="195" spans="2:4">
      <c r="B195" s="94"/>
      <c r="C195" s="95"/>
      <c r="D195" s="95"/>
    </row>
    <row r="196" spans="2:4">
      <c r="B196" s="94"/>
      <c r="C196" s="95"/>
      <c r="D196" s="95"/>
    </row>
    <row r="197" spans="2:4">
      <c r="B197" s="94"/>
      <c r="C197" s="95"/>
      <c r="D197" s="95"/>
    </row>
    <row r="198" spans="2:4">
      <c r="B198" s="94"/>
      <c r="C198" s="95"/>
      <c r="D198" s="95"/>
    </row>
    <row r="199" spans="2:4">
      <c r="B199" s="94"/>
      <c r="C199" s="95"/>
      <c r="D199" s="95"/>
    </row>
    <row r="200" spans="2:4">
      <c r="B200" s="94"/>
      <c r="C200" s="95"/>
      <c r="D200" s="95"/>
    </row>
    <row r="201" spans="2:4">
      <c r="B201" s="94"/>
      <c r="C201" s="95"/>
      <c r="D201" s="95"/>
    </row>
    <row r="202" spans="2:4">
      <c r="B202" s="94"/>
      <c r="C202" s="95"/>
      <c r="D202" s="95"/>
    </row>
    <row r="203" spans="2:4">
      <c r="B203" s="94"/>
      <c r="C203" s="95"/>
      <c r="D203" s="95"/>
    </row>
    <row r="204" spans="2:4">
      <c r="B204" s="94"/>
      <c r="C204" s="95"/>
      <c r="D204" s="95"/>
    </row>
    <row r="205" spans="2:4">
      <c r="B205" s="94"/>
      <c r="C205" s="95"/>
      <c r="D205" s="95"/>
    </row>
    <row r="206" spans="2:4">
      <c r="B206" s="94"/>
      <c r="C206" s="95"/>
      <c r="D206" s="95"/>
    </row>
    <row r="207" spans="2:4">
      <c r="B207" s="94"/>
      <c r="C207" s="95"/>
      <c r="D207" s="95"/>
    </row>
    <row r="208" spans="2:4">
      <c r="B208" s="94"/>
      <c r="C208" s="95"/>
      <c r="D208" s="95"/>
    </row>
    <row r="209" spans="2:4">
      <c r="B209" s="94"/>
      <c r="C209" s="95"/>
      <c r="D209" s="95"/>
    </row>
    <row r="210" spans="2:4">
      <c r="B210" s="94"/>
      <c r="C210" s="95"/>
      <c r="D210" s="95"/>
    </row>
    <row r="211" spans="2:4">
      <c r="B211" s="94"/>
      <c r="C211" s="95"/>
      <c r="D211" s="95"/>
    </row>
    <row r="212" spans="2:4">
      <c r="B212" s="94"/>
      <c r="C212" s="95"/>
      <c r="D212" s="95"/>
    </row>
    <row r="213" spans="2:4">
      <c r="B213" s="94"/>
      <c r="C213" s="95"/>
      <c r="D213" s="95"/>
    </row>
    <row r="214" spans="2:4">
      <c r="B214" s="94"/>
      <c r="C214" s="95"/>
      <c r="D214" s="95"/>
    </row>
    <row r="215" spans="2:4">
      <c r="B215" s="94"/>
      <c r="C215" s="95"/>
      <c r="D215" s="95"/>
    </row>
    <row r="216" spans="2:4">
      <c r="B216" s="94"/>
      <c r="C216" s="95"/>
      <c r="D216" s="95"/>
    </row>
    <row r="217" spans="2:4">
      <c r="B217" s="94"/>
      <c r="C217" s="95"/>
      <c r="D217" s="95"/>
    </row>
    <row r="218" spans="2:4">
      <c r="B218" s="94"/>
      <c r="C218" s="95"/>
      <c r="D218" s="95"/>
    </row>
    <row r="219" spans="2:4">
      <c r="B219" s="94"/>
      <c r="C219" s="95"/>
      <c r="D219" s="95"/>
    </row>
    <row r="220" spans="2:4">
      <c r="B220" s="94"/>
      <c r="C220" s="95"/>
      <c r="D220" s="95"/>
    </row>
    <row r="221" spans="2:4">
      <c r="B221" s="94"/>
      <c r="C221" s="95"/>
      <c r="D221" s="95"/>
    </row>
    <row r="222" spans="2:4">
      <c r="B222" s="94"/>
      <c r="C222" s="95"/>
      <c r="D222" s="95"/>
    </row>
    <row r="223" spans="2:4">
      <c r="B223" s="94"/>
      <c r="C223" s="95"/>
      <c r="D223" s="95"/>
    </row>
    <row r="224" spans="2:4">
      <c r="B224" s="94"/>
      <c r="C224" s="95"/>
      <c r="D224" s="95"/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2146</v>
      </c>
    </row>
    <row r="6" spans="2:16" ht="26.25" customHeight="1">
      <c r="B6" s="130" t="s">
        <v>164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188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1665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94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2146</v>
      </c>
    </row>
    <row r="6" spans="2:16" ht="26.25" customHeight="1">
      <c r="B6" s="130" t="s">
        <v>165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183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1666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94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2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2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3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1.1406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127</v>
      </c>
      <c r="C1" s="46" t="s" vm="1">
        <v>205</v>
      </c>
    </row>
    <row r="2" spans="2:18">
      <c r="B2" s="46" t="s">
        <v>126</v>
      </c>
      <c r="C2" s="46" t="s">
        <v>206</v>
      </c>
    </row>
    <row r="3" spans="2:18">
      <c r="B3" s="46" t="s">
        <v>128</v>
      </c>
      <c r="C3" s="46" t="s">
        <v>207</v>
      </c>
    </row>
    <row r="4" spans="2:18">
      <c r="B4" s="46" t="s">
        <v>129</v>
      </c>
      <c r="C4" s="46">
        <v>2146</v>
      </c>
    </row>
    <row r="6" spans="2:18" ht="21.75" customHeight="1">
      <c r="B6" s="133" t="s">
        <v>154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ht="27.75" customHeight="1">
      <c r="B7" s="136" t="s">
        <v>71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8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49</v>
      </c>
      <c r="P8" s="29" t="s">
        <v>185</v>
      </c>
      <c r="Q8" s="29" t="s">
        <v>130</v>
      </c>
      <c r="R8" s="59" t="s">
        <v>132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8" s="4" customFormat="1" ht="18" customHeight="1">
      <c r="B11" s="88" t="s">
        <v>25</v>
      </c>
      <c r="C11" s="88"/>
      <c r="D11" s="89"/>
      <c r="E11" s="88"/>
      <c r="F11" s="88"/>
      <c r="G11" s="99"/>
      <c r="H11" s="91">
        <v>0.55186244746874735</v>
      </c>
      <c r="I11" s="89"/>
      <c r="J11" s="90"/>
      <c r="K11" s="92">
        <v>4.8004343086198088E-2</v>
      </c>
      <c r="L11" s="91"/>
      <c r="M11" s="100"/>
      <c r="N11" s="91"/>
      <c r="O11" s="91">
        <v>6947.6616884140021</v>
      </c>
      <c r="P11" s="92"/>
      <c r="Q11" s="92">
        <f>IFERROR(O11/$O$11,0)</f>
        <v>1</v>
      </c>
      <c r="R11" s="92">
        <f>O11/'סכום נכסי הקרן'!$C$42</f>
        <v>4.8792644740311863E-2</v>
      </c>
    </row>
    <row r="12" spans="2:18" ht="22.5" customHeight="1">
      <c r="B12" s="79" t="s">
        <v>177</v>
      </c>
      <c r="C12" s="80"/>
      <c r="D12" s="81"/>
      <c r="E12" s="80"/>
      <c r="F12" s="80"/>
      <c r="G12" s="101"/>
      <c r="H12" s="83">
        <v>0.55186244746874735</v>
      </c>
      <c r="I12" s="81"/>
      <c r="J12" s="82"/>
      <c r="K12" s="84">
        <v>4.8004343086198088E-2</v>
      </c>
      <c r="L12" s="83"/>
      <c r="M12" s="102"/>
      <c r="N12" s="83"/>
      <c r="O12" s="83">
        <v>6947.6616884140021</v>
      </c>
      <c r="P12" s="84"/>
      <c r="Q12" s="84">
        <f t="shared" ref="Q12:Q23" si="0">IFERROR(O12/$O$11,0)</f>
        <v>1</v>
      </c>
      <c r="R12" s="84">
        <f>O12/'סכום נכסי הקרן'!$C$42</f>
        <v>4.8792644740311863E-2</v>
      </c>
    </row>
    <row r="13" spans="2:18">
      <c r="B13" s="93" t="s">
        <v>38</v>
      </c>
      <c r="C13" s="88"/>
      <c r="D13" s="89"/>
      <c r="E13" s="88"/>
      <c r="F13" s="88"/>
      <c r="G13" s="99"/>
      <c r="H13" s="91">
        <v>0.55186244746874735</v>
      </c>
      <c r="I13" s="89"/>
      <c r="J13" s="90"/>
      <c r="K13" s="92">
        <v>4.8004343086198088E-2</v>
      </c>
      <c r="L13" s="91"/>
      <c r="M13" s="100"/>
      <c r="N13" s="91"/>
      <c r="O13" s="91">
        <v>6947.6616884140021</v>
      </c>
      <c r="P13" s="92"/>
      <c r="Q13" s="92">
        <f t="shared" si="0"/>
        <v>1</v>
      </c>
      <c r="R13" s="92">
        <f>O13/'סכום נכסי הקרן'!$C$42</f>
        <v>4.8792644740311863E-2</v>
      </c>
    </row>
    <row r="14" spans="2:18">
      <c r="B14" s="103" t="s">
        <v>22</v>
      </c>
      <c r="C14" s="80"/>
      <c r="D14" s="81"/>
      <c r="E14" s="80"/>
      <c r="F14" s="80"/>
      <c r="G14" s="101"/>
      <c r="H14" s="83">
        <v>0.55190537515864591</v>
      </c>
      <c r="I14" s="81"/>
      <c r="J14" s="82"/>
      <c r="K14" s="84">
        <v>4.8004963043213993E-2</v>
      </c>
      <c r="L14" s="83"/>
      <c r="M14" s="102"/>
      <c r="N14" s="83"/>
      <c r="O14" s="83">
        <v>6945.4006200830008</v>
      </c>
      <c r="P14" s="84"/>
      <c r="Q14" s="84">
        <f t="shared" si="0"/>
        <v>0.9996745569326192</v>
      </c>
      <c r="R14" s="84">
        <f>O14/'סכום נכסי הקרן'!$C$42</f>
        <v>4.8776765512341953E-2</v>
      </c>
    </row>
    <row r="15" spans="2:18">
      <c r="B15" s="104" t="s">
        <v>208</v>
      </c>
      <c r="C15" s="88" t="s">
        <v>209</v>
      </c>
      <c r="D15" s="89" t="s">
        <v>102</v>
      </c>
      <c r="E15" s="88" t="s">
        <v>210</v>
      </c>
      <c r="F15" s="88"/>
      <c r="G15" s="99"/>
      <c r="H15" s="91">
        <v>0.76</v>
      </c>
      <c r="I15" s="89" t="s">
        <v>114</v>
      </c>
      <c r="J15" s="90">
        <v>0</v>
      </c>
      <c r="K15" s="92">
        <v>4.8200000000181466E-2</v>
      </c>
      <c r="L15" s="91">
        <v>85673.621864999994</v>
      </c>
      <c r="M15" s="100">
        <v>96.48</v>
      </c>
      <c r="N15" s="91"/>
      <c r="O15" s="91">
        <v>82.657910375000014</v>
      </c>
      <c r="P15" s="92">
        <v>4.2836810932499993E-6</v>
      </c>
      <c r="Q15" s="92">
        <f t="shared" si="0"/>
        <v>1.1897227309274611E-2</v>
      </c>
      <c r="R15" s="92">
        <f>O15/'סכום נכסי הקרן'!$C$42</f>
        <v>5.8049718549617248E-4</v>
      </c>
    </row>
    <row r="16" spans="2:18">
      <c r="B16" s="104" t="s">
        <v>211</v>
      </c>
      <c r="C16" s="88" t="s">
        <v>212</v>
      </c>
      <c r="D16" s="89" t="s">
        <v>102</v>
      </c>
      <c r="E16" s="88" t="s">
        <v>210</v>
      </c>
      <c r="F16" s="88"/>
      <c r="G16" s="99"/>
      <c r="H16" s="91">
        <v>0.51000000000003087</v>
      </c>
      <c r="I16" s="89" t="s">
        <v>114</v>
      </c>
      <c r="J16" s="90">
        <v>0</v>
      </c>
      <c r="K16" s="92">
        <v>4.790000000000421E-2</v>
      </c>
      <c r="L16" s="91">
        <v>4300385.0787030002</v>
      </c>
      <c r="M16" s="100">
        <v>97.63</v>
      </c>
      <c r="N16" s="91"/>
      <c r="O16" s="91">
        <v>4198.4659523370001</v>
      </c>
      <c r="P16" s="92">
        <v>1.2648191407950001E-4</v>
      </c>
      <c r="Q16" s="92">
        <f t="shared" si="0"/>
        <v>0.60429913554058179</v>
      </c>
      <c r="R16" s="92">
        <f>O16/'סכום נכסי הקרן'!$C$42</f>
        <v>2.9485353037309172E-2</v>
      </c>
    </row>
    <row r="17" spans="2:18">
      <c r="B17" s="104" t="s">
        <v>213</v>
      </c>
      <c r="C17" s="88" t="s">
        <v>214</v>
      </c>
      <c r="D17" s="89" t="s">
        <v>102</v>
      </c>
      <c r="E17" s="88" t="s">
        <v>210</v>
      </c>
      <c r="F17" s="88"/>
      <c r="G17" s="99"/>
      <c r="H17" s="91">
        <v>0.44000000000040856</v>
      </c>
      <c r="I17" s="89" t="s">
        <v>114</v>
      </c>
      <c r="J17" s="90">
        <v>0</v>
      </c>
      <c r="K17" s="92">
        <v>4.7699999999986718E-2</v>
      </c>
      <c r="L17" s="91">
        <v>499519.24620800006</v>
      </c>
      <c r="M17" s="100">
        <v>97.99</v>
      </c>
      <c r="N17" s="91"/>
      <c r="O17" s="91">
        <v>489.47890934500009</v>
      </c>
      <c r="P17" s="92">
        <v>1.4691742535529413E-5</v>
      </c>
      <c r="Q17" s="92">
        <f t="shared" si="0"/>
        <v>7.0452323572585657E-2</v>
      </c>
      <c r="R17" s="92">
        <f>O17/'סכום נכסי הקרן'!$C$42</f>
        <v>3.4375551952066713E-3</v>
      </c>
    </row>
    <row r="18" spans="2:18">
      <c r="B18" s="104" t="s">
        <v>215</v>
      </c>
      <c r="C18" s="88" t="s">
        <v>216</v>
      </c>
      <c r="D18" s="89" t="s">
        <v>102</v>
      </c>
      <c r="E18" s="88" t="s">
        <v>210</v>
      </c>
      <c r="F18" s="88"/>
      <c r="G18" s="99"/>
      <c r="H18" s="91">
        <v>0.61</v>
      </c>
      <c r="I18" s="89" t="s">
        <v>114</v>
      </c>
      <c r="J18" s="90">
        <v>0</v>
      </c>
      <c r="K18" s="92">
        <v>4.7999999999989912E-2</v>
      </c>
      <c r="L18" s="91">
        <v>1019816.0701720001</v>
      </c>
      <c r="M18" s="100">
        <v>97.19</v>
      </c>
      <c r="N18" s="91"/>
      <c r="O18" s="91">
        <v>991.15923860000021</v>
      </c>
      <c r="P18" s="92">
        <v>3.1869252192875005E-5</v>
      </c>
      <c r="Q18" s="92">
        <f t="shared" si="0"/>
        <v>0.14266083799861304</v>
      </c>
      <c r="R18" s="92">
        <f>O18/'סכום נכסי הקרן'!$C$42</f>
        <v>6.9607995868215082E-3</v>
      </c>
    </row>
    <row r="19" spans="2:18">
      <c r="B19" s="104" t="s">
        <v>217</v>
      </c>
      <c r="C19" s="88" t="s">
        <v>218</v>
      </c>
      <c r="D19" s="89" t="s">
        <v>102</v>
      </c>
      <c r="E19" s="88" t="s">
        <v>210</v>
      </c>
      <c r="F19" s="88"/>
      <c r="G19" s="99"/>
      <c r="H19" s="91">
        <v>0.68000000000041405</v>
      </c>
      <c r="I19" s="89" t="s">
        <v>114</v>
      </c>
      <c r="J19" s="90">
        <v>0</v>
      </c>
      <c r="K19" s="92">
        <v>4.849999999999656E-2</v>
      </c>
      <c r="L19" s="91">
        <v>1197883.4400000002</v>
      </c>
      <c r="M19" s="100">
        <v>96.81</v>
      </c>
      <c r="N19" s="91"/>
      <c r="O19" s="91">
        <v>1159.6709582640001</v>
      </c>
      <c r="P19" s="92">
        <v>3.8641401290322584E-5</v>
      </c>
      <c r="Q19" s="92">
        <f t="shared" si="0"/>
        <v>0.16691528895223559</v>
      </c>
      <c r="R19" s="92">
        <f>O19/'סכום נכסי הקרן'!$C$42</f>
        <v>8.1442383955729319E-3</v>
      </c>
    </row>
    <row r="20" spans="2:18">
      <c r="B20" s="104" t="s">
        <v>219</v>
      </c>
      <c r="C20" s="88" t="s">
        <v>220</v>
      </c>
      <c r="D20" s="89" t="s">
        <v>102</v>
      </c>
      <c r="E20" s="88" t="s">
        <v>210</v>
      </c>
      <c r="F20" s="88"/>
      <c r="G20" s="99"/>
      <c r="H20" s="91">
        <v>0.85999999998664878</v>
      </c>
      <c r="I20" s="89" t="s">
        <v>114</v>
      </c>
      <c r="J20" s="90">
        <v>0</v>
      </c>
      <c r="K20" s="92">
        <v>4.8200000000066759E-2</v>
      </c>
      <c r="L20" s="91">
        <v>24955.905000000006</v>
      </c>
      <c r="M20" s="100">
        <v>96.04</v>
      </c>
      <c r="N20" s="91"/>
      <c r="O20" s="91">
        <v>23.967651162000003</v>
      </c>
      <c r="P20" s="92">
        <v>1.386439166666667E-6</v>
      </c>
      <c r="Q20" s="92">
        <f t="shared" si="0"/>
        <v>3.4497435593285617E-3</v>
      </c>
      <c r="R20" s="92">
        <f>O20/'סכום נכסי הקרן'!$C$42</f>
        <v>1.6832211193549746E-4</v>
      </c>
    </row>
    <row r="21" spans="2:18">
      <c r="B21" s="86"/>
      <c r="C21" s="88"/>
      <c r="D21" s="88"/>
      <c r="E21" s="88"/>
      <c r="F21" s="88"/>
      <c r="G21" s="88"/>
      <c r="H21" s="88"/>
      <c r="I21" s="88"/>
      <c r="J21" s="88"/>
      <c r="K21" s="92"/>
      <c r="L21" s="91"/>
      <c r="M21" s="100"/>
      <c r="N21" s="88"/>
      <c r="O21" s="88"/>
      <c r="P21" s="88"/>
      <c r="Q21" s="92"/>
      <c r="R21" s="88"/>
    </row>
    <row r="22" spans="2:18">
      <c r="B22" s="103" t="s">
        <v>23</v>
      </c>
      <c r="C22" s="80"/>
      <c r="D22" s="81"/>
      <c r="E22" s="80"/>
      <c r="F22" s="80"/>
      <c r="G22" s="101"/>
      <c r="H22" s="83">
        <v>0.41999999999115456</v>
      </c>
      <c r="I22" s="81"/>
      <c r="J22" s="82"/>
      <c r="K22" s="84">
        <v>4.6100000000398038E-2</v>
      </c>
      <c r="L22" s="83"/>
      <c r="M22" s="102"/>
      <c r="N22" s="83"/>
      <c r="O22" s="83">
        <v>2.2610683310000006</v>
      </c>
      <c r="P22" s="84"/>
      <c r="Q22" s="84">
        <f t="shared" si="0"/>
        <v>3.2544306738058117E-4</v>
      </c>
      <c r="R22" s="84">
        <f>O22/'סכום נכסי הקרן'!$C$42</f>
        <v>1.5879227969898074E-5</v>
      </c>
    </row>
    <row r="23" spans="2:18">
      <c r="B23" s="104" t="s">
        <v>221</v>
      </c>
      <c r="C23" s="88" t="s">
        <v>222</v>
      </c>
      <c r="D23" s="89" t="s">
        <v>102</v>
      </c>
      <c r="E23" s="88" t="s">
        <v>210</v>
      </c>
      <c r="F23" s="88"/>
      <c r="G23" s="99"/>
      <c r="H23" s="91">
        <v>0.41999999999115456</v>
      </c>
      <c r="I23" s="89" t="s">
        <v>114</v>
      </c>
      <c r="J23" s="90">
        <v>1.4999999999999999E-2</v>
      </c>
      <c r="K23" s="92">
        <v>4.6100000000398038E-2</v>
      </c>
      <c r="L23" s="91">
        <v>2270.1488370000006</v>
      </c>
      <c r="M23" s="100">
        <v>99.6</v>
      </c>
      <c r="N23" s="91"/>
      <c r="O23" s="91">
        <v>2.2610683310000006</v>
      </c>
      <c r="P23" s="92">
        <v>1.6511090776243864E-7</v>
      </c>
      <c r="Q23" s="92">
        <f t="shared" si="0"/>
        <v>3.2544306738058117E-4</v>
      </c>
      <c r="R23" s="92">
        <f>O23/'סכום נכסי הקרן'!$C$42</f>
        <v>1.5879227969898074E-5</v>
      </c>
    </row>
    <row r="24" spans="2:18">
      <c r="B24" s="86"/>
      <c r="C24" s="88"/>
      <c r="D24" s="88"/>
      <c r="E24" s="88"/>
      <c r="F24" s="88"/>
      <c r="G24" s="88"/>
      <c r="H24" s="88"/>
      <c r="I24" s="88"/>
      <c r="J24" s="88"/>
      <c r="K24" s="92"/>
      <c r="L24" s="91"/>
      <c r="M24" s="100"/>
      <c r="N24" s="88"/>
      <c r="O24" s="88"/>
      <c r="P24" s="88"/>
      <c r="Q24" s="92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97" t="s">
        <v>94</v>
      </c>
      <c r="C27" s="105"/>
      <c r="D27" s="105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97" t="s">
        <v>181</v>
      </c>
      <c r="C28" s="105"/>
      <c r="D28" s="105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139" t="s">
        <v>189</v>
      </c>
      <c r="C29" s="139"/>
      <c r="D29" s="13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2:18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2:18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2:18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2:18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2:18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2:18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2:18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2:18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2:18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2:18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2:18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2:18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2:18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C5:C29 O1:Q9 O11:Q1048576 C32:I1048576 J1:M1048576 E1:I30 D1:D29 C27:D28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O23" sqref="O23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127</v>
      </c>
      <c r="C1" s="46" t="s" vm="1">
        <v>205</v>
      </c>
    </row>
    <row r="2" spans="2:16">
      <c r="B2" s="46" t="s">
        <v>126</v>
      </c>
      <c r="C2" s="46" t="s">
        <v>206</v>
      </c>
    </row>
    <row r="3" spans="2:16">
      <c r="B3" s="46" t="s">
        <v>128</v>
      </c>
      <c r="C3" s="46" t="s">
        <v>207</v>
      </c>
    </row>
    <row r="4" spans="2:16">
      <c r="B4" s="46" t="s">
        <v>129</v>
      </c>
      <c r="C4" s="46">
        <v>2146</v>
      </c>
    </row>
    <row r="6" spans="2:16" ht="26.25" customHeight="1">
      <c r="B6" s="130" t="s">
        <v>167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183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1667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94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2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2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3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127</v>
      </c>
      <c r="C1" s="46" t="s" vm="1">
        <v>205</v>
      </c>
    </row>
    <row r="2" spans="2:20">
      <c r="B2" s="46" t="s">
        <v>126</v>
      </c>
      <c r="C2" s="46" t="s">
        <v>206</v>
      </c>
    </row>
    <row r="3" spans="2:20">
      <c r="B3" s="46" t="s">
        <v>128</v>
      </c>
      <c r="C3" s="46" t="s">
        <v>207</v>
      </c>
    </row>
    <row r="4" spans="2:20">
      <c r="B4" s="46" t="s">
        <v>129</v>
      </c>
      <c r="C4" s="46">
        <v>2146</v>
      </c>
    </row>
    <row r="6" spans="2:20" ht="26.25" customHeight="1">
      <c r="B6" s="136" t="s">
        <v>154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</row>
    <row r="7" spans="2:20" ht="26.25" customHeight="1">
      <c r="B7" s="136" t="s">
        <v>72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</row>
    <row r="8" spans="2:20" s="3" customFormat="1" ht="63">
      <c r="B8" s="36" t="s">
        <v>97</v>
      </c>
      <c r="C8" s="12" t="s">
        <v>37</v>
      </c>
      <c r="D8" s="12" t="s">
        <v>101</v>
      </c>
      <c r="E8" s="12" t="s">
        <v>170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49</v>
      </c>
      <c r="R8" s="12" t="s">
        <v>48</v>
      </c>
      <c r="S8" s="12" t="s">
        <v>130</v>
      </c>
      <c r="T8" s="37" t="s">
        <v>132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133</v>
      </c>
      <c r="T10" s="60" t="s">
        <v>171</v>
      </c>
    </row>
    <row r="11" spans="2:20" s="4" customFormat="1" ht="18" customHeight="1">
      <c r="B11" s="106" t="s">
        <v>1656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7">
        <v>0</v>
      </c>
      <c r="R11" s="88"/>
      <c r="S11" s="108">
        <v>0</v>
      </c>
      <c r="T11" s="108">
        <v>0</v>
      </c>
    </row>
    <row r="12" spans="2:20">
      <c r="B12" s="109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09" t="s">
        <v>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09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09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32.5703125" style="2" customWidth="1"/>
    <col min="4" max="4" width="6.1406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0.140625" style="1" bestFit="1" customWidth="1"/>
    <col min="16" max="16" width="7.42578125" style="1" bestFit="1" customWidth="1"/>
    <col min="17" max="17" width="8.85546875" style="1" bestFit="1" customWidth="1"/>
    <col min="18" max="18" width="7.28515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127</v>
      </c>
      <c r="C1" s="46" t="s" vm="1">
        <v>205</v>
      </c>
    </row>
    <row r="2" spans="2:21">
      <c r="B2" s="46" t="s">
        <v>126</v>
      </c>
      <c r="C2" s="46" t="s">
        <v>206</v>
      </c>
    </row>
    <row r="3" spans="2:21">
      <c r="B3" s="46" t="s">
        <v>128</v>
      </c>
      <c r="C3" s="46" t="s">
        <v>207</v>
      </c>
    </row>
    <row r="4" spans="2:21">
      <c r="B4" s="46" t="s">
        <v>129</v>
      </c>
      <c r="C4" s="46">
        <v>2146</v>
      </c>
    </row>
    <row r="6" spans="2:21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21" ht="26.25" customHeight="1">
      <c r="B7" s="130" t="s">
        <v>73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</row>
    <row r="8" spans="2:21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49</v>
      </c>
      <c r="S8" s="12" t="s">
        <v>48</v>
      </c>
      <c r="T8" s="29" t="s">
        <v>130</v>
      </c>
      <c r="U8" s="13" t="s">
        <v>132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133</v>
      </c>
      <c r="T10" s="18" t="s">
        <v>171</v>
      </c>
      <c r="U10" s="19" t="s">
        <v>192</v>
      </c>
    </row>
    <row r="11" spans="2:21" s="4" customFormat="1" ht="18" customHeight="1">
      <c r="B11" s="88" t="s">
        <v>30</v>
      </c>
      <c r="C11" s="88"/>
      <c r="D11" s="89"/>
      <c r="E11" s="89"/>
      <c r="F11" s="88"/>
      <c r="G11" s="89"/>
      <c r="H11" s="88"/>
      <c r="I11" s="88"/>
      <c r="J11" s="99"/>
      <c r="K11" s="91">
        <v>3.2202409514678996</v>
      </c>
      <c r="L11" s="89"/>
      <c r="M11" s="90"/>
      <c r="N11" s="90">
        <v>-3.2378054485869522E-2</v>
      </c>
      <c r="O11" s="91"/>
      <c r="P11" s="100"/>
      <c r="Q11" s="91"/>
      <c r="R11" s="91">
        <v>220.50015658000004</v>
      </c>
      <c r="S11" s="92"/>
      <c r="T11" s="92">
        <f>IFERROR(R11/$R$11,0)</f>
        <v>1</v>
      </c>
      <c r="U11" s="92">
        <f>R11/'סכום נכסי הקרן'!$C$42</f>
        <v>1.5485477399011169E-3</v>
      </c>
    </row>
    <row r="12" spans="2:21">
      <c r="B12" s="110" t="s">
        <v>176</v>
      </c>
      <c r="C12" s="88"/>
      <c r="D12" s="89"/>
      <c r="E12" s="89"/>
      <c r="F12" s="88"/>
      <c r="G12" s="89"/>
      <c r="H12" s="88"/>
      <c r="I12" s="88"/>
      <c r="J12" s="99"/>
      <c r="K12" s="91">
        <v>3.2202409514678996</v>
      </c>
      <c r="L12" s="89"/>
      <c r="M12" s="90"/>
      <c r="N12" s="90">
        <v>-3.2378054485869522E-2</v>
      </c>
      <c r="O12" s="91"/>
      <c r="P12" s="100"/>
      <c r="Q12" s="91"/>
      <c r="R12" s="91">
        <v>220.50015658000004</v>
      </c>
      <c r="S12" s="92"/>
      <c r="T12" s="92">
        <f t="shared" ref="T12:T17" si="0">IFERROR(R12/$R$11,0)</f>
        <v>1</v>
      </c>
      <c r="U12" s="92">
        <f>R12/'סכום נכסי הקרן'!$C$42</f>
        <v>1.5485477399011169E-3</v>
      </c>
    </row>
    <row r="13" spans="2:21">
      <c r="B13" s="85" t="s">
        <v>51</v>
      </c>
      <c r="C13" s="80"/>
      <c r="D13" s="81"/>
      <c r="E13" s="81"/>
      <c r="F13" s="80"/>
      <c r="G13" s="81"/>
      <c r="H13" s="80"/>
      <c r="I13" s="80"/>
      <c r="J13" s="101"/>
      <c r="K13" s="83">
        <v>2.5199999999988201</v>
      </c>
      <c r="L13" s="81"/>
      <c r="M13" s="82"/>
      <c r="N13" s="82">
        <v>-7.3799999999923316E-2</v>
      </c>
      <c r="O13" s="83"/>
      <c r="P13" s="102"/>
      <c r="Q13" s="83"/>
      <c r="R13" s="83">
        <v>101.72843393100003</v>
      </c>
      <c r="S13" s="84"/>
      <c r="T13" s="84">
        <f t="shared" si="0"/>
        <v>0.4613531142509269</v>
      </c>
      <c r="U13" s="84">
        <f>R13/'סכום נכסי הקרן'!$C$42</f>
        <v>7.1442732236961463E-4</v>
      </c>
    </row>
    <row r="14" spans="2:21">
      <c r="B14" s="86" t="s">
        <v>223</v>
      </c>
      <c r="C14" s="88" t="s">
        <v>224</v>
      </c>
      <c r="D14" s="89" t="s">
        <v>26</v>
      </c>
      <c r="E14" s="89" t="s">
        <v>225</v>
      </c>
      <c r="F14" s="88" t="s">
        <v>226</v>
      </c>
      <c r="G14" s="89" t="s">
        <v>227</v>
      </c>
      <c r="H14" s="88" t="s">
        <v>228</v>
      </c>
      <c r="I14" s="88"/>
      <c r="J14" s="99"/>
      <c r="K14" s="91">
        <v>2.5199999999988201</v>
      </c>
      <c r="L14" s="89" t="s">
        <v>113</v>
      </c>
      <c r="M14" s="90">
        <v>0</v>
      </c>
      <c r="N14" s="90">
        <v>-7.3799999999923316E-2</v>
      </c>
      <c r="O14" s="91">
        <v>23141.683499999999</v>
      </c>
      <c r="P14" s="100">
        <v>118.80800000000001</v>
      </c>
      <c r="Q14" s="91"/>
      <c r="R14" s="91">
        <v>101.72843393100003</v>
      </c>
      <c r="S14" s="92">
        <v>3.6587641897233203E-5</v>
      </c>
      <c r="T14" s="92">
        <f t="shared" si="0"/>
        <v>0.4613531142509269</v>
      </c>
      <c r="U14" s="92">
        <f>R14/'סכום נכסי הקרן'!$C$42</f>
        <v>7.1442732236961463E-4</v>
      </c>
    </row>
    <row r="15" spans="2:21">
      <c r="B15" s="9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1"/>
      <c r="P15" s="100"/>
      <c r="Q15" s="88"/>
      <c r="R15" s="88"/>
      <c r="S15" s="88"/>
      <c r="T15" s="92"/>
      <c r="U15" s="88"/>
    </row>
    <row r="16" spans="2:21">
      <c r="B16" s="85" t="s">
        <v>50</v>
      </c>
      <c r="C16" s="80"/>
      <c r="D16" s="81"/>
      <c r="E16" s="81"/>
      <c r="F16" s="80"/>
      <c r="G16" s="81"/>
      <c r="H16" s="80"/>
      <c r="I16" s="80"/>
      <c r="J16" s="101"/>
      <c r="K16" s="83">
        <v>3.8199999999900651</v>
      </c>
      <c r="L16" s="81"/>
      <c r="M16" s="82"/>
      <c r="N16" s="82">
        <v>3.0999999999840023E-3</v>
      </c>
      <c r="O16" s="83"/>
      <c r="P16" s="102"/>
      <c r="Q16" s="83"/>
      <c r="R16" s="83">
        <v>118.77172264900003</v>
      </c>
      <c r="S16" s="84"/>
      <c r="T16" s="84">
        <f t="shared" si="0"/>
        <v>0.53864688574907316</v>
      </c>
      <c r="U16" s="84">
        <f>R16/'סכום נכסי הקרן'!$C$42</f>
        <v>8.3412041753150236E-4</v>
      </c>
    </row>
    <row r="17" spans="2:21">
      <c r="B17" s="86" t="s">
        <v>229</v>
      </c>
      <c r="C17" s="88" t="s">
        <v>230</v>
      </c>
      <c r="D17" s="89" t="s">
        <v>26</v>
      </c>
      <c r="E17" s="89" t="s">
        <v>225</v>
      </c>
      <c r="F17" s="88" t="s">
        <v>231</v>
      </c>
      <c r="G17" s="89" t="s">
        <v>232</v>
      </c>
      <c r="H17" s="88" t="s">
        <v>228</v>
      </c>
      <c r="I17" s="88"/>
      <c r="J17" s="99"/>
      <c r="K17" s="91">
        <v>3.8199999999900651</v>
      </c>
      <c r="L17" s="89" t="s">
        <v>113</v>
      </c>
      <c r="M17" s="90">
        <v>2.5000000000000001E-2</v>
      </c>
      <c r="N17" s="90">
        <v>3.0999999999840023E-3</v>
      </c>
      <c r="O17" s="91">
        <v>29372.136750000009</v>
      </c>
      <c r="P17" s="100">
        <v>109.28883</v>
      </c>
      <c r="Q17" s="91"/>
      <c r="R17" s="91">
        <v>118.77172264900003</v>
      </c>
      <c r="S17" s="92">
        <v>6.8109302608695678E-5</v>
      </c>
      <c r="T17" s="92">
        <f t="shared" si="0"/>
        <v>0.53864688574907316</v>
      </c>
      <c r="U17" s="92">
        <f>R17/'סכום נכסי הקרן'!$C$42</f>
        <v>8.3412041753150236E-4</v>
      </c>
    </row>
    <row r="18" spans="2:21">
      <c r="B18" s="93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1"/>
      <c r="P18" s="100"/>
      <c r="Q18" s="88"/>
      <c r="R18" s="88"/>
      <c r="S18" s="88"/>
      <c r="T18" s="92"/>
      <c r="U18" s="88"/>
    </row>
    <row r="19" spans="2:2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>
      <c r="B21" s="97" t="s">
        <v>198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>
      <c r="B22" s="97" t="s">
        <v>94</v>
      </c>
      <c r="C22" s="105"/>
      <c r="D22" s="105"/>
      <c r="E22" s="105"/>
      <c r="F22" s="105"/>
      <c r="G22" s="105"/>
      <c r="H22" s="105"/>
      <c r="I22" s="105"/>
      <c r="J22" s="105"/>
      <c r="K22" s="105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>
      <c r="B23" s="97" t="s">
        <v>181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>
      <c r="B24" s="97" t="s">
        <v>189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>
      <c r="B25" s="139" t="s">
        <v>194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2:21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2:21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2:21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2:2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2:2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2:21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2:21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</row>
    <row r="119" spans="2:21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</row>
    <row r="120" spans="2:21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</row>
    <row r="121" spans="2:21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</row>
    <row r="122" spans="2:21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</row>
    <row r="123" spans="2:21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</row>
    <row r="124" spans="2:21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</row>
    <row r="125" spans="2:21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</row>
    <row r="126" spans="2:21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</row>
    <row r="127" spans="2:21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</row>
    <row r="128" spans="2:21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</row>
    <row r="129" spans="2:21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</row>
    <row r="130" spans="2:21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</row>
    <row r="131" spans="2:21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</row>
    <row r="132" spans="2:21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</row>
    <row r="133" spans="2:21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</row>
    <row r="134" spans="2:21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</row>
    <row r="135" spans="2:21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</row>
    <row r="136" spans="2:21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</row>
    <row r="137" spans="2:21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</row>
    <row r="138" spans="2:21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</row>
    <row r="139" spans="2:21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</row>
    <row r="140" spans="2:21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</row>
    <row r="141" spans="2:21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</row>
    <row r="142" spans="2:21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</row>
    <row r="143" spans="2:21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</row>
    <row r="144" spans="2:21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</row>
    <row r="145" spans="2:21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</row>
    <row r="146" spans="2:21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</row>
    <row r="147" spans="2:21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</row>
    <row r="148" spans="2:21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</row>
    <row r="149" spans="2:21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</row>
    <row r="150" spans="2:21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</row>
    <row r="151" spans="2:21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</row>
    <row r="152" spans="2:21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</row>
    <row r="153" spans="2:21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</row>
    <row r="154" spans="2:21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</row>
    <row r="155" spans="2:21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</row>
    <row r="156" spans="2:21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</row>
    <row r="157" spans="2:21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</row>
    <row r="158" spans="2:21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</row>
    <row r="159" spans="2:21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</row>
    <row r="160" spans="2:21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</row>
    <row r="161" spans="2:21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</row>
    <row r="162" spans="2:21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</row>
    <row r="163" spans="2:21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</row>
    <row r="164" spans="2:21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</row>
    <row r="165" spans="2:21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</row>
    <row r="166" spans="2:21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</row>
    <row r="167" spans="2:21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</row>
    <row r="168" spans="2:21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</row>
    <row r="169" spans="2:21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</row>
    <row r="170" spans="2:21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</row>
    <row r="171" spans="2:21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</row>
    <row r="172" spans="2:21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</row>
    <row r="173" spans="2:21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</row>
    <row r="174" spans="2:21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</row>
    <row r="175" spans="2:21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</row>
    <row r="176" spans="2:21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</row>
    <row r="177" spans="2:21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</row>
    <row r="178" spans="2:21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</row>
    <row r="179" spans="2:21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</row>
    <row r="180" spans="2:21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</row>
    <row r="181" spans="2:21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</row>
    <row r="182" spans="2:21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</row>
    <row r="183" spans="2:21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</row>
    <row r="184" spans="2:21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</row>
    <row r="185" spans="2:21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</row>
    <row r="186" spans="2:21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</row>
    <row r="187" spans="2:21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</row>
    <row r="188" spans="2:21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</row>
    <row r="189" spans="2:21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</row>
    <row r="190" spans="2:21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</row>
    <row r="191" spans="2:21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</row>
    <row r="192" spans="2:21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</row>
    <row r="193" spans="2:21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</row>
    <row r="194" spans="2:21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</row>
    <row r="195" spans="2:21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</row>
    <row r="196" spans="2:21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</row>
    <row r="197" spans="2:21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</row>
    <row r="198" spans="2:21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</row>
    <row r="199" spans="2:21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</row>
    <row r="200" spans="2:21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</row>
    <row r="201" spans="2:21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</row>
    <row r="202" spans="2:21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</row>
    <row r="203" spans="2:21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</row>
    <row r="204" spans="2:21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</row>
    <row r="205" spans="2:21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</row>
    <row r="206" spans="2:21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</row>
    <row r="207" spans="2:21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</row>
    <row r="208" spans="2:21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</row>
    <row r="209" spans="2:21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</row>
    <row r="210" spans="2:21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</row>
    <row r="211" spans="2:21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</row>
    <row r="212" spans="2:21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</row>
    <row r="213" spans="2:21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</row>
    <row r="214" spans="2:21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</row>
    <row r="215" spans="2:21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</row>
    <row r="216" spans="2:21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</row>
    <row r="217" spans="2:21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</row>
    <row r="218" spans="2:21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</row>
    <row r="219" spans="2:21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</row>
    <row r="220" spans="2:21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</row>
    <row r="221" spans="2:21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</row>
    <row r="222" spans="2:21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</row>
    <row r="223" spans="2:21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</row>
    <row r="224" spans="2:21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</row>
    <row r="225" spans="2:21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</row>
    <row r="226" spans="2:21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</row>
    <row r="227" spans="2:21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</row>
    <row r="228" spans="2:21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</row>
    <row r="229" spans="2:21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</row>
    <row r="230" spans="2:21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</row>
    <row r="231" spans="2:21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</row>
    <row r="232" spans="2:21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</row>
    <row r="233" spans="2:21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</row>
    <row r="234" spans="2:21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</row>
    <row r="235" spans="2:21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</row>
    <row r="236" spans="2:21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</row>
    <row r="237" spans="2:21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</row>
    <row r="238" spans="2:21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</row>
    <row r="239" spans="2:21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</row>
    <row r="240" spans="2:21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</row>
    <row r="241" spans="2:21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</row>
    <row r="242" spans="2:21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</row>
    <row r="243" spans="2:21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</row>
    <row r="244" spans="2:21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</row>
    <row r="245" spans="2:21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</row>
    <row r="246" spans="2:21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</row>
    <row r="247" spans="2:21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</row>
    <row r="248" spans="2:21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</row>
    <row r="249" spans="2:21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</row>
    <row r="250" spans="2:21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</row>
    <row r="251" spans="2:21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</row>
    <row r="252" spans="2:21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</row>
    <row r="253" spans="2:21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</row>
    <row r="254" spans="2:21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</row>
    <row r="255" spans="2:21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</row>
    <row r="256" spans="2:21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</row>
    <row r="257" spans="2:21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</row>
    <row r="258" spans="2:21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</row>
    <row r="259" spans="2:21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</row>
    <row r="260" spans="2:21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</row>
    <row r="261" spans="2:21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</row>
    <row r="262" spans="2:21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</row>
    <row r="263" spans="2:21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</row>
    <row r="264" spans="2:21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</row>
    <row r="265" spans="2:21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</row>
    <row r="266" spans="2:21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</row>
    <row r="267" spans="2:21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</row>
    <row r="268" spans="2:21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</row>
    <row r="269" spans="2:21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</row>
    <row r="270" spans="2:21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</row>
    <row r="271" spans="2:21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</row>
    <row r="272" spans="2:21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</row>
    <row r="273" spans="2:21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</row>
    <row r="274" spans="2:21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</row>
    <row r="275" spans="2:21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</row>
    <row r="276" spans="2:21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</row>
    <row r="277" spans="2:21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</row>
    <row r="278" spans="2:21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</row>
    <row r="279" spans="2:21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</row>
    <row r="280" spans="2:21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</row>
    <row r="281" spans="2:21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</row>
    <row r="282" spans="2:21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</row>
    <row r="283" spans="2:21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</row>
    <row r="284" spans="2:21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</row>
    <row r="285" spans="2:21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</row>
    <row r="286" spans="2:21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</row>
    <row r="287" spans="2:21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</row>
    <row r="288" spans="2:21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</row>
    <row r="289" spans="2:21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</row>
    <row r="290" spans="2:21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</row>
    <row r="291" spans="2:21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</row>
    <row r="292" spans="2:21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</row>
    <row r="293" spans="2:21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</row>
    <row r="294" spans="2:21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</row>
    <row r="295" spans="2:21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</row>
    <row r="296" spans="2:21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</row>
    <row r="297" spans="2:21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</row>
    <row r="298" spans="2:21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</row>
    <row r="299" spans="2:21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</row>
    <row r="300" spans="2:21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</row>
    <row r="301" spans="2:21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</row>
    <row r="302" spans="2:21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</row>
    <row r="303" spans="2:21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</row>
    <row r="304" spans="2:21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</row>
    <row r="305" spans="2:21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</row>
    <row r="306" spans="2:21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</row>
    <row r="307" spans="2:21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</row>
    <row r="308" spans="2:21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</row>
    <row r="309" spans="2:21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</row>
    <row r="310" spans="2:21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</row>
    <row r="311" spans="2:21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</row>
    <row r="312" spans="2:21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</row>
    <row r="313" spans="2:21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</row>
    <row r="314" spans="2:21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</row>
    <row r="315" spans="2:21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</row>
    <row r="316" spans="2:21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</row>
    <row r="317" spans="2:21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</row>
    <row r="318" spans="2:21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</row>
    <row r="319" spans="2:21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</row>
    <row r="320" spans="2:21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</row>
    <row r="321" spans="2:21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</row>
    <row r="322" spans="2:21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</row>
    <row r="323" spans="2:21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</row>
    <row r="324" spans="2:21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</row>
    <row r="325" spans="2:21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</row>
    <row r="326" spans="2:21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</row>
    <row r="327" spans="2:21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</row>
    <row r="328" spans="2:21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</row>
    <row r="329" spans="2:21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</row>
    <row r="330" spans="2:21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</row>
    <row r="331" spans="2:21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</row>
    <row r="332" spans="2:21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</row>
    <row r="333" spans="2:21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</row>
    <row r="334" spans="2:21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</row>
    <row r="335" spans="2:21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</row>
    <row r="336" spans="2:21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</row>
    <row r="337" spans="2:21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</row>
    <row r="338" spans="2:21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</row>
    <row r="339" spans="2:21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</row>
    <row r="340" spans="2:21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</row>
    <row r="341" spans="2:21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</row>
    <row r="342" spans="2:21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</row>
    <row r="343" spans="2:21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</row>
    <row r="344" spans="2:21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</row>
    <row r="345" spans="2:21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</row>
    <row r="346" spans="2:21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</row>
    <row r="347" spans="2:21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</row>
    <row r="348" spans="2:21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</row>
    <row r="349" spans="2:21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</row>
    <row r="350" spans="2:21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</row>
    <row r="351" spans="2:21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</row>
    <row r="352" spans="2:21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</row>
    <row r="353" spans="2:21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</row>
    <row r="354" spans="2:21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</row>
    <row r="355" spans="2:21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</row>
    <row r="356" spans="2:21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</row>
    <row r="357" spans="2:21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</row>
    <row r="358" spans="2:21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</row>
    <row r="359" spans="2:21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</row>
    <row r="360" spans="2:21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</row>
    <row r="361" spans="2:21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</row>
    <row r="362" spans="2:21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2:21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2:21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</row>
    <row r="365" spans="2:21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</row>
    <row r="366" spans="2:21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</row>
    <row r="367" spans="2:21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</row>
    <row r="368" spans="2:21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</row>
    <row r="369" spans="2:21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</row>
    <row r="370" spans="2:21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</row>
    <row r="371" spans="2:21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</row>
    <row r="372" spans="2:21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</row>
    <row r="373" spans="2:21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</row>
    <row r="374" spans="2:21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5:K25"/>
  </mergeCells>
  <phoneticPr fontId="3" type="noConversion"/>
  <conditionalFormatting sqref="B12:B117">
    <cfRule type="cellIs" dxfId="8" priority="2" operator="equal">
      <formula>"NR3"</formula>
    </cfRule>
  </conditionalFormatting>
  <conditionalFormatting sqref="B12:B117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3 B25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2146</v>
      </c>
    </row>
    <row r="6" spans="2:15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74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63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85</v>
      </c>
      <c r="I8" s="12" t="s">
        <v>183</v>
      </c>
      <c r="J8" s="12" t="s">
        <v>182</v>
      </c>
      <c r="K8" s="29" t="s">
        <v>197</v>
      </c>
      <c r="L8" s="12" t="s">
        <v>49</v>
      </c>
      <c r="M8" s="12" t="s">
        <v>48</v>
      </c>
      <c r="N8" s="12" t="s">
        <v>130</v>
      </c>
      <c r="O8" s="13" t="s">
        <v>132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11"/>
      <c r="K11" s="77">
        <v>10.272336947000001</v>
      </c>
      <c r="L11" s="77">
        <f>L12+L187</f>
        <v>48061.140249089018</v>
      </c>
      <c r="M11" s="78"/>
      <c r="N11" s="78">
        <f>IFERROR(L11/$L$11,0)</f>
        <v>1</v>
      </c>
      <c r="O11" s="78">
        <f>L11/'סכום נכסי הקרן'!$C$42</f>
        <v>0.33752796943160063</v>
      </c>
    </row>
    <row r="12" spans="2:15">
      <c r="B12" s="79" t="s">
        <v>177</v>
      </c>
      <c r="C12" s="80"/>
      <c r="D12" s="81"/>
      <c r="E12" s="81"/>
      <c r="F12" s="80"/>
      <c r="G12" s="81"/>
      <c r="H12" s="81"/>
      <c r="I12" s="83"/>
      <c r="J12" s="102"/>
      <c r="K12" s="83">
        <v>9.0543427410000028</v>
      </c>
      <c r="L12" s="83">
        <f>L13+L49+L115</f>
        <v>36248.598126469013</v>
      </c>
      <c r="M12" s="84"/>
      <c r="N12" s="84">
        <f t="shared" ref="N12:N75" si="0">IFERROR(L12/$L$11,0)</f>
        <v>0.75421843798548027</v>
      </c>
      <c r="O12" s="84">
        <f>L12/'סכום נכסי הקרן'!$C$42</f>
        <v>0.25456981788111271</v>
      </c>
    </row>
    <row r="13" spans="2:15">
      <c r="B13" s="85" t="s">
        <v>233</v>
      </c>
      <c r="C13" s="80"/>
      <c r="D13" s="81"/>
      <c r="E13" s="81"/>
      <c r="F13" s="80"/>
      <c r="G13" s="81"/>
      <c r="H13" s="81"/>
      <c r="I13" s="83"/>
      <c r="J13" s="102"/>
      <c r="K13" s="83">
        <v>8.4658578590000015</v>
      </c>
      <c r="L13" s="83">
        <v>22326.113021234014</v>
      </c>
      <c r="M13" s="84"/>
      <c r="N13" s="84">
        <f t="shared" si="0"/>
        <v>0.46453564991432339</v>
      </c>
      <c r="O13" s="84">
        <f>L13/'סכום נכסי הקרן'!$C$42</f>
        <v>0.15679377464417046</v>
      </c>
    </row>
    <row r="14" spans="2:15">
      <c r="B14" s="86" t="s">
        <v>234</v>
      </c>
      <c r="C14" s="88" t="s">
        <v>235</v>
      </c>
      <c r="D14" s="89" t="s">
        <v>102</v>
      </c>
      <c r="E14" s="89" t="s">
        <v>236</v>
      </c>
      <c r="F14" s="88" t="s">
        <v>237</v>
      </c>
      <c r="G14" s="89" t="s">
        <v>238</v>
      </c>
      <c r="H14" s="89" t="s">
        <v>114</v>
      </c>
      <c r="I14" s="91">
        <v>20868.957763000002</v>
      </c>
      <c r="J14" s="100">
        <v>2442</v>
      </c>
      <c r="K14" s="91"/>
      <c r="L14" s="91">
        <v>509.61994857700006</v>
      </c>
      <c r="M14" s="92">
        <v>9.2989594203176762E-5</v>
      </c>
      <c r="N14" s="92">
        <f t="shared" si="0"/>
        <v>1.0603575902189705E-2</v>
      </c>
      <c r="O14" s="92">
        <f>L14/'סכום נכסי הקרן'!$C$42</f>
        <v>3.5790034429799438E-3</v>
      </c>
    </row>
    <row r="15" spans="2:15">
      <c r="B15" s="86" t="s">
        <v>239</v>
      </c>
      <c r="C15" s="88" t="s">
        <v>240</v>
      </c>
      <c r="D15" s="89" t="s">
        <v>102</v>
      </c>
      <c r="E15" s="89" t="s">
        <v>236</v>
      </c>
      <c r="F15" s="88" t="s">
        <v>231</v>
      </c>
      <c r="G15" s="89" t="s">
        <v>232</v>
      </c>
      <c r="H15" s="89" t="s">
        <v>114</v>
      </c>
      <c r="I15" s="91">
        <v>2546.5710680000007</v>
      </c>
      <c r="J15" s="100">
        <v>29830</v>
      </c>
      <c r="K15" s="91"/>
      <c r="L15" s="91">
        <v>759.64215049200016</v>
      </c>
      <c r="M15" s="92">
        <v>4.5396726870571948E-5</v>
      </c>
      <c r="N15" s="92">
        <f t="shared" si="0"/>
        <v>1.5805745484916974E-2</v>
      </c>
      <c r="O15" s="92">
        <f>L15/'סכום נכסי הקרן'!$C$42</f>
        <v>5.3348811788767152E-3</v>
      </c>
    </row>
    <row r="16" spans="2:15">
      <c r="B16" s="86" t="s">
        <v>241</v>
      </c>
      <c r="C16" s="88" t="s">
        <v>242</v>
      </c>
      <c r="D16" s="89" t="s">
        <v>102</v>
      </c>
      <c r="E16" s="89" t="s">
        <v>236</v>
      </c>
      <c r="F16" s="88" t="s">
        <v>243</v>
      </c>
      <c r="G16" s="89" t="s">
        <v>244</v>
      </c>
      <c r="H16" s="89" t="s">
        <v>114</v>
      </c>
      <c r="I16" s="91">
        <v>78934.761001000006</v>
      </c>
      <c r="J16" s="100">
        <v>2010</v>
      </c>
      <c r="K16" s="91"/>
      <c r="L16" s="91">
        <v>1586.5886961230001</v>
      </c>
      <c r="M16" s="92">
        <v>6.1220494671346894E-5</v>
      </c>
      <c r="N16" s="92">
        <f t="shared" si="0"/>
        <v>3.3011882113077276E-2</v>
      </c>
      <c r="O16" s="92">
        <f>L16/'סכום נכסי הקרן'!$C$42</f>
        <v>1.114243353674235E-2</v>
      </c>
    </row>
    <row r="17" spans="2:15">
      <c r="B17" s="86" t="s">
        <v>245</v>
      </c>
      <c r="C17" s="88" t="s">
        <v>246</v>
      </c>
      <c r="D17" s="89" t="s">
        <v>102</v>
      </c>
      <c r="E17" s="89" t="s">
        <v>236</v>
      </c>
      <c r="F17" s="88" t="s">
        <v>247</v>
      </c>
      <c r="G17" s="89" t="s">
        <v>248</v>
      </c>
      <c r="H17" s="89" t="s">
        <v>114</v>
      </c>
      <c r="I17" s="91">
        <v>1994.9452150000004</v>
      </c>
      <c r="J17" s="100">
        <v>77200</v>
      </c>
      <c r="K17" s="91">
        <v>3.7077735130000007</v>
      </c>
      <c r="L17" s="91">
        <v>1543.8054796300003</v>
      </c>
      <c r="M17" s="92">
        <v>4.4984239412200631E-5</v>
      </c>
      <c r="N17" s="92">
        <f t="shared" si="0"/>
        <v>3.2121698978193981E-2</v>
      </c>
      <c r="O17" s="92">
        <f>L17/'סכום נכסי הקרן'!$C$42</f>
        <v>1.0841971830802934E-2</v>
      </c>
    </row>
    <row r="18" spans="2:15">
      <c r="B18" s="86" t="s">
        <v>249</v>
      </c>
      <c r="C18" s="88" t="s">
        <v>250</v>
      </c>
      <c r="D18" s="89" t="s">
        <v>102</v>
      </c>
      <c r="E18" s="89" t="s">
        <v>236</v>
      </c>
      <c r="F18" s="88" t="s">
        <v>251</v>
      </c>
      <c r="G18" s="89" t="s">
        <v>252</v>
      </c>
      <c r="H18" s="89" t="s">
        <v>114</v>
      </c>
      <c r="I18" s="91">
        <v>1613.0690930000003</v>
      </c>
      <c r="J18" s="100">
        <v>2886</v>
      </c>
      <c r="K18" s="91"/>
      <c r="L18" s="91">
        <v>46.553174037000005</v>
      </c>
      <c r="M18" s="92">
        <v>8.97533347931026E-6</v>
      </c>
      <c r="N18" s="92">
        <f t="shared" si="0"/>
        <v>9.6862400258767071E-4</v>
      </c>
      <c r="O18" s="92">
        <f>L18/'סכום נכסי הקרן'!$C$42</f>
        <v>3.2693769273612597E-4</v>
      </c>
    </row>
    <row r="19" spans="2:15">
      <c r="B19" s="86" t="s">
        <v>253</v>
      </c>
      <c r="C19" s="88" t="s">
        <v>254</v>
      </c>
      <c r="D19" s="89" t="s">
        <v>102</v>
      </c>
      <c r="E19" s="89" t="s">
        <v>236</v>
      </c>
      <c r="F19" s="88" t="s">
        <v>255</v>
      </c>
      <c r="G19" s="89" t="s">
        <v>256</v>
      </c>
      <c r="H19" s="89" t="s">
        <v>114</v>
      </c>
      <c r="I19" s="91">
        <v>482.58717400000006</v>
      </c>
      <c r="J19" s="100">
        <v>152880</v>
      </c>
      <c r="K19" s="91"/>
      <c r="L19" s="91">
        <v>737.77927112999998</v>
      </c>
      <c r="M19" s="92">
        <v>1.2596408388188506E-4</v>
      </c>
      <c r="N19" s="92">
        <f t="shared" si="0"/>
        <v>1.5350848259243793E-2</v>
      </c>
      <c r="O19" s="92">
        <f>L19/'סכום נכסי הקרן'!$C$42</f>
        <v>5.1813406419951788E-3</v>
      </c>
    </row>
    <row r="20" spans="2:15">
      <c r="B20" s="86" t="s">
        <v>257</v>
      </c>
      <c r="C20" s="88" t="s">
        <v>258</v>
      </c>
      <c r="D20" s="89" t="s">
        <v>102</v>
      </c>
      <c r="E20" s="89" t="s">
        <v>236</v>
      </c>
      <c r="F20" s="88" t="s">
        <v>259</v>
      </c>
      <c r="G20" s="89" t="s">
        <v>252</v>
      </c>
      <c r="H20" s="89" t="s">
        <v>114</v>
      </c>
      <c r="I20" s="91">
        <v>21841.593215000004</v>
      </c>
      <c r="J20" s="100">
        <v>1943</v>
      </c>
      <c r="K20" s="91"/>
      <c r="L20" s="91">
        <v>424.38215616700006</v>
      </c>
      <c r="M20" s="92">
        <v>4.6462731924523123E-5</v>
      </c>
      <c r="N20" s="92">
        <f t="shared" si="0"/>
        <v>8.8300476011915693E-3</v>
      </c>
      <c r="O20" s="92">
        <f>L20/'סכום נכסי הקרן'!$C$42</f>
        <v>2.9803880368145662E-3</v>
      </c>
    </row>
    <row r="21" spans="2:15">
      <c r="B21" s="86" t="s">
        <v>260</v>
      </c>
      <c r="C21" s="88" t="s">
        <v>261</v>
      </c>
      <c r="D21" s="89" t="s">
        <v>102</v>
      </c>
      <c r="E21" s="89" t="s">
        <v>236</v>
      </c>
      <c r="F21" s="88" t="s">
        <v>262</v>
      </c>
      <c r="G21" s="89" t="s">
        <v>232</v>
      </c>
      <c r="H21" s="89" t="s">
        <v>114</v>
      </c>
      <c r="I21" s="91">
        <v>9676.3216030000021</v>
      </c>
      <c r="J21" s="100">
        <v>6515</v>
      </c>
      <c r="K21" s="91"/>
      <c r="L21" s="91">
        <v>630.4123524370001</v>
      </c>
      <c r="M21" s="92">
        <v>8.2249373196625992E-5</v>
      </c>
      <c r="N21" s="92">
        <f t="shared" si="0"/>
        <v>1.3116882978009439E-2</v>
      </c>
      <c r="O21" s="92">
        <f>L21/'סכום נכסי הקרן'!$C$42</f>
        <v>4.4273148768394525E-3</v>
      </c>
    </row>
    <row r="22" spans="2:15">
      <c r="B22" s="86" t="s">
        <v>263</v>
      </c>
      <c r="C22" s="88" t="s">
        <v>264</v>
      </c>
      <c r="D22" s="89" t="s">
        <v>102</v>
      </c>
      <c r="E22" s="89" t="s">
        <v>236</v>
      </c>
      <c r="F22" s="88" t="s">
        <v>265</v>
      </c>
      <c r="G22" s="89" t="s">
        <v>109</v>
      </c>
      <c r="H22" s="89" t="s">
        <v>114</v>
      </c>
      <c r="I22" s="91">
        <v>4032.4644580000004</v>
      </c>
      <c r="J22" s="100">
        <v>4750</v>
      </c>
      <c r="K22" s="91"/>
      <c r="L22" s="91">
        <v>191.542061776</v>
      </c>
      <c r="M22" s="92">
        <v>2.2770783126349187E-5</v>
      </c>
      <c r="N22" s="92">
        <f t="shared" si="0"/>
        <v>3.9853832177781223E-3</v>
      </c>
      <c r="O22" s="92">
        <f>L22/'סכום נכסי הקרן'!$C$42</f>
        <v>1.3451783049034281E-3</v>
      </c>
    </row>
    <row r="23" spans="2:15">
      <c r="B23" s="86" t="s">
        <v>266</v>
      </c>
      <c r="C23" s="88" t="s">
        <v>267</v>
      </c>
      <c r="D23" s="89" t="s">
        <v>102</v>
      </c>
      <c r="E23" s="89" t="s">
        <v>236</v>
      </c>
      <c r="F23" s="88" t="s">
        <v>268</v>
      </c>
      <c r="G23" s="89" t="s">
        <v>232</v>
      </c>
      <c r="H23" s="89" t="s">
        <v>114</v>
      </c>
      <c r="I23" s="91">
        <v>42573.300620000009</v>
      </c>
      <c r="J23" s="100">
        <v>1200</v>
      </c>
      <c r="K23" s="91"/>
      <c r="L23" s="91">
        <v>510.87960744500003</v>
      </c>
      <c r="M23" s="92">
        <v>7.7712155936801372E-5</v>
      </c>
      <c r="N23" s="92">
        <f t="shared" si="0"/>
        <v>1.0629785410775467E-2</v>
      </c>
      <c r="O23" s="92">
        <f>L23/'סכום נכסי הקרן'!$C$42</f>
        <v>3.5878498851926958E-3</v>
      </c>
    </row>
    <row r="24" spans="2:15">
      <c r="B24" s="86" t="s">
        <v>269</v>
      </c>
      <c r="C24" s="88" t="s">
        <v>270</v>
      </c>
      <c r="D24" s="89" t="s">
        <v>102</v>
      </c>
      <c r="E24" s="89" t="s">
        <v>236</v>
      </c>
      <c r="F24" s="88" t="s">
        <v>271</v>
      </c>
      <c r="G24" s="89" t="s">
        <v>252</v>
      </c>
      <c r="H24" s="89" t="s">
        <v>114</v>
      </c>
      <c r="I24" s="91">
        <v>5608.897395</v>
      </c>
      <c r="J24" s="100">
        <v>4872</v>
      </c>
      <c r="K24" s="91"/>
      <c r="L24" s="91">
        <v>273.26548108499998</v>
      </c>
      <c r="M24" s="92">
        <v>4.5147925105394043E-5</v>
      </c>
      <c r="N24" s="92">
        <f t="shared" si="0"/>
        <v>5.6857885532622093E-3</v>
      </c>
      <c r="O24" s="92">
        <f>L24/'סכום נכסי הקרן'!$C$42</f>
        <v>1.9191126650000315E-3</v>
      </c>
    </row>
    <row r="25" spans="2:15">
      <c r="B25" s="86" t="s">
        <v>272</v>
      </c>
      <c r="C25" s="88" t="s">
        <v>273</v>
      </c>
      <c r="D25" s="89" t="s">
        <v>102</v>
      </c>
      <c r="E25" s="89" t="s">
        <v>236</v>
      </c>
      <c r="F25" s="88" t="s">
        <v>274</v>
      </c>
      <c r="G25" s="89" t="s">
        <v>275</v>
      </c>
      <c r="H25" s="89" t="s">
        <v>114</v>
      </c>
      <c r="I25" s="91">
        <v>1245.8995830000001</v>
      </c>
      <c r="J25" s="100">
        <v>5122</v>
      </c>
      <c r="K25" s="91"/>
      <c r="L25" s="91">
        <v>63.814976629000014</v>
      </c>
      <c r="M25" s="92">
        <v>1.2307993488764012E-5</v>
      </c>
      <c r="N25" s="92">
        <f t="shared" si="0"/>
        <v>1.327787403675043E-3</v>
      </c>
      <c r="O25" s="92">
        <f>L25/'סכום נכסי הקרן'!$C$42</f>
        <v>4.4816538619929421E-4</v>
      </c>
    </row>
    <row r="26" spans="2:15">
      <c r="B26" s="86" t="s">
        <v>276</v>
      </c>
      <c r="C26" s="88" t="s">
        <v>277</v>
      </c>
      <c r="D26" s="89" t="s">
        <v>102</v>
      </c>
      <c r="E26" s="89" t="s">
        <v>236</v>
      </c>
      <c r="F26" s="88" t="s">
        <v>278</v>
      </c>
      <c r="G26" s="89" t="s">
        <v>137</v>
      </c>
      <c r="H26" s="89" t="s">
        <v>114</v>
      </c>
      <c r="I26" s="91">
        <v>123100.48831000002</v>
      </c>
      <c r="J26" s="100">
        <v>452.6</v>
      </c>
      <c r="K26" s="91"/>
      <c r="L26" s="91">
        <v>557.15281008400007</v>
      </c>
      <c r="M26" s="92">
        <v>4.4493542485868695E-5</v>
      </c>
      <c r="N26" s="92">
        <f t="shared" si="0"/>
        <v>1.1592584095933112E-2</v>
      </c>
      <c r="O26" s="92">
        <f>L26/'סכום נכסי הקרן'!$C$42</f>
        <v>3.9128213703653707E-3</v>
      </c>
    </row>
    <row r="27" spans="2:15">
      <c r="B27" s="86" t="s">
        <v>279</v>
      </c>
      <c r="C27" s="88" t="s">
        <v>280</v>
      </c>
      <c r="D27" s="89" t="s">
        <v>102</v>
      </c>
      <c r="E27" s="89" t="s">
        <v>236</v>
      </c>
      <c r="F27" s="88" t="s">
        <v>281</v>
      </c>
      <c r="G27" s="89" t="s">
        <v>252</v>
      </c>
      <c r="H27" s="89" t="s">
        <v>114</v>
      </c>
      <c r="I27" s="91">
        <v>1486.9041950000001</v>
      </c>
      <c r="J27" s="100">
        <v>33330</v>
      </c>
      <c r="K27" s="91"/>
      <c r="L27" s="91">
        <v>495.58516827800014</v>
      </c>
      <c r="M27" s="92">
        <v>6.1753965279492707E-5</v>
      </c>
      <c r="N27" s="92">
        <f t="shared" si="0"/>
        <v>1.0311556607053112E-2</v>
      </c>
      <c r="O27" s="92">
        <f>L27/'סכום נכסי הקרן'!$C$42</f>
        <v>3.4804387632576422E-3</v>
      </c>
    </row>
    <row r="28" spans="2:15">
      <c r="B28" s="86" t="s">
        <v>282</v>
      </c>
      <c r="C28" s="88" t="s">
        <v>283</v>
      </c>
      <c r="D28" s="89" t="s">
        <v>102</v>
      </c>
      <c r="E28" s="89" t="s">
        <v>236</v>
      </c>
      <c r="F28" s="88" t="s">
        <v>284</v>
      </c>
      <c r="G28" s="89" t="s">
        <v>285</v>
      </c>
      <c r="H28" s="89" t="s">
        <v>114</v>
      </c>
      <c r="I28" s="91">
        <v>2402.9766370000007</v>
      </c>
      <c r="J28" s="100">
        <v>14420</v>
      </c>
      <c r="K28" s="91"/>
      <c r="L28" s="91">
        <v>346.50923109100006</v>
      </c>
      <c r="M28" s="92">
        <v>2.3950719415640625E-5</v>
      </c>
      <c r="N28" s="92">
        <f t="shared" si="0"/>
        <v>7.2097588466509179E-3</v>
      </c>
      <c r="O28" s="92">
        <f>L28/'סכום נכסי הקרן'!$C$42</f>
        <v>2.4334952636016031E-3</v>
      </c>
    </row>
    <row r="29" spans="2:15">
      <c r="B29" s="86" t="s">
        <v>286</v>
      </c>
      <c r="C29" s="88" t="s">
        <v>287</v>
      </c>
      <c r="D29" s="89" t="s">
        <v>102</v>
      </c>
      <c r="E29" s="89" t="s">
        <v>236</v>
      </c>
      <c r="F29" s="88" t="s">
        <v>288</v>
      </c>
      <c r="G29" s="89" t="s">
        <v>285</v>
      </c>
      <c r="H29" s="89" t="s">
        <v>114</v>
      </c>
      <c r="I29" s="91">
        <v>56161.650893000013</v>
      </c>
      <c r="J29" s="100">
        <v>1840</v>
      </c>
      <c r="K29" s="91"/>
      <c r="L29" s="91">
        <v>1033.3743764290002</v>
      </c>
      <c r="M29" s="92">
        <v>4.5401081793519258E-5</v>
      </c>
      <c r="N29" s="92">
        <f t="shared" si="0"/>
        <v>2.1501245519213154E-2</v>
      </c>
      <c r="O29" s="92">
        <f>L29/'סכום נכסי הקרן'!$C$42</f>
        <v>7.2572717403503167E-3</v>
      </c>
    </row>
    <row r="30" spans="2:15">
      <c r="B30" s="86" t="s">
        <v>289</v>
      </c>
      <c r="C30" s="88" t="s">
        <v>290</v>
      </c>
      <c r="D30" s="89" t="s">
        <v>102</v>
      </c>
      <c r="E30" s="89" t="s">
        <v>236</v>
      </c>
      <c r="F30" s="88" t="s">
        <v>291</v>
      </c>
      <c r="G30" s="89" t="s">
        <v>109</v>
      </c>
      <c r="H30" s="89" t="s">
        <v>114</v>
      </c>
      <c r="I30" s="91">
        <v>137.32868400000004</v>
      </c>
      <c r="J30" s="100">
        <v>42110</v>
      </c>
      <c r="K30" s="91"/>
      <c r="L30" s="91">
        <v>57.829108687000009</v>
      </c>
      <c r="M30" s="92">
        <v>7.453781768025973E-6</v>
      </c>
      <c r="N30" s="92">
        <f t="shared" si="0"/>
        <v>1.2032404638609492E-3</v>
      </c>
      <c r="O30" s="92">
        <f>L30/'סכום נכסי הקרן'!$C$42</f>
        <v>4.0612731050492342E-4</v>
      </c>
    </row>
    <row r="31" spans="2:15">
      <c r="B31" s="86" t="s">
        <v>292</v>
      </c>
      <c r="C31" s="88" t="s">
        <v>293</v>
      </c>
      <c r="D31" s="89" t="s">
        <v>102</v>
      </c>
      <c r="E31" s="89" t="s">
        <v>236</v>
      </c>
      <c r="F31" s="88" t="s">
        <v>294</v>
      </c>
      <c r="G31" s="89" t="s">
        <v>295</v>
      </c>
      <c r="H31" s="89" t="s">
        <v>114</v>
      </c>
      <c r="I31" s="91">
        <v>12129.982230000001</v>
      </c>
      <c r="J31" s="100">
        <v>3725</v>
      </c>
      <c r="K31" s="91"/>
      <c r="L31" s="91">
        <v>451.84183806100003</v>
      </c>
      <c r="M31" s="92">
        <v>4.7824002641875903E-5</v>
      </c>
      <c r="N31" s="92">
        <f t="shared" si="0"/>
        <v>9.4013965486298371E-3</v>
      </c>
      <c r="O31" s="92">
        <f>L31/'סכום נכסי הקרן'!$C$42</f>
        <v>3.1732342868802869E-3</v>
      </c>
    </row>
    <row r="32" spans="2:15">
      <c r="B32" s="86" t="s">
        <v>296</v>
      </c>
      <c r="C32" s="88" t="s">
        <v>297</v>
      </c>
      <c r="D32" s="89" t="s">
        <v>102</v>
      </c>
      <c r="E32" s="89" t="s">
        <v>236</v>
      </c>
      <c r="F32" s="88" t="s">
        <v>298</v>
      </c>
      <c r="G32" s="89" t="s">
        <v>295</v>
      </c>
      <c r="H32" s="89" t="s">
        <v>114</v>
      </c>
      <c r="I32" s="91">
        <v>9867.3551320000024</v>
      </c>
      <c r="J32" s="100">
        <v>2884</v>
      </c>
      <c r="K32" s="91"/>
      <c r="L32" s="91">
        <v>284.57452201400002</v>
      </c>
      <c r="M32" s="92">
        <v>4.6966442478000465E-5</v>
      </c>
      <c r="N32" s="92">
        <f t="shared" si="0"/>
        <v>5.9210938512719545E-3</v>
      </c>
      <c r="O32" s="92">
        <f>L32/'סכום נכסי הקרן'!$C$42</f>
        <v>1.9985347844337586E-3</v>
      </c>
    </row>
    <row r="33" spans="2:15">
      <c r="B33" s="86" t="s">
        <v>299</v>
      </c>
      <c r="C33" s="88" t="s">
        <v>300</v>
      </c>
      <c r="D33" s="89" t="s">
        <v>102</v>
      </c>
      <c r="E33" s="89" t="s">
        <v>236</v>
      </c>
      <c r="F33" s="88" t="s">
        <v>301</v>
      </c>
      <c r="G33" s="89" t="s">
        <v>256</v>
      </c>
      <c r="H33" s="89" t="s">
        <v>114</v>
      </c>
      <c r="I33" s="91">
        <v>228.47606100000002</v>
      </c>
      <c r="J33" s="100">
        <v>97110</v>
      </c>
      <c r="K33" s="91"/>
      <c r="L33" s="91">
        <v>221.87310290100004</v>
      </c>
      <c r="M33" s="92">
        <v>2.9663008624595745E-5</v>
      </c>
      <c r="N33" s="92">
        <f t="shared" si="0"/>
        <v>4.6164760501121397E-3</v>
      </c>
      <c r="O33" s="92">
        <f>L33/'סכום נכסי הקרן'!$C$42</f>
        <v>1.5581897871239665E-3</v>
      </c>
    </row>
    <row r="34" spans="2:15">
      <c r="B34" s="86" t="s">
        <v>302</v>
      </c>
      <c r="C34" s="88" t="s">
        <v>303</v>
      </c>
      <c r="D34" s="89" t="s">
        <v>102</v>
      </c>
      <c r="E34" s="89" t="s">
        <v>236</v>
      </c>
      <c r="F34" s="88" t="s">
        <v>304</v>
      </c>
      <c r="G34" s="89" t="s">
        <v>305</v>
      </c>
      <c r="H34" s="89" t="s">
        <v>114</v>
      </c>
      <c r="I34" s="91">
        <v>2438.3193160000005</v>
      </c>
      <c r="J34" s="100">
        <v>13670</v>
      </c>
      <c r="K34" s="91"/>
      <c r="L34" s="91">
        <v>333.31825034500008</v>
      </c>
      <c r="M34" s="92">
        <v>2.214175697422589E-5</v>
      </c>
      <c r="N34" s="92">
        <f t="shared" si="0"/>
        <v>6.9352963458106471E-3</v>
      </c>
      <c r="O34" s="92">
        <f>L34/'סכום נכסי הקרן'!$C$42</f>
        <v>2.3408564930078677E-3</v>
      </c>
    </row>
    <row r="35" spans="2:15">
      <c r="B35" s="86" t="s">
        <v>306</v>
      </c>
      <c r="C35" s="88" t="s">
        <v>307</v>
      </c>
      <c r="D35" s="89" t="s">
        <v>102</v>
      </c>
      <c r="E35" s="89" t="s">
        <v>236</v>
      </c>
      <c r="F35" s="88" t="s">
        <v>308</v>
      </c>
      <c r="G35" s="89" t="s">
        <v>309</v>
      </c>
      <c r="H35" s="89" t="s">
        <v>114</v>
      </c>
      <c r="I35" s="91">
        <v>11615.934804000002</v>
      </c>
      <c r="J35" s="100">
        <v>2795</v>
      </c>
      <c r="K35" s="91"/>
      <c r="L35" s="91">
        <v>324.66537776500002</v>
      </c>
      <c r="M35" s="92">
        <v>1.0367923054070032E-5</v>
      </c>
      <c r="N35" s="92">
        <f t="shared" si="0"/>
        <v>6.755257492484356E-3</v>
      </c>
      <c r="O35" s="92">
        <f>L35/'סכום נכסי הקרן'!$C$42</f>
        <v>2.2800883444258507E-3</v>
      </c>
    </row>
    <row r="36" spans="2:15">
      <c r="B36" s="86" t="s">
        <v>310</v>
      </c>
      <c r="C36" s="88" t="s">
        <v>311</v>
      </c>
      <c r="D36" s="89" t="s">
        <v>102</v>
      </c>
      <c r="E36" s="89" t="s">
        <v>236</v>
      </c>
      <c r="F36" s="88" t="s">
        <v>312</v>
      </c>
      <c r="G36" s="89" t="s">
        <v>285</v>
      </c>
      <c r="H36" s="89" t="s">
        <v>114</v>
      </c>
      <c r="I36" s="91">
        <v>78334.039687000011</v>
      </c>
      <c r="J36" s="100">
        <v>2759</v>
      </c>
      <c r="K36" s="91"/>
      <c r="L36" s="91">
        <v>2161.2361549600005</v>
      </c>
      <c r="M36" s="92">
        <v>5.0939931015309356E-5</v>
      </c>
      <c r="N36" s="92">
        <f t="shared" si="0"/>
        <v>4.4968474400708086E-2</v>
      </c>
      <c r="O36" s="92">
        <f>L36/'סכום נכסי הקרן'!$C$42</f>
        <v>1.5178117852907912E-2</v>
      </c>
    </row>
    <row r="37" spans="2:15">
      <c r="B37" s="86" t="s">
        <v>313</v>
      </c>
      <c r="C37" s="88" t="s">
        <v>314</v>
      </c>
      <c r="D37" s="89" t="s">
        <v>102</v>
      </c>
      <c r="E37" s="89" t="s">
        <v>236</v>
      </c>
      <c r="F37" s="88" t="s">
        <v>315</v>
      </c>
      <c r="G37" s="89" t="s">
        <v>252</v>
      </c>
      <c r="H37" s="89" t="s">
        <v>114</v>
      </c>
      <c r="I37" s="91">
        <v>84324.891066000011</v>
      </c>
      <c r="J37" s="100">
        <v>902.1</v>
      </c>
      <c r="K37" s="91"/>
      <c r="L37" s="91">
        <v>760.69484230800003</v>
      </c>
      <c r="M37" s="92">
        <v>1.1170523545238089E-4</v>
      </c>
      <c r="N37" s="92">
        <f t="shared" si="0"/>
        <v>1.5827648665127515E-2</v>
      </c>
      <c r="O37" s="92">
        <f>L37/'סכום נכסי הקרן'!$C$42</f>
        <v>5.3422741148172739E-3</v>
      </c>
    </row>
    <row r="38" spans="2:15">
      <c r="B38" s="86" t="s">
        <v>316</v>
      </c>
      <c r="C38" s="88" t="s">
        <v>317</v>
      </c>
      <c r="D38" s="89" t="s">
        <v>102</v>
      </c>
      <c r="E38" s="89" t="s">
        <v>236</v>
      </c>
      <c r="F38" s="88" t="s">
        <v>318</v>
      </c>
      <c r="G38" s="89" t="s">
        <v>285</v>
      </c>
      <c r="H38" s="89" t="s">
        <v>114</v>
      </c>
      <c r="I38" s="91">
        <v>12921.023692000002</v>
      </c>
      <c r="J38" s="100">
        <v>12330</v>
      </c>
      <c r="K38" s="91"/>
      <c r="L38" s="91">
        <v>1593.1622212710001</v>
      </c>
      <c r="M38" s="92">
        <v>5.0203992508992134E-5</v>
      </c>
      <c r="N38" s="92">
        <f t="shared" si="0"/>
        <v>3.3148656336783391E-2</v>
      </c>
      <c r="O38" s="92">
        <f>L38/'סכום נכסי הקרן'!$C$42</f>
        <v>1.1188598662740459E-2</v>
      </c>
    </row>
    <row r="39" spans="2:15">
      <c r="B39" s="86" t="s">
        <v>319</v>
      </c>
      <c r="C39" s="88" t="s">
        <v>320</v>
      </c>
      <c r="D39" s="89" t="s">
        <v>102</v>
      </c>
      <c r="E39" s="89" t="s">
        <v>236</v>
      </c>
      <c r="F39" s="88" t="s">
        <v>321</v>
      </c>
      <c r="G39" s="89" t="s">
        <v>252</v>
      </c>
      <c r="H39" s="89" t="s">
        <v>114</v>
      </c>
      <c r="I39" s="91">
        <v>3766.6763020000003</v>
      </c>
      <c r="J39" s="100">
        <v>24000</v>
      </c>
      <c r="K39" s="91">
        <v>4.7580843460000004</v>
      </c>
      <c r="L39" s="91">
        <v>908.76039671700016</v>
      </c>
      <c r="M39" s="92">
        <v>7.9297279871665051E-5</v>
      </c>
      <c r="N39" s="92">
        <f t="shared" si="0"/>
        <v>1.8908423562302507E-2</v>
      </c>
      <c r="O39" s="92">
        <f>L39/'סכום נכסי הקרן'!$C$42</f>
        <v>6.3821218101365968E-3</v>
      </c>
    </row>
    <row r="40" spans="2:15">
      <c r="B40" s="86" t="s">
        <v>322</v>
      </c>
      <c r="C40" s="88" t="s">
        <v>323</v>
      </c>
      <c r="D40" s="89" t="s">
        <v>102</v>
      </c>
      <c r="E40" s="89" t="s">
        <v>236</v>
      </c>
      <c r="F40" s="88" t="s">
        <v>324</v>
      </c>
      <c r="G40" s="89" t="s">
        <v>305</v>
      </c>
      <c r="H40" s="89" t="s">
        <v>114</v>
      </c>
      <c r="I40" s="91">
        <v>540.36899100000005</v>
      </c>
      <c r="J40" s="100">
        <v>41920</v>
      </c>
      <c r="K40" s="91"/>
      <c r="L40" s="91">
        <v>226.52268081800003</v>
      </c>
      <c r="M40" s="92">
        <v>1.8811926338657294E-5</v>
      </c>
      <c r="N40" s="92">
        <f t="shared" si="0"/>
        <v>4.7132190298438395E-3</v>
      </c>
      <c r="O40" s="92">
        <f>L40/'סכום נכסי הקרן'!$C$42</f>
        <v>1.5908432486295696E-3</v>
      </c>
    </row>
    <row r="41" spans="2:15">
      <c r="B41" s="86" t="s">
        <v>325</v>
      </c>
      <c r="C41" s="88" t="s">
        <v>326</v>
      </c>
      <c r="D41" s="89" t="s">
        <v>102</v>
      </c>
      <c r="E41" s="89" t="s">
        <v>236</v>
      </c>
      <c r="F41" s="88" t="s">
        <v>327</v>
      </c>
      <c r="G41" s="89" t="s">
        <v>109</v>
      </c>
      <c r="H41" s="89" t="s">
        <v>114</v>
      </c>
      <c r="I41" s="91">
        <v>39407.177791000009</v>
      </c>
      <c r="J41" s="100">
        <v>1033</v>
      </c>
      <c r="K41" s="91"/>
      <c r="L41" s="91">
        <v>407.07614663400011</v>
      </c>
      <c r="M41" s="92">
        <v>3.357189008891013E-5</v>
      </c>
      <c r="N41" s="92">
        <f t="shared" si="0"/>
        <v>8.4699643937747836E-3</v>
      </c>
      <c r="O41" s="92">
        <f>L41/'סכום נכסי הקרן'!$C$42</f>
        <v>2.8588498829887608E-3</v>
      </c>
    </row>
    <row r="42" spans="2:15">
      <c r="B42" s="86" t="s">
        <v>328</v>
      </c>
      <c r="C42" s="88" t="s">
        <v>329</v>
      </c>
      <c r="D42" s="89" t="s">
        <v>102</v>
      </c>
      <c r="E42" s="89" t="s">
        <v>236</v>
      </c>
      <c r="F42" s="88" t="s">
        <v>330</v>
      </c>
      <c r="G42" s="89" t="s">
        <v>138</v>
      </c>
      <c r="H42" s="89" t="s">
        <v>114</v>
      </c>
      <c r="I42" s="91">
        <v>504.71655700000008</v>
      </c>
      <c r="J42" s="100">
        <v>75700</v>
      </c>
      <c r="K42" s="91"/>
      <c r="L42" s="91">
        <v>382.07043355500008</v>
      </c>
      <c r="M42" s="92">
        <v>7.9770370810685522E-6</v>
      </c>
      <c r="N42" s="92">
        <f t="shared" si="0"/>
        <v>7.9496747595838007E-3</v>
      </c>
      <c r="O42" s="92">
        <f>L42/'סכום נכסי הקרן'!$C$42</f>
        <v>2.6832375792439681E-3</v>
      </c>
    </row>
    <row r="43" spans="2:15">
      <c r="B43" s="86" t="s">
        <v>331</v>
      </c>
      <c r="C43" s="88" t="s">
        <v>332</v>
      </c>
      <c r="D43" s="89" t="s">
        <v>102</v>
      </c>
      <c r="E43" s="89" t="s">
        <v>236</v>
      </c>
      <c r="F43" s="88" t="s">
        <v>333</v>
      </c>
      <c r="G43" s="89" t="s">
        <v>252</v>
      </c>
      <c r="H43" s="89" t="s">
        <v>114</v>
      </c>
      <c r="I43" s="91">
        <v>4853.091104000001</v>
      </c>
      <c r="J43" s="100">
        <v>20800</v>
      </c>
      <c r="K43" s="91"/>
      <c r="L43" s="91">
        <v>1009.4429495610002</v>
      </c>
      <c r="M43" s="92">
        <v>4.0017981812238802E-5</v>
      </c>
      <c r="N43" s="92">
        <f t="shared" si="0"/>
        <v>2.1003308376149769E-2</v>
      </c>
      <c r="O43" s="92">
        <f>L43/'סכום נכסי הקרן'!$C$42</f>
        <v>7.0892040275475606E-3</v>
      </c>
    </row>
    <row r="44" spans="2:15">
      <c r="B44" s="86" t="s">
        <v>334</v>
      </c>
      <c r="C44" s="88" t="s">
        <v>335</v>
      </c>
      <c r="D44" s="89" t="s">
        <v>102</v>
      </c>
      <c r="E44" s="89" t="s">
        <v>236</v>
      </c>
      <c r="F44" s="88" t="s">
        <v>336</v>
      </c>
      <c r="G44" s="89" t="s">
        <v>285</v>
      </c>
      <c r="H44" s="89" t="s">
        <v>114</v>
      </c>
      <c r="I44" s="91">
        <v>66961.618766000014</v>
      </c>
      <c r="J44" s="100">
        <v>3038</v>
      </c>
      <c r="K44" s="91"/>
      <c r="L44" s="91">
        <v>2034.2939781130003</v>
      </c>
      <c r="M44" s="92">
        <v>5.0073476613108761E-5</v>
      </c>
      <c r="N44" s="92">
        <f t="shared" si="0"/>
        <v>4.2327210040580751E-2</v>
      </c>
      <c r="O44" s="92">
        <f>L44/'סכום נכסי הקרן'!$C$42</f>
        <v>1.4286617256702078E-2</v>
      </c>
    </row>
    <row r="45" spans="2:15">
      <c r="B45" s="86" t="s">
        <v>337</v>
      </c>
      <c r="C45" s="88" t="s">
        <v>338</v>
      </c>
      <c r="D45" s="89" t="s">
        <v>102</v>
      </c>
      <c r="E45" s="89" t="s">
        <v>236</v>
      </c>
      <c r="F45" s="88" t="s">
        <v>339</v>
      </c>
      <c r="G45" s="89" t="s">
        <v>340</v>
      </c>
      <c r="H45" s="89" t="s">
        <v>114</v>
      </c>
      <c r="I45" s="91">
        <v>6378.4813430000013</v>
      </c>
      <c r="J45" s="100">
        <v>8344</v>
      </c>
      <c r="K45" s="91"/>
      <c r="L45" s="91">
        <v>532.22048323500019</v>
      </c>
      <c r="M45" s="92">
        <v>5.4744979211566497E-5</v>
      </c>
      <c r="N45" s="92">
        <f t="shared" si="0"/>
        <v>1.1073821396592609E-2</v>
      </c>
      <c r="O45" s="92">
        <f>L45/'סכום נכסי הקרן'!$C$42</f>
        <v>3.7377244498401148E-3</v>
      </c>
    </row>
    <row r="46" spans="2:15">
      <c r="B46" s="86" t="s">
        <v>341</v>
      </c>
      <c r="C46" s="88" t="s">
        <v>342</v>
      </c>
      <c r="D46" s="89" t="s">
        <v>102</v>
      </c>
      <c r="E46" s="89" t="s">
        <v>236</v>
      </c>
      <c r="F46" s="88" t="s">
        <v>343</v>
      </c>
      <c r="G46" s="89" t="s">
        <v>275</v>
      </c>
      <c r="H46" s="89" t="s">
        <v>114</v>
      </c>
      <c r="I46" s="91">
        <v>26883.361431000005</v>
      </c>
      <c r="J46" s="100">
        <v>789.1</v>
      </c>
      <c r="K46" s="91"/>
      <c r="L46" s="91">
        <v>212.13660505300004</v>
      </c>
      <c r="M46" s="92">
        <v>5.5976557797935026E-5</v>
      </c>
      <c r="N46" s="92">
        <f t="shared" si="0"/>
        <v>4.4138903894819894E-3</v>
      </c>
      <c r="O46" s="92">
        <f>L46/'סכום נכסי הקרן'!$C$42</f>
        <v>1.4898114604555127E-3</v>
      </c>
    </row>
    <row r="47" spans="2:15">
      <c r="B47" s="86" t="s">
        <v>344</v>
      </c>
      <c r="C47" s="88" t="s">
        <v>345</v>
      </c>
      <c r="D47" s="89" t="s">
        <v>102</v>
      </c>
      <c r="E47" s="89" t="s">
        <v>236</v>
      </c>
      <c r="F47" s="88" t="s">
        <v>346</v>
      </c>
      <c r="G47" s="89" t="s">
        <v>347</v>
      </c>
      <c r="H47" s="89" t="s">
        <v>114</v>
      </c>
      <c r="I47" s="91">
        <v>27947.003047999999</v>
      </c>
      <c r="J47" s="100">
        <v>2553</v>
      </c>
      <c r="K47" s="91"/>
      <c r="L47" s="91">
        <v>713.48698782600002</v>
      </c>
      <c r="M47" s="92">
        <v>7.8227738278797087E-5</v>
      </c>
      <c r="N47" s="92">
        <f t="shared" si="0"/>
        <v>1.4845402837472712E-2</v>
      </c>
      <c r="O47" s="92">
        <f>L47/'סכום נכסי הקרן'!$C$42</f>
        <v>5.0107386751262863E-3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100"/>
      <c r="K48" s="88"/>
      <c r="L48" s="88"/>
      <c r="M48" s="88"/>
      <c r="N48" s="92"/>
      <c r="O48" s="88"/>
    </row>
    <row r="49" spans="2:15">
      <c r="B49" s="85" t="s">
        <v>348</v>
      </c>
      <c r="C49" s="80"/>
      <c r="D49" s="81"/>
      <c r="E49" s="81"/>
      <c r="F49" s="80"/>
      <c r="G49" s="81"/>
      <c r="H49" s="81"/>
      <c r="I49" s="83"/>
      <c r="J49" s="102"/>
      <c r="K49" s="83"/>
      <c r="L49" s="83">
        <v>11466.711813804999</v>
      </c>
      <c r="M49" s="84"/>
      <c r="N49" s="84">
        <f t="shared" si="0"/>
        <v>0.23858592938860509</v>
      </c>
      <c r="O49" s="84">
        <f>L49/'סכום נכסי הקרן'!$C$42</f>
        <v>8.0529424281487128E-2</v>
      </c>
    </row>
    <row r="50" spans="2:15">
      <c r="B50" s="86" t="s">
        <v>349</v>
      </c>
      <c r="C50" s="88" t="s">
        <v>350</v>
      </c>
      <c r="D50" s="89" t="s">
        <v>102</v>
      </c>
      <c r="E50" s="89" t="s">
        <v>236</v>
      </c>
      <c r="F50" s="88" t="s">
        <v>351</v>
      </c>
      <c r="G50" s="89" t="s">
        <v>275</v>
      </c>
      <c r="H50" s="89" t="s">
        <v>114</v>
      </c>
      <c r="I50" s="91">
        <v>16336.435252000003</v>
      </c>
      <c r="J50" s="100">
        <v>1125</v>
      </c>
      <c r="K50" s="91"/>
      <c r="L50" s="91">
        <v>183.78489658800004</v>
      </c>
      <c r="M50" s="92">
        <v>7.7519264986240633E-5</v>
      </c>
      <c r="N50" s="92">
        <f t="shared" si="0"/>
        <v>3.8239811963571469E-3</v>
      </c>
      <c r="O50" s="92">
        <f>L50/'סכום נכסי הקרן'!$C$42</f>
        <v>1.2907006083510506E-3</v>
      </c>
    </row>
    <row r="51" spans="2:15">
      <c r="B51" s="86" t="s">
        <v>352</v>
      </c>
      <c r="C51" s="88" t="s">
        <v>353</v>
      </c>
      <c r="D51" s="89" t="s">
        <v>102</v>
      </c>
      <c r="E51" s="89" t="s">
        <v>236</v>
      </c>
      <c r="F51" s="88" t="s">
        <v>354</v>
      </c>
      <c r="G51" s="89" t="s">
        <v>295</v>
      </c>
      <c r="H51" s="89" t="s">
        <v>114</v>
      </c>
      <c r="I51" s="91">
        <v>604.77407600000015</v>
      </c>
      <c r="J51" s="100">
        <v>8395</v>
      </c>
      <c r="K51" s="91"/>
      <c r="L51" s="91">
        <v>50.770783664000007</v>
      </c>
      <c r="M51" s="92">
        <v>4.121142496722128E-5</v>
      </c>
      <c r="N51" s="92">
        <f t="shared" si="0"/>
        <v>1.0563790913171759E-3</v>
      </c>
      <c r="O51" s="92">
        <f>L51/'סכום נכסי הקרן'!$C$42</f>
        <v>3.5655748964228578E-4</v>
      </c>
    </row>
    <row r="52" spans="2:15">
      <c r="B52" s="86" t="s">
        <v>355</v>
      </c>
      <c r="C52" s="88" t="s">
        <v>356</v>
      </c>
      <c r="D52" s="89" t="s">
        <v>102</v>
      </c>
      <c r="E52" s="89" t="s">
        <v>236</v>
      </c>
      <c r="F52" s="88" t="s">
        <v>357</v>
      </c>
      <c r="G52" s="89" t="s">
        <v>347</v>
      </c>
      <c r="H52" s="89" t="s">
        <v>114</v>
      </c>
      <c r="I52" s="91">
        <v>16469.258511000004</v>
      </c>
      <c r="J52" s="100">
        <v>1281</v>
      </c>
      <c r="K52" s="91"/>
      <c r="L52" s="91">
        <v>210.97120152600002</v>
      </c>
      <c r="M52" s="92">
        <v>1.3164872909411792E-4</v>
      </c>
      <c r="N52" s="92">
        <f t="shared" si="0"/>
        <v>4.3896420358024877E-3</v>
      </c>
      <c r="O52" s="92">
        <f>L52/'סכום נכסי הקרן'!$C$42</f>
        <v>1.4816269628760113E-3</v>
      </c>
    </row>
    <row r="53" spans="2:15">
      <c r="B53" s="86" t="s">
        <v>358</v>
      </c>
      <c r="C53" s="88" t="s">
        <v>359</v>
      </c>
      <c r="D53" s="89" t="s">
        <v>102</v>
      </c>
      <c r="E53" s="89" t="s">
        <v>236</v>
      </c>
      <c r="F53" s="88" t="s">
        <v>360</v>
      </c>
      <c r="G53" s="89" t="s">
        <v>112</v>
      </c>
      <c r="H53" s="89" t="s">
        <v>114</v>
      </c>
      <c r="I53" s="91">
        <v>2520.8532520000003</v>
      </c>
      <c r="J53" s="100">
        <v>657.6</v>
      </c>
      <c r="K53" s="91"/>
      <c r="L53" s="91">
        <v>16.577130988000004</v>
      </c>
      <c r="M53" s="92">
        <v>1.2767557769990551E-5</v>
      </c>
      <c r="N53" s="92">
        <f t="shared" si="0"/>
        <v>3.4491755505767921E-4</v>
      </c>
      <c r="O53" s="92">
        <f>L53/'סכום נכסי הקרן'!$C$42</f>
        <v>1.1641932197993077E-4</v>
      </c>
    </row>
    <row r="54" spans="2:15">
      <c r="B54" s="86" t="s">
        <v>361</v>
      </c>
      <c r="C54" s="88" t="s">
        <v>362</v>
      </c>
      <c r="D54" s="89" t="s">
        <v>102</v>
      </c>
      <c r="E54" s="89" t="s">
        <v>236</v>
      </c>
      <c r="F54" s="88" t="s">
        <v>363</v>
      </c>
      <c r="G54" s="89" t="s">
        <v>364</v>
      </c>
      <c r="H54" s="89" t="s">
        <v>114</v>
      </c>
      <c r="I54" s="91">
        <v>1200.2606230000001</v>
      </c>
      <c r="J54" s="100">
        <v>4213</v>
      </c>
      <c r="K54" s="91"/>
      <c r="L54" s="91">
        <v>50.566980032000011</v>
      </c>
      <c r="M54" s="92">
        <v>2.1295306359079708E-5</v>
      </c>
      <c r="N54" s="92">
        <f t="shared" si="0"/>
        <v>1.052138583685777E-3</v>
      </c>
      <c r="O54" s="92">
        <f>L54/'סכום נכסי הקרן'!$C$42</f>
        <v>3.5512619971210047E-4</v>
      </c>
    </row>
    <row r="55" spans="2:15">
      <c r="B55" s="86" t="s">
        <v>365</v>
      </c>
      <c r="C55" s="88" t="s">
        <v>366</v>
      </c>
      <c r="D55" s="89" t="s">
        <v>102</v>
      </c>
      <c r="E55" s="89" t="s">
        <v>236</v>
      </c>
      <c r="F55" s="88" t="s">
        <v>367</v>
      </c>
      <c r="G55" s="89" t="s">
        <v>368</v>
      </c>
      <c r="H55" s="89" t="s">
        <v>114</v>
      </c>
      <c r="I55" s="91">
        <v>1455.0256360000003</v>
      </c>
      <c r="J55" s="100">
        <v>9180</v>
      </c>
      <c r="K55" s="91"/>
      <c r="L55" s="91">
        <v>133.57135340000002</v>
      </c>
      <c r="M55" s="92">
        <v>6.736811470064431E-5</v>
      </c>
      <c r="N55" s="92">
        <f t="shared" si="0"/>
        <v>2.7791965131857607E-3</v>
      </c>
      <c r="O55" s="92">
        <f>L55/'סכום נכסי הקרן'!$C$42</f>
        <v>9.3805655574697442E-4</v>
      </c>
    </row>
    <row r="56" spans="2:15">
      <c r="B56" s="86" t="s">
        <v>369</v>
      </c>
      <c r="C56" s="88" t="s">
        <v>370</v>
      </c>
      <c r="D56" s="89" t="s">
        <v>102</v>
      </c>
      <c r="E56" s="89" t="s">
        <v>236</v>
      </c>
      <c r="F56" s="88" t="s">
        <v>371</v>
      </c>
      <c r="G56" s="89" t="s">
        <v>275</v>
      </c>
      <c r="H56" s="89" t="s">
        <v>114</v>
      </c>
      <c r="I56" s="91">
        <v>1458.7698420000002</v>
      </c>
      <c r="J56" s="100">
        <v>17820</v>
      </c>
      <c r="K56" s="91"/>
      <c r="L56" s="91">
        <v>259.95278582400005</v>
      </c>
      <c r="M56" s="92">
        <v>1.1537673021218116E-4</v>
      </c>
      <c r="N56" s="92">
        <f t="shared" si="0"/>
        <v>5.4087935591359045E-3</v>
      </c>
      <c r="O56" s="92">
        <f>L56/'סכום נכסי הקרן'!$C$42</f>
        <v>1.8256191070898616E-3</v>
      </c>
    </row>
    <row r="57" spans="2:15">
      <c r="B57" s="86" t="s">
        <v>372</v>
      </c>
      <c r="C57" s="88" t="s">
        <v>373</v>
      </c>
      <c r="D57" s="89" t="s">
        <v>102</v>
      </c>
      <c r="E57" s="89" t="s">
        <v>236</v>
      </c>
      <c r="F57" s="88" t="s">
        <v>374</v>
      </c>
      <c r="G57" s="89" t="s">
        <v>256</v>
      </c>
      <c r="H57" s="89" t="s">
        <v>114</v>
      </c>
      <c r="I57" s="91">
        <v>1131.0473720000002</v>
      </c>
      <c r="J57" s="100">
        <v>10400</v>
      </c>
      <c r="K57" s="91"/>
      <c r="L57" s="91">
        <v>117.62892668300002</v>
      </c>
      <c r="M57" s="92">
        <v>3.113171176479219E-5</v>
      </c>
      <c r="N57" s="92">
        <f t="shared" si="0"/>
        <v>2.4474851423282582E-3</v>
      </c>
      <c r="O57" s="92">
        <f>L57/'סכום נכסי הקרן'!$C$42</f>
        <v>8.2609469030406899E-4</v>
      </c>
    </row>
    <row r="58" spans="2:15">
      <c r="B58" s="86" t="s">
        <v>375</v>
      </c>
      <c r="C58" s="88" t="s">
        <v>376</v>
      </c>
      <c r="D58" s="89" t="s">
        <v>102</v>
      </c>
      <c r="E58" s="89" t="s">
        <v>236</v>
      </c>
      <c r="F58" s="88" t="s">
        <v>377</v>
      </c>
      <c r="G58" s="89" t="s">
        <v>275</v>
      </c>
      <c r="H58" s="89" t="s">
        <v>114</v>
      </c>
      <c r="I58" s="91">
        <v>526.69640900000002</v>
      </c>
      <c r="J58" s="100">
        <v>3235</v>
      </c>
      <c r="K58" s="91"/>
      <c r="L58" s="91">
        <v>17.038628837000005</v>
      </c>
      <c r="M58" s="92">
        <v>9.1535555297184981E-6</v>
      </c>
      <c r="N58" s="92">
        <f t="shared" si="0"/>
        <v>3.5451986258946418E-4</v>
      </c>
      <c r="O58" s="92">
        <f>L58/'סכום נכסי הקרן'!$C$42</f>
        <v>1.1966036934299192E-4</v>
      </c>
    </row>
    <row r="59" spans="2:15">
      <c r="B59" s="86" t="s">
        <v>378</v>
      </c>
      <c r="C59" s="88" t="s">
        <v>379</v>
      </c>
      <c r="D59" s="89" t="s">
        <v>102</v>
      </c>
      <c r="E59" s="89" t="s">
        <v>236</v>
      </c>
      <c r="F59" s="88" t="s">
        <v>380</v>
      </c>
      <c r="G59" s="89" t="s">
        <v>364</v>
      </c>
      <c r="H59" s="89" t="s">
        <v>114</v>
      </c>
      <c r="I59" s="91">
        <v>82.611063000000016</v>
      </c>
      <c r="J59" s="100">
        <v>4615</v>
      </c>
      <c r="K59" s="91"/>
      <c r="L59" s="91">
        <v>3.8125005610000002</v>
      </c>
      <c r="M59" s="92">
        <v>4.5637603420792964E-6</v>
      </c>
      <c r="N59" s="92">
        <f t="shared" si="0"/>
        <v>7.9326053049111022E-5</v>
      </c>
      <c r="O59" s="92">
        <f>L59/'סכום נכסי הקרן'!$C$42</f>
        <v>2.6774761608689873E-5</v>
      </c>
    </row>
    <row r="60" spans="2:15">
      <c r="B60" s="86" t="s">
        <v>381</v>
      </c>
      <c r="C60" s="88" t="s">
        <v>382</v>
      </c>
      <c r="D60" s="89" t="s">
        <v>102</v>
      </c>
      <c r="E60" s="89" t="s">
        <v>236</v>
      </c>
      <c r="F60" s="88" t="s">
        <v>383</v>
      </c>
      <c r="G60" s="89" t="s">
        <v>238</v>
      </c>
      <c r="H60" s="89" t="s">
        <v>114</v>
      </c>
      <c r="I60" s="91">
        <v>110022.88099700001</v>
      </c>
      <c r="J60" s="100">
        <v>105.8</v>
      </c>
      <c r="K60" s="91"/>
      <c r="L60" s="91">
        <v>116.40420809000003</v>
      </c>
      <c r="M60" s="92">
        <v>3.4541583336467909E-5</v>
      </c>
      <c r="N60" s="92">
        <f t="shared" si="0"/>
        <v>2.4220026301229177E-3</v>
      </c>
      <c r="O60" s="92">
        <f>L60/'סכום נכסי הקרן'!$C$42</f>
        <v>8.1749362970338446E-4</v>
      </c>
    </row>
    <row r="61" spans="2:15">
      <c r="B61" s="86" t="s">
        <v>384</v>
      </c>
      <c r="C61" s="88" t="s">
        <v>385</v>
      </c>
      <c r="D61" s="89" t="s">
        <v>102</v>
      </c>
      <c r="E61" s="89" t="s">
        <v>236</v>
      </c>
      <c r="F61" s="88" t="s">
        <v>386</v>
      </c>
      <c r="G61" s="89" t="s">
        <v>364</v>
      </c>
      <c r="H61" s="89" t="s">
        <v>114</v>
      </c>
      <c r="I61" s="91">
        <v>14915.250554000002</v>
      </c>
      <c r="J61" s="100">
        <v>1216</v>
      </c>
      <c r="K61" s="91"/>
      <c r="L61" s="91">
        <v>181.36944673800002</v>
      </c>
      <c r="M61" s="92">
        <v>8.3539989184511633E-5</v>
      </c>
      <c r="N61" s="92">
        <f t="shared" si="0"/>
        <v>3.7737233406866127E-3</v>
      </c>
      <c r="O61" s="92">
        <f>L61/'סכום נכסי הקרן'!$C$42</f>
        <v>1.2737371763785886E-3</v>
      </c>
    </row>
    <row r="62" spans="2:15">
      <c r="B62" s="86" t="s">
        <v>387</v>
      </c>
      <c r="C62" s="88" t="s">
        <v>388</v>
      </c>
      <c r="D62" s="89" t="s">
        <v>102</v>
      </c>
      <c r="E62" s="89" t="s">
        <v>236</v>
      </c>
      <c r="F62" s="88" t="s">
        <v>389</v>
      </c>
      <c r="G62" s="89" t="s">
        <v>256</v>
      </c>
      <c r="H62" s="89" t="s">
        <v>114</v>
      </c>
      <c r="I62" s="91">
        <v>186319.87209500003</v>
      </c>
      <c r="J62" s="100">
        <v>78.599999999999994</v>
      </c>
      <c r="K62" s="91"/>
      <c r="L62" s="91">
        <v>146.44741947100002</v>
      </c>
      <c r="M62" s="92">
        <v>1.4729360510524163E-4</v>
      </c>
      <c r="N62" s="92">
        <f t="shared" si="0"/>
        <v>3.0471066377534784E-3</v>
      </c>
      <c r="O62" s="92">
        <f>L62/'סכום נכסי הקרן'!$C$42</f>
        <v>1.0284837160824834E-3</v>
      </c>
    </row>
    <row r="63" spans="2:15">
      <c r="B63" s="86" t="s">
        <v>390</v>
      </c>
      <c r="C63" s="88" t="s">
        <v>391</v>
      </c>
      <c r="D63" s="89" t="s">
        <v>102</v>
      </c>
      <c r="E63" s="89" t="s">
        <v>236</v>
      </c>
      <c r="F63" s="88" t="s">
        <v>392</v>
      </c>
      <c r="G63" s="89" t="s">
        <v>232</v>
      </c>
      <c r="H63" s="89" t="s">
        <v>114</v>
      </c>
      <c r="I63" s="91">
        <v>10675.710751000002</v>
      </c>
      <c r="J63" s="100">
        <v>742</v>
      </c>
      <c r="K63" s="91"/>
      <c r="L63" s="91">
        <v>79.213773776000011</v>
      </c>
      <c r="M63" s="92">
        <v>6.0069426805949527E-5</v>
      </c>
      <c r="N63" s="92">
        <f t="shared" si="0"/>
        <v>1.6481875662011885E-3</v>
      </c>
      <c r="O63" s="92">
        <f>L63/'סכום נכסי הקרן'!$C$42</f>
        <v>5.56309402462299E-4</v>
      </c>
    </row>
    <row r="64" spans="2:15">
      <c r="B64" s="86" t="s">
        <v>393</v>
      </c>
      <c r="C64" s="88" t="s">
        <v>394</v>
      </c>
      <c r="D64" s="89" t="s">
        <v>102</v>
      </c>
      <c r="E64" s="89" t="s">
        <v>236</v>
      </c>
      <c r="F64" s="88" t="s">
        <v>395</v>
      </c>
      <c r="G64" s="89" t="s">
        <v>110</v>
      </c>
      <c r="H64" s="89" t="s">
        <v>114</v>
      </c>
      <c r="I64" s="91">
        <v>547.35659200000009</v>
      </c>
      <c r="J64" s="100">
        <v>3189</v>
      </c>
      <c r="K64" s="91"/>
      <c r="L64" s="91">
        <v>17.455201723999998</v>
      </c>
      <c r="M64" s="92">
        <v>1.9999568553829562E-5</v>
      </c>
      <c r="N64" s="92">
        <f t="shared" si="0"/>
        <v>3.631874240505739E-4</v>
      </c>
      <c r="O64" s="92">
        <f>L64/'סכום נכסי הקרן'!$C$42</f>
        <v>1.2258591376288389E-4</v>
      </c>
    </row>
    <row r="65" spans="2:15">
      <c r="B65" s="86" t="s">
        <v>396</v>
      </c>
      <c r="C65" s="88" t="s">
        <v>397</v>
      </c>
      <c r="D65" s="89" t="s">
        <v>102</v>
      </c>
      <c r="E65" s="89" t="s">
        <v>236</v>
      </c>
      <c r="F65" s="88" t="s">
        <v>398</v>
      </c>
      <c r="G65" s="89" t="s">
        <v>135</v>
      </c>
      <c r="H65" s="89" t="s">
        <v>114</v>
      </c>
      <c r="I65" s="91">
        <v>1030.0066640000002</v>
      </c>
      <c r="J65" s="100">
        <v>14500</v>
      </c>
      <c r="K65" s="91"/>
      <c r="L65" s="91">
        <v>149.35096624500002</v>
      </c>
      <c r="M65" s="92">
        <v>4.0064059449389586E-5</v>
      </c>
      <c r="N65" s="92">
        <f t="shared" si="0"/>
        <v>3.1075202434014434E-3</v>
      </c>
      <c r="O65" s="92">
        <f>L65/'סכום נכסי הקרן'!$C$42</f>
        <v>1.0488749977228826E-3</v>
      </c>
    </row>
    <row r="66" spans="2:15">
      <c r="B66" s="86" t="s">
        <v>399</v>
      </c>
      <c r="C66" s="88" t="s">
        <v>400</v>
      </c>
      <c r="D66" s="89" t="s">
        <v>102</v>
      </c>
      <c r="E66" s="89" t="s">
        <v>236</v>
      </c>
      <c r="F66" s="88" t="s">
        <v>401</v>
      </c>
      <c r="G66" s="89" t="s">
        <v>275</v>
      </c>
      <c r="H66" s="89" t="s">
        <v>114</v>
      </c>
      <c r="I66" s="91">
        <v>1157.460376</v>
      </c>
      <c r="J66" s="100">
        <v>22990</v>
      </c>
      <c r="K66" s="91"/>
      <c r="L66" s="91">
        <v>266.10014037400003</v>
      </c>
      <c r="M66" s="92">
        <v>6.1870235047055863E-5</v>
      </c>
      <c r="N66" s="92">
        <f t="shared" si="0"/>
        <v>5.5367005234347073E-3</v>
      </c>
      <c r="O66" s="92">
        <f>L66/'סכום נכסי הקרן'!$C$42</f>
        <v>1.8687912850257969E-3</v>
      </c>
    </row>
    <row r="67" spans="2:15">
      <c r="B67" s="86" t="s">
        <v>402</v>
      </c>
      <c r="C67" s="88" t="s">
        <v>403</v>
      </c>
      <c r="D67" s="89" t="s">
        <v>102</v>
      </c>
      <c r="E67" s="89" t="s">
        <v>236</v>
      </c>
      <c r="F67" s="88" t="s">
        <v>404</v>
      </c>
      <c r="G67" s="89" t="s">
        <v>111</v>
      </c>
      <c r="H67" s="89" t="s">
        <v>114</v>
      </c>
      <c r="I67" s="91">
        <v>659.34335199999998</v>
      </c>
      <c r="J67" s="100">
        <v>26200</v>
      </c>
      <c r="K67" s="91"/>
      <c r="L67" s="91">
        <v>172.74795829200002</v>
      </c>
      <c r="M67" s="92">
        <v>1.134174442208813E-4</v>
      </c>
      <c r="N67" s="92">
        <f t="shared" si="0"/>
        <v>3.5943374917176336E-3</v>
      </c>
      <c r="O67" s="92">
        <f>L67/'סכום נכסי הקרן'!$C$42</f>
        <v>1.2131894350313254E-3</v>
      </c>
    </row>
    <row r="68" spans="2:15">
      <c r="B68" s="86" t="s">
        <v>405</v>
      </c>
      <c r="C68" s="88" t="s">
        <v>406</v>
      </c>
      <c r="D68" s="89" t="s">
        <v>102</v>
      </c>
      <c r="E68" s="89" t="s">
        <v>236</v>
      </c>
      <c r="F68" s="88" t="s">
        <v>407</v>
      </c>
      <c r="G68" s="89" t="s">
        <v>275</v>
      </c>
      <c r="H68" s="89" t="s">
        <v>114</v>
      </c>
      <c r="I68" s="91">
        <v>779.079609</v>
      </c>
      <c r="J68" s="100">
        <v>8995</v>
      </c>
      <c r="K68" s="91"/>
      <c r="L68" s="91">
        <v>70.078210869000017</v>
      </c>
      <c r="M68" s="92">
        <v>2.491755288450052E-5</v>
      </c>
      <c r="N68" s="92">
        <f t="shared" si="0"/>
        <v>1.4581054570449632E-3</v>
      </c>
      <c r="O68" s="92">
        <f>L68/'סכום נכסי הקרן'!$C$42</f>
        <v>4.9215137413352236E-4</v>
      </c>
    </row>
    <row r="69" spans="2:15">
      <c r="B69" s="86" t="s">
        <v>408</v>
      </c>
      <c r="C69" s="88" t="s">
        <v>409</v>
      </c>
      <c r="D69" s="89" t="s">
        <v>102</v>
      </c>
      <c r="E69" s="89" t="s">
        <v>236</v>
      </c>
      <c r="F69" s="88" t="s">
        <v>410</v>
      </c>
      <c r="G69" s="89" t="s">
        <v>411</v>
      </c>
      <c r="H69" s="89" t="s">
        <v>114</v>
      </c>
      <c r="I69" s="91">
        <v>10618.141363000001</v>
      </c>
      <c r="J69" s="100">
        <v>4990</v>
      </c>
      <c r="K69" s="91"/>
      <c r="L69" s="91">
        <v>529.84525403399994</v>
      </c>
      <c r="M69" s="92">
        <v>1.4846996540687473E-4</v>
      </c>
      <c r="N69" s="92">
        <f t="shared" si="0"/>
        <v>1.1024400405149418E-2</v>
      </c>
      <c r="O69" s="92">
        <f>L69/'סכום נכסי הקרן'!$C$42</f>
        <v>3.721043482950998E-3</v>
      </c>
    </row>
    <row r="70" spans="2:15">
      <c r="B70" s="86" t="s">
        <v>412</v>
      </c>
      <c r="C70" s="88" t="s">
        <v>413</v>
      </c>
      <c r="D70" s="89" t="s">
        <v>102</v>
      </c>
      <c r="E70" s="89" t="s">
        <v>236</v>
      </c>
      <c r="F70" s="88" t="s">
        <v>414</v>
      </c>
      <c r="G70" s="89" t="s">
        <v>136</v>
      </c>
      <c r="H70" s="89" t="s">
        <v>114</v>
      </c>
      <c r="I70" s="91">
        <v>4888.7826999999997</v>
      </c>
      <c r="J70" s="100">
        <v>1766</v>
      </c>
      <c r="K70" s="91"/>
      <c r="L70" s="91">
        <v>86.335902484000016</v>
      </c>
      <c r="M70" s="92">
        <v>3.700325426637572E-5</v>
      </c>
      <c r="N70" s="92">
        <f t="shared" si="0"/>
        <v>1.796376491205626E-3</v>
      </c>
      <c r="O70" s="92">
        <f>L70/'סכום נכסי הקרן'!$C$42</f>
        <v>6.0632730941129849E-4</v>
      </c>
    </row>
    <row r="71" spans="2:15">
      <c r="B71" s="86" t="s">
        <v>415</v>
      </c>
      <c r="C71" s="88" t="s">
        <v>416</v>
      </c>
      <c r="D71" s="89" t="s">
        <v>102</v>
      </c>
      <c r="E71" s="89" t="s">
        <v>236</v>
      </c>
      <c r="F71" s="88" t="s">
        <v>417</v>
      </c>
      <c r="G71" s="89" t="s">
        <v>411</v>
      </c>
      <c r="H71" s="89" t="s">
        <v>114</v>
      </c>
      <c r="I71" s="91">
        <v>2580.9907740000003</v>
      </c>
      <c r="J71" s="100">
        <v>18310</v>
      </c>
      <c r="K71" s="91"/>
      <c r="L71" s="91">
        <v>472.57941072000006</v>
      </c>
      <c r="M71" s="92">
        <v>1.1254642334167967E-4</v>
      </c>
      <c r="N71" s="92">
        <f t="shared" si="0"/>
        <v>9.8328797084450709E-3</v>
      </c>
      <c r="O71" s="92">
        <f>L71/'סכום נכסי הקרן'!$C$42</f>
        <v>3.3188719216566535E-3</v>
      </c>
    </row>
    <row r="72" spans="2:15">
      <c r="B72" s="86" t="s">
        <v>418</v>
      </c>
      <c r="C72" s="88" t="s">
        <v>419</v>
      </c>
      <c r="D72" s="89" t="s">
        <v>102</v>
      </c>
      <c r="E72" s="89" t="s">
        <v>236</v>
      </c>
      <c r="F72" s="88" t="s">
        <v>420</v>
      </c>
      <c r="G72" s="89" t="s">
        <v>368</v>
      </c>
      <c r="H72" s="89" t="s">
        <v>114</v>
      </c>
      <c r="I72" s="91">
        <v>1073.5699930000003</v>
      </c>
      <c r="J72" s="100">
        <v>16480</v>
      </c>
      <c r="K72" s="91"/>
      <c r="L72" s="91">
        <v>176.92433482700005</v>
      </c>
      <c r="M72" s="92">
        <v>7.4101350579036532E-5</v>
      </c>
      <c r="N72" s="92">
        <f t="shared" si="0"/>
        <v>3.6812346504898744E-3</v>
      </c>
      <c r="O72" s="92">
        <f>L72/'סכום נכסי הקרן'!$C$42</f>
        <v>1.2425196565810954E-3</v>
      </c>
    </row>
    <row r="73" spans="2:15">
      <c r="B73" s="86" t="s">
        <v>421</v>
      </c>
      <c r="C73" s="88" t="s">
        <v>422</v>
      </c>
      <c r="D73" s="89" t="s">
        <v>102</v>
      </c>
      <c r="E73" s="89" t="s">
        <v>236</v>
      </c>
      <c r="F73" s="88" t="s">
        <v>423</v>
      </c>
      <c r="G73" s="89" t="s">
        <v>112</v>
      </c>
      <c r="H73" s="89" t="s">
        <v>114</v>
      </c>
      <c r="I73" s="91">
        <v>6654.9184360000017</v>
      </c>
      <c r="J73" s="100">
        <v>1546</v>
      </c>
      <c r="K73" s="91"/>
      <c r="L73" s="91">
        <v>102.88503902600002</v>
      </c>
      <c r="M73" s="92">
        <v>3.3234204977085707E-5</v>
      </c>
      <c r="N73" s="92">
        <f t="shared" si="0"/>
        <v>2.1407115705697425E-3</v>
      </c>
      <c r="O73" s="92">
        <f>L73/'סכום נכסי הקרן'!$C$42</f>
        <v>7.225500295531378E-4</v>
      </c>
    </row>
    <row r="74" spans="2:15">
      <c r="B74" s="86" t="s">
        <v>424</v>
      </c>
      <c r="C74" s="88" t="s">
        <v>425</v>
      </c>
      <c r="D74" s="89" t="s">
        <v>102</v>
      </c>
      <c r="E74" s="89" t="s">
        <v>236</v>
      </c>
      <c r="F74" s="88" t="s">
        <v>426</v>
      </c>
      <c r="G74" s="89" t="s">
        <v>275</v>
      </c>
      <c r="H74" s="89" t="s">
        <v>114</v>
      </c>
      <c r="I74" s="91">
        <v>17846.221908000003</v>
      </c>
      <c r="J74" s="100">
        <v>855</v>
      </c>
      <c r="K74" s="91"/>
      <c r="L74" s="91">
        <v>152.58519731600003</v>
      </c>
      <c r="M74" s="92">
        <v>5.8979354465277001E-5</v>
      </c>
      <c r="N74" s="92">
        <f t="shared" si="0"/>
        <v>3.1748143411743594E-3</v>
      </c>
      <c r="O74" s="92">
        <f>L74/'סכום נכסי הקרן'!$C$42</f>
        <v>1.0715886378989063E-3</v>
      </c>
    </row>
    <row r="75" spans="2:15">
      <c r="B75" s="86" t="s">
        <v>427</v>
      </c>
      <c r="C75" s="88" t="s">
        <v>428</v>
      </c>
      <c r="D75" s="89" t="s">
        <v>102</v>
      </c>
      <c r="E75" s="89" t="s">
        <v>236</v>
      </c>
      <c r="F75" s="88" t="s">
        <v>429</v>
      </c>
      <c r="G75" s="89" t="s">
        <v>109</v>
      </c>
      <c r="H75" s="89" t="s">
        <v>114</v>
      </c>
      <c r="I75" s="91">
        <v>412800.28981400008</v>
      </c>
      <c r="J75" s="100">
        <v>125.8</v>
      </c>
      <c r="K75" s="91"/>
      <c r="L75" s="91">
        <v>519.30276459100014</v>
      </c>
      <c r="M75" s="92">
        <v>1.5935423177946105E-4</v>
      </c>
      <c r="N75" s="92">
        <f t="shared" si="0"/>
        <v>1.0805044613997549E-2</v>
      </c>
      <c r="O75" s="92">
        <f>L75/'סכום נכסי הקרן'!$C$42</f>
        <v>3.6470047681804456E-3</v>
      </c>
    </row>
    <row r="76" spans="2:15">
      <c r="B76" s="86" t="s">
        <v>430</v>
      </c>
      <c r="C76" s="88" t="s">
        <v>431</v>
      </c>
      <c r="D76" s="89" t="s">
        <v>102</v>
      </c>
      <c r="E76" s="89" t="s">
        <v>236</v>
      </c>
      <c r="F76" s="88" t="s">
        <v>432</v>
      </c>
      <c r="G76" s="89" t="s">
        <v>252</v>
      </c>
      <c r="H76" s="89" t="s">
        <v>114</v>
      </c>
      <c r="I76" s="91">
        <v>259.42657900000006</v>
      </c>
      <c r="J76" s="100">
        <v>68330</v>
      </c>
      <c r="K76" s="91"/>
      <c r="L76" s="91">
        <v>177.26618163999999</v>
      </c>
      <c r="M76" s="92">
        <v>4.8527058919917805E-5</v>
      </c>
      <c r="N76" s="92">
        <f t="shared" ref="N76:N139" si="1">IFERROR(L76/$L$11,0)</f>
        <v>3.688347399193468E-3</v>
      </c>
      <c r="O76" s="92">
        <f>L76/'סכום נכסי הקרן'!$C$42</f>
        <v>1.2449204082080965E-3</v>
      </c>
    </row>
    <row r="77" spans="2:15">
      <c r="B77" s="86" t="s">
        <v>433</v>
      </c>
      <c r="C77" s="88" t="s">
        <v>434</v>
      </c>
      <c r="D77" s="89" t="s">
        <v>102</v>
      </c>
      <c r="E77" s="89" t="s">
        <v>236</v>
      </c>
      <c r="F77" s="88" t="s">
        <v>435</v>
      </c>
      <c r="G77" s="89" t="s">
        <v>295</v>
      </c>
      <c r="H77" s="89" t="s">
        <v>114</v>
      </c>
      <c r="I77" s="91">
        <v>3216.8660620000005</v>
      </c>
      <c r="J77" s="100">
        <v>5758</v>
      </c>
      <c r="K77" s="91"/>
      <c r="L77" s="91">
        <v>185.22714784900003</v>
      </c>
      <c r="M77" s="92">
        <v>4.0703901130928496E-5</v>
      </c>
      <c r="N77" s="92">
        <f t="shared" si="1"/>
        <v>3.8539898739192095E-3</v>
      </c>
      <c r="O77" s="92">
        <f>L77/'סכום נכסי הקרן'!$C$42</f>
        <v>1.3008293763539013E-3</v>
      </c>
    </row>
    <row r="78" spans="2:15">
      <c r="B78" s="86" t="s">
        <v>436</v>
      </c>
      <c r="C78" s="88" t="s">
        <v>437</v>
      </c>
      <c r="D78" s="89" t="s">
        <v>102</v>
      </c>
      <c r="E78" s="89" t="s">
        <v>236</v>
      </c>
      <c r="F78" s="88" t="s">
        <v>438</v>
      </c>
      <c r="G78" s="89" t="s">
        <v>252</v>
      </c>
      <c r="H78" s="89" t="s">
        <v>114</v>
      </c>
      <c r="I78" s="91">
        <v>4604.7428640000007</v>
      </c>
      <c r="J78" s="100">
        <v>808</v>
      </c>
      <c r="K78" s="91"/>
      <c r="L78" s="91">
        <v>37.206322338000007</v>
      </c>
      <c r="M78" s="92">
        <v>3.0617373227770977E-5</v>
      </c>
      <c r="N78" s="92">
        <f t="shared" si="1"/>
        <v>7.7414564334447389E-4</v>
      </c>
      <c r="O78" s="92">
        <f>L78/'סכום נכסי הקרן'!$C$42</f>
        <v>2.6129580704238039E-4</v>
      </c>
    </row>
    <row r="79" spans="2:15">
      <c r="B79" s="86" t="s">
        <v>439</v>
      </c>
      <c r="C79" s="88" t="s">
        <v>440</v>
      </c>
      <c r="D79" s="89" t="s">
        <v>102</v>
      </c>
      <c r="E79" s="89" t="s">
        <v>236</v>
      </c>
      <c r="F79" s="88" t="s">
        <v>441</v>
      </c>
      <c r="G79" s="89" t="s">
        <v>252</v>
      </c>
      <c r="H79" s="89" t="s">
        <v>114</v>
      </c>
      <c r="I79" s="91">
        <v>3062.3366040000005</v>
      </c>
      <c r="J79" s="100">
        <v>7673</v>
      </c>
      <c r="K79" s="91"/>
      <c r="L79" s="91">
        <v>234.97308762900002</v>
      </c>
      <c r="M79" s="92">
        <v>8.3910419498309219E-5</v>
      </c>
      <c r="N79" s="92">
        <f t="shared" si="1"/>
        <v>4.8890452122274369E-3</v>
      </c>
      <c r="O79" s="92">
        <f>L79/'סכום נכסי הקרן'!$C$42</f>
        <v>1.6501895029424156E-3</v>
      </c>
    </row>
    <row r="80" spans="2:15">
      <c r="B80" s="86" t="s">
        <v>442</v>
      </c>
      <c r="C80" s="88" t="s">
        <v>443</v>
      </c>
      <c r="D80" s="89" t="s">
        <v>102</v>
      </c>
      <c r="E80" s="89" t="s">
        <v>236</v>
      </c>
      <c r="F80" s="88" t="s">
        <v>444</v>
      </c>
      <c r="G80" s="89" t="s">
        <v>411</v>
      </c>
      <c r="H80" s="89" t="s">
        <v>114</v>
      </c>
      <c r="I80" s="91">
        <v>7075.6338150000011</v>
      </c>
      <c r="J80" s="100">
        <v>7553</v>
      </c>
      <c r="K80" s="91"/>
      <c r="L80" s="91">
        <v>534.42262203099995</v>
      </c>
      <c r="M80" s="92">
        <v>1.1138857953886773E-4</v>
      </c>
      <c r="N80" s="92">
        <f t="shared" si="1"/>
        <v>1.1119640925313454E-2</v>
      </c>
      <c r="O80" s="92">
        <f>L80/'סכום נכסי הקרן'!$C$42</f>
        <v>3.7531898223295748E-3</v>
      </c>
    </row>
    <row r="81" spans="2:15">
      <c r="B81" s="86" t="s">
        <v>445</v>
      </c>
      <c r="C81" s="88" t="s">
        <v>446</v>
      </c>
      <c r="D81" s="89" t="s">
        <v>102</v>
      </c>
      <c r="E81" s="89" t="s">
        <v>236</v>
      </c>
      <c r="F81" s="88" t="s">
        <v>447</v>
      </c>
      <c r="G81" s="89" t="s">
        <v>448</v>
      </c>
      <c r="H81" s="89" t="s">
        <v>114</v>
      </c>
      <c r="I81" s="91">
        <v>7757.1310330000006</v>
      </c>
      <c r="J81" s="100">
        <v>5064</v>
      </c>
      <c r="K81" s="91"/>
      <c r="L81" s="91">
        <v>392.82111550500008</v>
      </c>
      <c r="M81" s="92">
        <v>7.0722361635500061E-5</v>
      </c>
      <c r="N81" s="92">
        <f t="shared" si="1"/>
        <v>8.1733623769453916E-3</v>
      </c>
      <c r="O81" s="92">
        <f>L81/'סכום נכסי הקרן'!$C$42</f>
        <v>2.7587384065190187E-3</v>
      </c>
    </row>
    <row r="82" spans="2:15">
      <c r="B82" s="86" t="s">
        <v>449</v>
      </c>
      <c r="C82" s="88" t="s">
        <v>450</v>
      </c>
      <c r="D82" s="89" t="s">
        <v>102</v>
      </c>
      <c r="E82" s="89" t="s">
        <v>236</v>
      </c>
      <c r="F82" s="88" t="s">
        <v>451</v>
      </c>
      <c r="G82" s="89" t="s">
        <v>452</v>
      </c>
      <c r="H82" s="89" t="s">
        <v>114</v>
      </c>
      <c r="I82" s="91">
        <v>177.09084300000004</v>
      </c>
      <c r="J82" s="100">
        <v>45610</v>
      </c>
      <c r="K82" s="91"/>
      <c r="L82" s="91">
        <v>80.771133455000012</v>
      </c>
      <c r="M82" s="92">
        <v>5.9891845156525012E-5</v>
      </c>
      <c r="N82" s="92">
        <f t="shared" si="1"/>
        <v>1.6805912851085758E-3</v>
      </c>
      <c r="O82" s="92">
        <f>L82/'סכום נכסי הקרן'!$C$42</f>
        <v>5.6724656390714178E-4</v>
      </c>
    </row>
    <row r="83" spans="2:15">
      <c r="B83" s="86" t="s">
        <v>453</v>
      </c>
      <c r="C83" s="88" t="s">
        <v>454</v>
      </c>
      <c r="D83" s="89" t="s">
        <v>102</v>
      </c>
      <c r="E83" s="89" t="s">
        <v>236</v>
      </c>
      <c r="F83" s="88" t="s">
        <v>455</v>
      </c>
      <c r="G83" s="89" t="s">
        <v>295</v>
      </c>
      <c r="H83" s="89" t="s">
        <v>114</v>
      </c>
      <c r="I83" s="91">
        <v>3007.3270420000003</v>
      </c>
      <c r="J83" s="100">
        <v>7851</v>
      </c>
      <c r="K83" s="91"/>
      <c r="L83" s="91">
        <v>236.10524608600002</v>
      </c>
      <c r="M83" s="92">
        <v>4.8596974226043635E-5</v>
      </c>
      <c r="N83" s="92">
        <f t="shared" si="1"/>
        <v>4.9126018413696562E-3</v>
      </c>
      <c r="O83" s="92">
        <f>L83/'סכום נכסי הקרן'!$C$42</f>
        <v>1.6581405241434422E-3</v>
      </c>
    </row>
    <row r="84" spans="2:15">
      <c r="B84" s="86" t="s">
        <v>456</v>
      </c>
      <c r="C84" s="88" t="s">
        <v>457</v>
      </c>
      <c r="D84" s="89" t="s">
        <v>102</v>
      </c>
      <c r="E84" s="89" t="s">
        <v>236</v>
      </c>
      <c r="F84" s="88" t="s">
        <v>458</v>
      </c>
      <c r="G84" s="89" t="s">
        <v>252</v>
      </c>
      <c r="H84" s="89" t="s">
        <v>114</v>
      </c>
      <c r="I84" s="91">
        <v>102594.23076900002</v>
      </c>
      <c r="J84" s="100">
        <v>159</v>
      </c>
      <c r="K84" s="91"/>
      <c r="L84" s="91">
        <v>163.12482692200004</v>
      </c>
      <c r="M84" s="92">
        <v>1.4869075093869143E-4</v>
      </c>
      <c r="N84" s="92">
        <f t="shared" si="1"/>
        <v>3.3941106281824432E-3</v>
      </c>
      <c r="O84" s="92">
        <f>L84/'סכום נכסי הקרן'!$C$42</f>
        <v>1.1456072683566345E-3</v>
      </c>
    </row>
    <row r="85" spans="2:15">
      <c r="B85" s="86" t="s">
        <v>459</v>
      </c>
      <c r="C85" s="88" t="s">
        <v>460</v>
      </c>
      <c r="D85" s="89" t="s">
        <v>102</v>
      </c>
      <c r="E85" s="89" t="s">
        <v>236</v>
      </c>
      <c r="F85" s="88" t="s">
        <v>461</v>
      </c>
      <c r="G85" s="89" t="s">
        <v>238</v>
      </c>
      <c r="H85" s="89" t="s">
        <v>114</v>
      </c>
      <c r="I85" s="91">
        <v>21816.153978000002</v>
      </c>
      <c r="J85" s="100">
        <v>311.60000000000002</v>
      </c>
      <c r="K85" s="91"/>
      <c r="L85" s="91">
        <v>67.979135792000022</v>
      </c>
      <c r="M85" s="92">
        <v>3.8140406783623479E-5</v>
      </c>
      <c r="N85" s="92">
        <f t="shared" si="1"/>
        <v>1.4144303576586188E-3</v>
      </c>
      <c r="O85" s="92">
        <f>L85/'סכום נכסי הקרן'!$C$42</f>
        <v>4.7740980652292623E-4</v>
      </c>
    </row>
    <row r="86" spans="2:15">
      <c r="B86" s="86" t="s">
        <v>462</v>
      </c>
      <c r="C86" s="88" t="s">
        <v>463</v>
      </c>
      <c r="D86" s="89" t="s">
        <v>102</v>
      </c>
      <c r="E86" s="89" t="s">
        <v>236</v>
      </c>
      <c r="F86" s="88" t="s">
        <v>464</v>
      </c>
      <c r="G86" s="89" t="s">
        <v>109</v>
      </c>
      <c r="H86" s="89" t="s">
        <v>114</v>
      </c>
      <c r="I86" s="91">
        <v>3561.4505000000004</v>
      </c>
      <c r="J86" s="100">
        <v>1892</v>
      </c>
      <c r="K86" s="91"/>
      <c r="L86" s="91">
        <v>67.382643460000025</v>
      </c>
      <c r="M86" s="92">
        <v>3.7960818390980827E-5</v>
      </c>
      <c r="N86" s="92">
        <f t="shared" si="1"/>
        <v>1.4020192427972459E-3</v>
      </c>
      <c r="O86" s="92">
        <f>L86/'סכום נכסי הקרן'!$C$42</f>
        <v>4.7322070812538466E-4</v>
      </c>
    </row>
    <row r="87" spans="2:15">
      <c r="B87" s="86" t="s">
        <v>465</v>
      </c>
      <c r="C87" s="88" t="s">
        <v>466</v>
      </c>
      <c r="D87" s="89" t="s">
        <v>102</v>
      </c>
      <c r="E87" s="89" t="s">
        <v>236</v>
      </c>
      <c r="F87" s="88" t="s">
        <v>467</v>
      </c>
      <c r="G87" s="89" t="s">
        <v>138</v>
      </c>
      <c r="H87" s="89" t="s">
        <v>114</v>
      </c>
      <c r="I87" s="91">
        <v>739.25467100000014</v>
      </c>
      <c r="J87" s="100">
        <v>7005</v>
      </c>
      <c r="K87" s="91"/>
      <c r="L87" s="91">
        <v>51.784789705000009</v>
      </c>
      <c r="M87" s="92">
        <v>2.2431562728296797E-5</v>
      </c>
      <c r="N87" s="92">
        <f t="shared" si="1"/>
        <v>1.0774773431635671E-3</v>
      </c>
      <c r="O87" s="92">
        <f>L87/'סכום נכסי הקרן'!$C$42</f>
        <v>3.6367873974655469E-4</v>
      </c>
    </row>
    <row r="88" spans="2:15">
      <c r="B88" s="86" t="s">
        <v>468</v>
      </c>
      <c r="C88" s="88" t="s">
        <v>469</v>
      </c>
      <c r="D88" s="89" t="s">
        <v>102</v>
      </c>
      <c r="E88" s="89" t="s">
        <v>236</v>
      </c>
      <c r="F88" s="88" t="s">
        <v>470</v>
      </c>
      <c r="G88" s="89" t="s">
        <v>111</v>
      </c>
      <c r="H88" s="89" t="s">
        <v>114</v>
      </c>
      <c r="I88" s="91">
        <v>75477.171563000011</v>
      </c>
      <c r="J88" s="100">
        <v>180</v>
      </c>
      <c r="K88" s="91"/>
      <c r="L88" s="91">
        <v>135.85890881400002</v>
      </c>
      <c r="M88" s="92">
        <v>1.47820954851319E-4</v>
      </c>
      <c r="N88" s="92">
        <f t="shared" si="1"/>
        <v>2.8267932910013547E-3</v>
      </c>
      <c r="O88" s="92">
        <f>L88/'סכום נכסי הקרן'!$C$42</f>
        <v>9.5412179951455899E-4</v>
      </c>
    </row>
    <row r="89" spans="2:15">
      <c r="B89" s="86" t="s">
        <v>471</v>
      </c>
      <c r="C89" s="88" t="s">
        <v>472</v>
      </c>
      <c r="D89" s="89" t="s">
        <v>102</v>
      </c>
      <c r="E89" s="89" t="s">
        <v>236</v>
      </c>
      <c r="F89" s="88" t="s">
        <v>473</v>
      </c>
      <c r="G89" s="89" t="s">
        <v>232</v>
      </c>
      <c r="H89" s="89" t="s">
        <v>114</v>
      </c>
      <c r="I89" s="91">
        <v>2444.9378500000003</v>
      </c>
      <c r="J89" s="100">
        <v>8242</v>
      </c>
      <c r="K89" s="91"/>
      <c r="L89" s="91">
        <v>201.51177758200004</v>
      </c>
      <c r="M89" s="92">
        <v>6.8792983342502221E-5</v>
      </c>
      <c r="N89" s="92">
        <f t="shared" si="1"/>
        <v>4.1928214049357605E-3</v>
      </c>
      <c r="O89" s="92">
        <f>L89/'סכום נכסי הקרן'!$C$42</f>
        <v>1.4151944949973181E-3</v>
      </c>
    </row>
    <row r="90" spans="2:15">
      <c r="B90" s="86" t="s">
        <v>474</v>
      </c>
      <c r="C90" s="88" t="s">
        <v>475</v>
      </c>
      <c r="D90" s="89" t="s">
        <v>102</v>
      </c>
      <c r="E90" s="89" t="s">
        <v>236</v>
      </c>
      <c r="F90" s="88" t="s">
        <v>476</v>
      </c>
      <c r="G90" s="89" t="s">
        <v>109</v>
      </c>
      <c r="H90" s="89" t="s">
        <v>114</v>
      </c>
      <c r="I90" s="91">
        <v>7645.405893000001</v>
      </c>
      <c r="J90" s="100">
        <v>1540</v>
      </c>
      <c r="K90" s="91"/>
      <c r="L90" s="91">
        <v>117.73925074300001</v>
      </c>
      <c r="M90" s="92">
        <v>8.1189911961038056E-5</v>
      </c>
      <c r="N90" s="92">
        <f t="shared" si="1"/>
        <v>2.4497806363475059E-3</v>
      </c>
      <c r="O90" s="92">
        <f>L90/'סכום נכסי הקרן'!$C$42</f>
        <v>8.2686948373922797E-4</v>
      </c>
    </row>
    <row r="91" spans="2:15">
      <c r="B91" s="86" t="s">
        <v>477</v>
      </c>
      <c r="C91" s="88" t="s">
        <v>478</v>
      </c>
      <c r="D91" s="89" t="s">
        <v>102</v>
      </c>
      <c r="E91" s="89" t="s">
        <v>236</v>
      </c>
      <c r="F91" s="88" t="s">
        <v>479</v>
      </c>
      <c r="G91" s="89" t="s">
        <v>364</v>
      </c>
      <c r="H91" s="89" t="s">
        <v>114</v>
      </c>
      <c r="I91" s="91">
        <v>1312.6164630000003</v>
      </c>
      <c r="J91" s="100">
        <v>4749</v>
      </c>
      <c r="K91" s="91"/>
      <c r="L91" s="91">
        <v>62.336155824000009</v>
      </c>
      <c r="M91" s="92">
        <v>1.7764490031006134E-5</v>
      </c>
      <c r="N91" s="92">
        <f t="shared" si="1"/>
        <v>1.2970178298085961E-3</v>
      </c>
      <c r="O91" s="92">
        <f>L91/'סכום נכסי הקרן'!$C$42</f>
        <v>4.3777979441187679E-4</v>
      </c>
    </row>
    <row r="92" spans="2:15">
      <c r="B92" s="86" t="s">
        <v>480</v>
      </c>
      <c r="C92" s="88" t="s">
        <v>481</v>
      </c>
      <c r="D92" s="89" t="s">
        <v>102</v>
      </c>
      <c r="E92" s="89" t="s">
        <v>236</v>
      </c>
      <c r="F92" s="88" t="s">
        <v>482</v>
      </c>
      <c r="G92" s="89" t="s">
        <v>137</v>
      </c>
      <c r="H92" s="89" t="s">
        <v>114</v>
      </c>
      <c r="I92" s="91">
        <v>15619.130373000002</v>
      </c>
      <c r="J92" s="100">
        <v>1279</v>
      </c>
      <c r="K92" s="91"/>
      <c r="L92" s="91">
        <v>199.76867747000003</v>
      </c>
      <c r="M92" s="92">
        <v>9.4470946207752323E-5</v>
      </c>
      <c r="N92" s="92">
        <f t="shared" si="1"/>
        <v>4.1565530163173055E-3</v>
      </c>
      <c r="O92" s="92">
        <f>L92/'סכום נכסי הקרן'!$C$42</f>
        <v>1.402952899432375E-3</v>
      </c>
    </row>
    <row r="93" spans="2:15">
      <c r="B93" s="86" t="s">
        <v>483</v>
      </c>
      <c r="C93" s="88" t="s">
        <v>484</v>
      </c>
      <c r="D93" s="89" t="s">
        <v>102</v>
      </c>
      <c r="E93" s="89" t="s">
        <v>236</v>
      </c>
      <c r="F93" s="88" t="s">
        <v>485</v>
      </c>
      <c r="G93" s="89" t="s">
        <v>110</v>
      </c>
      <c r="H93" s="89" t="s">
        <v>114</v>
      </c>
      <c r="I93" s="91">
        <v>1048.6849690000001</v>
      </c>
      <c r="J93" s="100">
        <v>13450</v>
      </c>
      <c r="K93" s="91"/>
      <c r="L93" s="91">
        <v>141.04812836100004</v>
      </c>
      <c r="M93" s="92">
        <v>8.5698063017867012E-5</v>
      </c>
      <c r="N93" s="92">
        <f t="shared" si="1"/>
        <v>2.9347645026726881E-3</v>
      </c>
      <c r="O93" s="92">
        <f>L93/'סכום נכסי הקרן'!$C$42</f>
        <v>9.9056510334705368E-4</v>
      </c>
    </row>
    <row r="94" spans="2:15">
      <c r="B94" s="86" t="s">
        <v>486</v>
      </c>
      <c r="C94" s="88" t="s">
        <v>487</v>
      </c>
      <c r="D94" s="89" t="s">
        <v>102</v>
      </c>
      <c r="E94" s="89" t="s">
        <v>236</v>
      </c>
      <c r="F94" s="88" t="s">
        <v>488</v>
      </c>
      <c r="G94" s="89" t="s">
        <v>256</v>
      </c>
      <c r="H94" s="89" t="s">
        <v>114</v>
      </c>
      <c r="I94" s="91">
        <v>429.87041900000008</v>
      </c>
      <c r="J94" s="100">
        <v>40330</v>
      </c>
      <c r="K94" s="91"/>
      <c r="L94" s="91">
        <v>173.36673985000004</v>
      </c>
      <c r="M94" s="92">
        <v>6.3203578783190792E-5</v>
      </c>
      <c r="N94" s="92">
        <f t="shared" si="1"/>
        <v>3.6072123747269221E-3</v>
      </c>
      <c r="O94" s="92">
        <f>L94/'סכום נכסי הקרן'!$C$42</f>
        <v>1.2175350681501199E-3</v>
      </c>
    </row>
    <row r="95" spans="2:15">
      <c r="B95" s="86" t="s">
        <v>489</v>
      </c>
      <c r="C95" s="88" t="s">
        <v>490</v>
      </c>
      <c r="D95" s="89" t="s">
        <v>102</v>
      </c>
      <c r="E95" s="89" t="s">
        <v>236</v>
      </c>
      <c r="F95" s="88" t="s">
        <v>491</v>
      </c>
      <c r="G95" s="89" t="s">
        <v>368</v>
      </c>
      <c r="H95" s="89" t="s">
        <v>114</v>
      </c>
      <c r="I95" s="91">
        <v>532.43435999999997</v>
      </c>
      <c r="J95" s="100">
        <v>30370</v>
      </c>
      <c r="K95" s="91"/>
      <c r="L95" s="91">
        <v>161.70031511500002</v>
      </c>
      <c r="M95" s="92">
        <v>3.8654492303758529E-5</v>
      </c>
      <c r="N95" s="92">
        <f t="shared" si="1"/>
        <v>3.3644710524333636E-3</v>
      </c>
      <c r="O95" s="92">
        <f>L95/'סכום נכסי הקרן'!$C$42</f>
        <v>1.1356030825392335E-3</v>
      </c>
    </row>
    <row r="96" spans="2:15">
      <c r="B96" s="86" t="s">
        <v>492</v>
      </c>
      <c r="C96" s="88" t="s">
        <v>493</v>
      </c>
      <c r="D96" s="89" t="s">
        <v>102</v>
      </c>
      <c r="E96" s="89" t="s">
        <v>236</v>
      </c>
      <c r="F96" s="88" t="s">
        <v>494</v>
      </c>
      <c r="G96" s="89" t="s">
        <v>238</v>
      </c>
      <c r="H96" s="89" t="s">
        <v>114</v>
      </c>
      <c r="I96" s="91">
        <v>1036.850668</v>
      </c>
      <c r="J96" s="100">
        <v>39800</v>
      </c>
      <c r="K96" s="91"/>
      <c r="L96" s="91">
        <v>412.66656598800012</v>
      </c>
      <c r="M96" s="92">
        <v>9.7519677734283149E-5</v>
      </c>
      <c r="N96" s="92">
        <f t="shared" si="1"/>
        <v>8.586283301837019E-3</v>
      </c>
      <c r="O96" s="92">
        <f>L96/'סכום נכסי הקרן'!$C$42</f>
        <v>2.8981107678335083E-3</v>
      </c>
    </row>
    <row r="97" spans="2:15">
      <c r="B97" s="86" t="s">
        <v>495</v>
      </c>
      <c r="C97" s="88" t="s">
        <v>496</v>
      </c>
      <c r="D97" s="89" t="s">
        <v>102</v>
      </c>
      <c r="E97" s="89" t="s">
        <v>236</v>
      </c>
      <c r="F97" s="88">
        <v>520029026</v>
      </c>
      <c r="G97" s="89" t="s">
        <v>285</v>
      </c>
      <c r="H97" s="89" t="s">
        <v>114</v>
      </c>
      <c r="I97" s="91">
        <v>112.86021000000001</v>
      </c>
      <c r="J97" s="100">
        <v>14950</v>
      </c>
      <c r="K97" s="91"/>
      <c r="L97" s="91">
        <v>16.872601440000004</v>
      </c>
      <c r="M97" s="92">
        <v>3.1834077800694111E-6</v>
      </c>
      <c r="N97" s="92">
        <f t="shared" si="1"/>
        <v>3.510653586775819E-4</v>
      </c>
      <c r="O97" s="92">
        <f>L97/'סכום נכסי הקרן'!$C$42</f>
        <v>1.1849437765222077E-4</v>
      </c>
    </row>
    <row r="98" spans="2:15">
      <c r="B98" s="86" t="s">
        <v>497</v>
      </c>
      <c r="C98" s="88" t="s">
        <v>498</v>
      </c>
      <c r="D98" s="89" t="s">
        <v>102</v>
      </c>
      <c r="E98" s="89" t="s">
        <v>236</v>
      </c>
      <c r="F98" s="88" t="s">
        <v>499</v>
      </c>
      <c r="G98" s="89" t="s">
        <v>244</v>
      </c>
      <c r="H98" s="89" t="s">
        <v>114</v>
      </c>
      <c r="I98" s="91">
        <v>624.72932800000012</v>
      </c>
      <c r="J98" s="100">
        <v>15850</v>
      </c>
      <c r="K98" s="91"/>
      <c r="L98" s="91">
        <v>99.019598410000015</v>
      </c>
      <c r="M98" s="92">
        <v>6.543069463565759E-5</v>
      </c>
      <c r="N98" s="92">
        <f t="shared" si="1"/>
        <v>2.0602840027682634E-3</v>
      </c>
      <c r="O98" s="92">
        <f>L98/'סכום נכסי הקרן'!$C$42</f>
        <v>6.9540347590678212E-4</v>
      </c>
    </row>
    <row r="99" spans="2:15">
      <c r="B99" s="86" t="s">
        <v>500</v>
      </c>
      <c r="C99" s="88" t="s">
        <v>501</v>
      </c>
      <c r="D99" s="89" t="s">
        <v>102</v>
      </c>
      <c r="E99" s="89" t="s">
        <v>236</v>
      </c>
      <c r="F99" s="88" t="s">
        <v>502</v>
      </c>
      <c r="G99" s="89" t="s">
        <v>137</v>
      </c>
      <c r="H99" s="89" t="s">
        <v>114</v>
      </c>
      <c r="I99" s="91">
        <v>17617.611744000005</v>
      </c>
      <c r="J99" s="100">
        <v>1460</v>
      </c>
      <c r="K99" s="91"/>
      <c r="L99" s="91">
        <v>257.21713146500008</v>
      </c>
      <c r="M99" s="92">
        <v>9.4591013542925776E-5</v>
      </c>
      <c r="N99" s="92">
        <f t="shared" si="1"/>
        <v>5.3518732625132742E-3</v>
      </c>
      <c r="O99" s="92">
        <f>L99/'סכום נכסי הקרן'!$C$42</f>
        <v>1.8064069149513811E-3</v>
      </c>
    </row>
    <row r="100" spans="2:15">
      <c r="B100" s="86" t="s">
        <v>503</v>
      </c>
      <c r="C100" s="88" t="s">
        <v>504</v>
      </c>
      <c r="D100" s="89" t="s">
        <v>102</v>
      </c>
      <c r="E100" s="89" t="s">
        <v>236</v>
      </c>
      <c r="F100" s="88" t="s">
        <v>505</v>
      </c>
      <c r="G100" s="89" t="s">
        <v>138</v>
      </c>
      <c r="H100" s="89" t="s">
        <v>114</v>
      </c>
      <c r="I100" s="91">
        <v>29.668825000000002</v>
      </c>
      <c r="J100" s="100">
        <v>11580</v>
      </c>
      <c r="K100" s="91"/>
      <c r="L100" s="91">
        <v>3.4356499350000003</v>
      </c>
      <c r="M100" s="92">
        <v>6.4256983448092651E-7</v>
      </c>
      <c r="N100" s="92">
        <f t="shared" si="1"/>
        <v>7.1484985940697108E-5</v>
      </c>
      <c r="O100" s="92">
        <f>L100/'סכום נכסי הקרן'!$C$42</f>
        <v>2.4128182149410013E-5</v>
      </c>
    </row>
    <row r="101" spans="2:15">
      <c r="B101" s="86" t="s">
        <v>506</v>
      </c>
      <c r="C101" s="88" t="s">
        <v>507</v>
      </c>
      <c r="D101" s="89" t="s">
        <v>102</v>
      </c>
      <c r="E101" s="89" t="s">
        <v>236</v>
      </c>
      <c r="F101" s="88" t="s">
        <v>508</v>
      </c>
      <c r="G101" s="89" t="s">
        <v>275</v>
      </c>
      <c r="H101" s="89" t="s">
        <v>114</v>
      </c>
      <c r="I101" s="91">
        <v>401.876102</v>
      </c>
      <c r="J101" s="100">
        <v>8997</v>
      </c>
      <c r="K101" s="91"/>
      <c r="L101" s="91">
        <v>36.156792910999997</v>
      </c>
      <c r="M101" s="92">
        <v>1.9074691088153142E-5</v>
      </c>
      <c r="N101" s="92">
        <f t="shared" si="1"/>
        <v>7.5230826242590732E-4</v>
      </c>
      <c r="O101" s="92">
        <f>L101/'סכום נכסי הקרן'!$C$42</f>
        <v>2.5392508020323219E-4</v>
      </c>
    </row>
    <row r="102" spans="2:15">
      <c r="B102" s="86" t="s">
        <v>509</v>
      </c>
      <c r="C102" s="88" t="s">
        <v>510</v>
      </c>
      <c r="D102" s="89" t="s">
        <v>102</v>
      </c>
      <c r="E102" s="89" t="s">
        <v>236</v>
      </c>
      <c r="F102" s="88" t="s">
        <v>511</v>
      </c>
      <c r="G102" s="89" t="s">
        <v>512</v>
      </c>
      <c r="H102" s="89" t="s">
        <v>114</v>
      </c>
      <c r="I102" s="91">
        <v>1973.4697570000003</v>
      </c>
      <c r="J102" s="100">
        <v>35950</v>
      </c>
      <c r="K102" s="91"/>
      <c r="L102" s="91">
        <v>709.4623775120001</v>
      </c>
      <c r="M102" s="92">
        <v>1.2014778355144028E-4</v>
      </c>
      <c r="N102" s="92">
        <f t="shared" si="1"/>
        <v>1.4761663452740235E-2</v>
      </c>
      <c r="O102" s="92">
        <f>L102/'סכום נכסי הקרן'!$C$42</f>
        <v>4.9824742906360818E-3</v>
      </c>
    </row>
    <row r="103" spans="2:15">
      <c r="B103" s="86" t="s">
        <v>513</v>
      </c>
      <c r="C103" s="88" t="s">
        <v>514</v>
      </c>
      <c r="D103" s="89" t="s">
        <v>102</v>
      </c>
      <c r="E103" s="89" t="s">
        <v>236</v>
      </c>
      <c r="F103" s="88" t="s">
        <v>515</v>
      </c>
      <c r="G103" s="89" t="s">
        <v>305</v>
      </c>
      <c r="H103" s="89" t="s">
        <v>114</v>
      </c>
      <c r="I103" s="91">
        <v>1340.3651219999999</v>
      </c>
      <c r="J103" s="100">
        <v>12800</v>
      </c>
      <c r="K103" s="91"/>
      <c r="L103" s="91">
        <v>171.56673556100003</v>
      </c>
      <c r="M103" s="92">
        <v>3.0281510427003676E-5</v>
      </c>
      <c r="N103" s="92">
        <f t="shared" si="1"/>
        <v>3.5697599905414649E-3</v>
      </c>
      <c r="O103" s="92">
        <f>L103/'סכום נכסי הקרן'!$C$42</f>
        <v>1.2048938409656305E-3</v>
      </c>
    </row>
    <row r="104" spans="2:15">
      <c r="B104" s="86" t="s">
        <v>516</v>
      </c>
      <c r="C104" s="88" t="s">
        <v>517</v>
      </c>
      <c r="D104" s="89" t="s">
        <v>102</v>
      </c>
      <c r="E104" s="89" t="s">
        <v>236</v>
      </c>
      <c r="F104" s="88" t="s">
        <v>518</v>
      </c>
      <c r="G104" s="89" t="s">
        <v>275</v>
      </c>
      <c r="H104" s="89" t="s">
        <v>114</v>
      </c>
      <c r="I104" s="91">
        <v>3737.0662090000005</v>
      </c>
      <c r="J104" s="100">
        <v>2255</v>
      </c>
      <c r="K104" s="91"/>
      <c r="L104" s="91">
        <v>84.270843012000014</v>
      </c>
      <c r="M104" s="92">
        <v>6.9002374603469569E-5</v>
      </c>
      <c r="N104" s="92">
        <f t="shared" si="1"/>
        <v>1.7534091487477212E-3</v>
      </c>
      <c r="O104" s="92">
        <f>L104/'סכום נכסי הקרן'!$C$42</f>
        <v>5.9182462955960965E-4</v>
      </c>
    </row>
    <row r="105" spans="2:15">
      <c r="B105" s="86" t="s">
        <v>519</v>
      </c>
      <c r="C105" s="88" t="s">
        <v>520</v>
      </c>
      <c r="D105" s="89" t="s">
        <v>102</v>
      </c>
      <c r="E105" s="89" t="s">
        <v>236</v>
      </c>
      <c r="F105" s="88" t="s">
        <v>521</v>
      </c>
      <c r="G105" s="89" t="s">
        <v>252</v>
      </c>
      <c r="H105" s="89" t="s">
        <v>114</v>
      </c>
      <c r="I105" s="91">
        <v>1296.6202190000001</v>
      </c>
      <c r="J105" s="100">
        <v>21470</v>
      </c>
      <c r="K105" s="91"/>
      <c r="L105" s="91">
        <v>278.38436107000001</v>
      </c>
      <c r="M105" s="92">
        <v>1.0628763784859667E-4</v>
      </c>
      <c r="N105" s="92">
        <f t="shared" si="1"/>
        <v>5.7922962215878077E-3</v>
      </c>
      <c r="O105" s="92">
        <f>L105/'סכום נכסי הקרן'!$C$42</f>
        <v>1.9550619820188652E-3</v>
      </c>
    </row>
    <row r="106" spans="2:15">
      <c r="B106" s="86" t="s">
        <v>522</v>
      </c>
      <c r="C106" s="88" t="s">
        <v>523</v>
      </c>
      <c r="D106" s="89" t="s">
        <v>102</v>
      </c>
      <c r="E106" s="89" t="s">
        <v>236</v>
      </c>
      <c r="F106" s="88" t="s">
        <v>524</v>
      </c>
      <c r="G106" s="89" t="s">
        <v>252</v>
      </c>
      <c r="H106" s="89" t="s">
        <v>114</v>
      </c>
      <c r="I106" s="91">
        <v>18612.619875000004</v>
      </c>
      <c r="J106" s="100">
        <v>1625</v>
      </c>
      <c r="K106" s="91"/>
      <c r="L106" s="91">
        <v>302.45507297200004</v>
      </c>
      <c r="M106" s="92">
        <v>9.5964453144523889E-5</v>
      </c>
      <c r="N106" s="92">
        <f t="shared" si="1"/>
        <v>6.2931314447482959E-3</v>
      </c>
      <c r="O106" s="92">
        <f>L106/'סכום נכסי הקרן'!$C$42</f>
        <v>2.1241078779120474E-3</v>
      </c>
    </row>
    <row r="107" spans="2:15">
      <c r="B107" s="86" t="s">
        <v>525</v>
      </c>
      <c r="C107" s="88" t="s">
        <v>526</v>
      </c>
      <c r="D107" s="89" t="s">
        <v>102</v>
      </c>
      <c r="E107" s="89" t="s">
        <v>236</v>
      </c>
      <c r="F107" s="88" t="s">
        <v>527</v>
      </c>
      <c r="G107" s="89" t="s">
        <v>368</v>
      </c>
      <c r="H107" s="89" t="s">
        <v>114</v>
      </c>
      <c r="I107" s="91">
        <v>1906.5293750000003</v>
      </c>
      <c r="J107" s="100">
        <v>7180</v>
      </c>
      <c r="K107" s="91"/>
      <c r="L107" s="91">
        <v>136.88880914500001</v>
      </c>
      <c r="M107" s="92">
        <v>3.9356200994646864E-5</v>
      </c>
      <c r="N107" s="92">
        <f t="shared" si="1"/>
        <v>2.8482222526460903E-3</v>
      </c>
      <c r="O107" s="92">
        <f>L107/'סכום נכסי הקרן'!$C$42</f>
        <v>9.6135467342553429E-4</v>
      </c>
    </row>
    <row r="108" spans="2:15">
      <c r="B108" s="86" t="s">
        <v>528</v>
      </c>
      <c r="C108" s="88" t="s">
        <v>529</v>
      </c>
      <c r="D108" s="89" t="s">
        <v>102</v>
      </c>
      <c r="E108" s="89" t="s">
        <v>236</v>
      </c>
      <c r="F108" s="88" t="s">
        <v>530</v>
      </c>
      <c r="G108" s="89" t="s">
        <v>368</v>
      </c>
      <c r="H108" s="89" t="s">
        <v>114</v>
      </c>
      <c r="I108" s="91">
        <v>476.38638900000007</v>
      </c>
      <c r="J108" s="100">
        <v>21910</v>
      </c>
      <c r="K108" s="91"/>
      <c r="L108" s="91">
        <v>104.37625788700001</v>
      </c>
      <c r="M108" s="92">
        <v>3.4581940306991003E-5</v>
      </c>
      <c r="N108" s="92">
        <f t="shared" si="1"/>
        <v>2.1717391086862204E-3</v>
      </c>
      <c r="O108" s="92">
        <f>L108/'סכום נכסי הקרן'!$C$42</f>
        <v>7.3302269149005408E-4</v>
      </c>
    </row>
    <row r="109" spans="2:15">
      <c r="B109" s="86" t="s">
        <v>531</v>
      </c>
      <c r="C109" s="88" t="s">
        <v>532</v>
      </c>
      <c r="D109" s="89" t="s">
        <v>102</v>
      </c>
      <c r="E109" s="89" t="s">
        <v>236</v>
      </c>
      <c r="F109" s="88" t="s">
        <v>533</v>
      </c>
      <c r="G109" s="89" t="s">
        <v>109</v>
      </c>
      <c r="H109" s="89" t="s">
        <v>114</v>
      </c>
      <c r="I109" s="91">
        <v>47387.448472000004</v>
      </c>
      <c r="J109" s="100">
        <v>282</v>
      </c>
      <c r="K109" s="91"/>
      <c r="L109" s="91">
        <v>133.63260468900003</v>
      </c>
      <c r="M109" s="92">
        <v>4.216448535106355E-5</v>
      </c>
      <c r="N109" s="92">
        <f t="shared" si="1"/>
        <v>2.7804709583754204E-3</v>
      </c>
      <c r="O109" s="92">
        <f>L109/'סכום נכסי הקרן'!$C$42</f>
        <v>9.3848671664399218E-4</v>
      </c>
    </row>
    <row r="110" spans="2:15">
      <c r="B110" s="86" t="s">
        <v>534</v>
      </c>
      <c r="C110" s="88" t="s">
        <v>535</v>
      </c>
      <c r="D110" s="89" t="s">
        <v>102</v>
      </c>
      <c r="E110" s="89" t="s">
        <v>236</v>
      </c>
      <c r="F110" s="88" t="s">
        <v>536</v>
      </c>
      <c r="G110" s="89" t="s">
        <v>238</v>
      </c>
      <c r="H110" s="89" t="s">
        <v>114</v>
      </c>
      <c r="I110" s="91">
        <v>45341.852947000007</v>
      </c>
      <c r="J110" s="100">
        <v>315</v>
      </c>
      <c r="K110" s="91"/>
      <c r="L110" s="91">
        <v>142.82683678400005</v>
      </c>
      <c r="M110" s="92">
        <v>4.9457916858116472E-5</v>
      </c>
      <c r="N110" s="92">
        <f t="shared" si="1"/>
        <v>2.9717737873834003E-3</v>
      </c>
      <c r="O110" s="92">
        <f>L110/'סכום נכסי הקרן'!$C$42</f>
        <v>1.0030567720655764E-3</v>
      </c>
    </row>
    <row r="111" spans="2:15">
      <c r="B111" s="86" t="s">
        <v>537</v>
      </c>
      <c r="C111" s="88" t="s">
        <v>538</v>
      </c>
      <c r="D111" s="89" t="s">
        <v>102</v>
      </c>
      <c r="E111" s="89" t="s">
        <v>236</v>
      </c>
      <c r="F111" s="88" t="s">
        <v>539</v>
      </c>
      <c r="G111" s="89" t="s">
        <v>368</v>
      </c>
      <c r="H111" s="89" t="s">
        <v>114</v>
      </c>
      <c r="I111" s="91">
        <v>34216.958037000004</v>
      </c>
      <c r="J111" s="100">
        <v>1935</v>
      </c>
      <c r="K111" s="91"/>
      <c r="L111" s="91">
        <v>662.09813801300015</v>
      </c>
      <c r="M111" s="92">
        <v>1.2879709839509255E-4</v>
      </c>
      <c r="N111" s="92">
        <f t="shared" si="1"/>
        <v>1.3776163748540069E-2</v>
      </c>
      <c r="O111" s="92">
        <f>L111/'סכום נכסי הקרן'!$C$42</f>
        <v>4.6498405766019569E-3</v>
      </c>
    </row>
    <row r="112" spans="2:15">
      <c r="B112" s="86" t="s">
        <v>540</v>
      </c>
      <c r="C112" s="88" t="s">
        <v>541</v>
      </c>
      <c r="D112" s="89" t="s">
        <v>102</v>
      </c>
      <c r="E112" s="89" t="s">
        <v>236</v>
      </c>
      <c r="F112" s="88" t="s">
        <v>542</v>
      </c>
      <c r="G112" s="89" t="s">
        <v>110</v>
      </c>
      <c r="H112" s="89" t="s">
        <v>114</v>
      </c>
      <c r="I112" s="91">
        <v>489.23655100000013</v>
      </c>
      <c r="J112" s="100">
        <v>28130</v>
      </c>
      <c r="K112" s="91"/>
      <c r="L112" s="91">
        <v>137.62224172400002</v>
      </c>
      <c r="M112" s="92">
        <v>5.6980723738560029E-5</v>
      </c>
      <c r="N112" s="92">
        <f t="shared" si="1"/>
        <v>2.8634826600188413E-3</v>
      </c>
      <c r="O112" s="92">
        <f>L112/'סכום נכסי הקרן'!$C$42</f>
        <v>9.665054877387579E-4</v>
      </c>
    </row>
    <row r="113" spans="2:15">
      <c r="B113" s="86" t="s">
        <v>543</v>
      </c>
      <c r="C113" s="88" t="s">
        <v>544</v>
      </c>
      <c r="D113" s="89" t="s">
        <v>102</v>
      </c>
      <c r="E113" s="89" t="s">
        <v>236</v>
      </c>
      <c r="F113" s="88" t="s">
        <v>545</v>
      </c>
      <c r="G113" s="89" t="s">
        <v>340</v>
      </c>
      <c r="H113" s="89" t="s">
        <v>114</v>
      </c>
      <c r="I113" s="91">
        <v>6431.1830260000006</v>
      </c>
      <c r="J113" s="100">
        <v>1105</v>
      </c>
      <c r="K113" s="91"/>
      <c r="L113" s="91">
        <v>71.06457243600002</v>
      </c>
      <c r="M113" s="92">
        <v>6.4257355444348506E-5</v>
      </c>
      <c r="N113" s="92">
        <f t="shared" si="1"/>
        <v>1.4786285150058841E-3</v>
      </c>
      <c r="O113" s="92">
        <f>L113/'סכום נכסי הקרן'!$C$42</f>
        <v>4.9907848021359905E-4</v>
      </c>
    </row>
    <row r="114" spans="2:15">
      <c r="B114" s="93"/>
      <c r="C114" s="88"/>
      <c r="D114" s="88"/>
      <c r="E114" s="88"/>
      <c r="F114" s="88"/>
      <c r="G114" s="88"/>
      <c r="H114" s="88"/>
      <c r="I114" s="91"/>
      <c r="J114" s="100"/>
      <c r="K114" s="88"/>
      <c r="L114" s="88"/>
      <c r="M114" s="88"/>
      <c r="N114" s="92"/>
      <c r="O114" s="88"/>
    </row>
    <row r="115" spans="2:15">
      <c r="B115" s="85" t="s">
        <v>27</v>
      </c>
      <c r="C115" s="80"/>
      <c r="D115" s="81"/>
      <c r="E115" s="81"/>
      <c r="F115" s="80"/>
      <c r="G115" s="81"/>
      <c r="H115" s="81"/>
      <c r="I115" s="83"/>
      <c r="J115" s="102"/>
      <c r="K115" s="83">
        <v>0.58848488200000004</v>
      </c>
      <c r="L115" s="83">
        <f>SUM(L116:L185)</f>
        <v>2455.7732914300009</v>
      </c>
      <c r="M115" s="84"/>
      <c r="N115" s="84">
        <f t="shared" si="1"/>
        <v>5.1096858682551739E-2</v>
      </c>
      <c r="O115" s="84">
        <f>L115/'סכום נכסי הקרן'!$C$42</f>
        <v>1.7246618955455137E-2</v>
      </c>
    </row>
    <row r="116" spans="2:15">
      <c r="B116" s="86" t="s">
        <v>546</v>
      </c>
      <c r="C116" s="88" t="s">
        <v>547</v>
      </c>
      <c r="D116" s="89" t="s">
        <v>102</v>
      </c>
      <c r="E116" s="89" t="s">
        <v>236</v>
      </c>
      <c r="F116" s="88" t="s">
        <v>548</v>
      </c>
      <c r="G116" s="89" t="s">
        <v>549</v>
      </c>
      <c r="H116" s="89" t="s">
        <v>114</v>
      </c>
      <c r="I116" s="91">
        <v>28706.594987000004</v>
      </c>
      <c r="J116" s="100">
        <v>147.80000000000001</v>
      </c>
      <c r="K116" s="91"/>
      <c r="L116" s="91">
        <v>42.428347393000003</v>
      </c>
      <c r="M116" s="92">
        <v>9.6703033510881663E-5</v>
      </c>
      <c r="N116" s="92">
        <f t="shared" si="1"/>
        <v>8.8279943366104834E-4</v>
      </c>
      <c r="O116" s="92">
        <f>L116/'סכום נכסי הקרן'!$C$42</f>
        <v>2.9796950025898065E-4</v>
      </c>
    </row>
    <row r="117" spans="2:15">
      <c r="B117" s="86" t="s">
        <v>550</v>
      </c>
      <c r="C117" s="88" t="s">
        <v>551</v>
      </c>
      <c r="D117" s="89" t="s">
        <v>102</v>
      </c>
      <c r="E117" s="89" t="s">
        <v>236</v>
      </c>
      <c r="F117" s="88" t="s">
        <v>552</v>
      </c>
      <c r="G117" s="89" t="s">
        <v>364</v>
      </c>
      <c r="H117" s="89" t="s">
        <v>114</v>
      </c>
      <c r="I117" s="91">
        <v>11629.043677000001</v>
      </c>
      <c r="J117" s="100">
        <v>427.1</v>
      </c>
      <c r="K117" s="91"/>
      <c r="L117" s="91">
        <v>49.667645543000006</v>
      </c>
      <c r="M117" s="92">
        <v>7.0540809998232101E-5</v>
      </c>
      <c r="N117" s="92">
        <f t="shared" si="1"/>
        <v>1.0334262833878861E-3</v>
      </c>
      <c r="O117" s="92">
        <f>L117/'סכום נכסי הקרן'!$C$42</f>
        <v>3.4881027498915906E-4</v>
      </c>
    </row>
    <row r="118" spans="2:15">
      <c r="B118" s="86" t="s">
        <v>553</v>
      </c>
      <c r="C118" s="88" t="s">
        <v>554</v>
      </c>
      <c r="D118" s="89" t="s">
        <v>102</v>
      </c>
      <c r="E118" s="89" t="s">
        <v>236</v>
      </c>
      <c r="F118" s="88" t="s">
        <v>555</v>
      </c>
      <c r="G118" s="89" t="s">
        <v>556</v>
      </c>
      <c r="H118" s="89" t="s">
        <v>114</v>
      </c>
      <c r="I118" s="91">
        <v>396.31616400000007</v>
      </c>
      <c r="J118" s="100">
        <v>1975</v>
      </c>
      <c r="K118" s="91"/>
      <c r="L118" s="91">
        <v>7.8272442460000011</v>
      </c>
      <c r="M118" s="92">
        <v>8.8681252791454734E-5</v>
      </c>
      <c r="N118" s="92">
        <f t="shared" si="1"/>
        <v>1.6286014450413218E-4</v>
      </c>
      <c r="O118" s="92">
        <f>L118/'סכום נכסי הקרן'!$C$42</f>
        <v>5.4969853875816789E-5</v>
      </c>
    </row>
    <row r="119" spans="2:15">
      <c r="B119" s="86" t="s">
        <v>557</v>
      </c>
      <c r="C119" s="88" t="s">
        <v>558</v>
      </c>
      <c r="D119" s="89" t="s">
        <v>102</v>
      </c>
      <c r="E119" s="89" t="s">
        <v>236</v>
      </c>
      <c r="F119" s="88" t="s">
        <v>559</v>
      </c>
      <c r="G119" s="89" t="s">
        <v>111</v>
      </c>
      <c r="H119" s="89" t="s">
        <v>114</v>
      </c>
      <c r="I119" s="91">
        <v>5180.2765320000008</v>
      </c>
      <c r="J119" s="100">
        <v>461.8</v>
      </c>
      <c r="K119" s="91"/>
      <c r="L119" s="91">
        <v>23.922517024000005</v>
      </c>
      <c r="M119" s="92">
        <v>9.416712401633558E-5</v>
      </c>
      <c r="N119" s="92">
        <f t="shared" si="1"/>
        <v>4.9775175744927209E-4</v>
      </c>
      <c r="O119" s="92">
        <f>L119/'סכום נכסי הקרן'!$C$42</f>
        <v>1.6800513997286339E-4</v>
      </c>
    </row>
    <row r="120" spans="2:15">
      <c r="B120" s="86" t="s">
        <v>560</v>
      </c>
      <c r="C120" s="88" t="s">
        <v>561</v>
      </c>
      <c r="D120" s="89" t="s">
        <v>102</v>
      </c>
      <c r="E120" s="89" t="s">
        <v>236</v>
      </c>
      <c r="F120" s="88" t="s">
        <v>562</v>
      </c>
      <c r="G120" s="89" t="s">
        <v>111</v>
      </c>
      <c r="H120" s="89" t="s">
        <v>114</v>
      </c>
      <c r="I120" s="91">
        <v>2277.9272870000004</v>
      </c>
      <c r="J120" s="100">
        <v>2608</v>
      </c>
      <c r="K120" s="91"/>
      <c r="L120" s="91">
        <v>59.408343642000006</v>
      </c>
      <c r="M120" s="92">
        <v>1.3480974364676971E-4</v>
      </c>
      <c r="N120" s="92">
        <f t="shared" si="1"/>
        <v>1.2360993379287556E-3</v>
      </c>
      <c r="O120" s="92">
        <f>L120/'סכום נכסי הקרן'!$C$42</f>
        <v>4.1721809954683878E-4</v>
      </c>
    </row>
    <row r="121" spans="2:15">
      <c r="B121" s="86" t="s">
        <v>563</v>
      </c>
      <c r="C121" s="88" t="s">
        <v>564</v>
      </c>
      <c r="D121" s="89" t="s">
        <v>102</v>
      </c>
      <c r="E121" s="89" t="s">
        <v>236</v>
      </c>
      <c r="F121" s="88" t="s">
        <v>565</v>
      </c>
      <c r="G121" s="89" t="s">
        <v>256</v>
      </c>
      <c r="H121" s="89" t="s">
        <v>114</v>
      </c>
      <c r="I121" s="91">
        <v>747.65439000000015</v>
      </c>
      <c r="J121" s="100">
        <v>9912</v>
      </c>
      <c r="K121" s="91"/>
      <c r="L121" s="91">
        <v>74.107503137000023</v>
      </c>
      <c r="M121" s="92">
        <v>1.8691359750000003E-4</v>
      </c>
      <c r="N121" s="92">
        <f t="shared" si="1"/>
        <v>1.541942258400844E-3</v>
      </c>
      <c r="O121" s="92">
        <f>L121/'סכום נכסי הקרן'!$C$42</f>
        <v>5.2044863945881334E-4</v>
      </c>
    </row>
    <row r="122" spans="2:15">
      <c r="B122" s="86" t="s">
        <v>566</v>
      </c>
      <c r="C122" s="88" t="s">
        <v>567</v>
      </c>
      <c r="D122" s="89" t="s">
        <v>102</v>
      </c>
      <c r="E122" s="89" t="s">
        <v>236</v>
      </c>
      <c r="F122" s="88" t="s">
        <v>568</v>
      </c>
      <c r="G122" s="89" t="s">
        <v>110</v>
      </c>
      <c r="H122" s="89" t="s">
        <v>114</v>
      </c>
      <c r="I122" s="91">
        <v>2848.2072000000003</v>
      </c>
      <c r="J122" s="100">
        <v>625.9</v>
      </c>
      <c r="K122" s="91"/>
      <c r="L122" s="91">
        <v>17.826928865000006</v>
      </c>
      <c r="M122" s="92">
        <v>5.0118540730282412E-5</v>
      </c>
      <c r="N122" s="92">
        <f t="shared" si="1"/>
        <v>3.7092188767489574E-4</v>
      </c>
      <c r="O122" s="92">
        <f>L122/'סכום נכסי הקרן'!$C$42</f>
        <v>1.2519651156464381E-4</v>
      </c>
    </row>
    <row r="123" spans="2:15">
      <c r="B123" s="86" t="s">
        <v>569</v>
      </c>
      <c r="C123" s="88" t="s">
        <v>570</v>
      </c>
      <c r="D123" s="89" t="s">
        <v>102</v>
      </c>
      <c r="E123" s="89" t="s">
        <v>236</v>
      </c>
      <c r="F123" s="88" t="s">
        <v>571</v>
      </c>
      <c r="G123" s="89" t="s">
        <v>110</v>
      </c>
      <c r="H123" s="89" t="s">
        <v>114</v>
      </c>
      <c r="I123" s="91">
        <v>145.65902500000004</v>
      </c>
      <c r="J123" s="100">
        <v>6915</v>
      </c>
      <c r="K123" s="91"/>
      <c r="L123" s="91">
        <v>10.072321877000002</v>
      </c>
      <c r="M123" s="92">
        <v>1.30190947405133E-5</v>
      </c>
      <c r="N123" s="92">
        <f t="shared" si="1"/>
        <v>2.0957309428776857E-4</v>
      </c>
      <c r="O123" s="92">
        <f>L123/'סכום נכסי הקרן'!$C$42</f>
        <v>7.0736780962447904E-5</v>
      </c>
    </row>
    <row r="124" spans="2:15">
      <c r="B124" s="86" t="s">
        <v>572</v>
      </c>
      <c r="C124" s="88" t="s">
        <v>573</v>
      </c>
      <c r="D124" s="89" t="s">
        <v>102</v>
      </c>
      <c r="E124" s="89" t="s">
        <v>236</v>
      </c>
      <c r="F124" s="88" t="s">
        <v>574</v>
      </c>
      <c r="G124" s="89" t="s">
        <v>232</v>
      </c>
      <c r="H124" s="89" t="s">
        <v>114</v>
      </c>
      <c r="I124" s="91">
        <v>229.95594200000002</v>
      </c>
      <c r="J124" s="100">
        <v>6622</v>
      </c>
      <c r="K124" s="91"/>
      <c r="L124" s="91">
        <v>15.227682483000004</v>
      </c>
      <c r="M124" s="92">
        <v>1.7891804800357283E-5</v>
      </c>
      <c r="N124" s="92">
        <f t="shared" si="1"/>
        <v>3.1683980871195913E-4</v>
      </c>
      <c r="O124" s="92">
        <f>L124/'סכום נכסי הקרן'!$C$42</f>
        <v>1.0694229726964432E-4</v>
      </c>
    </row>
    <row r="125" spans="2:15">
      <c r="B125" s="86" t="s">
        <v>575</v>
      </c>
      <c r="C125" s="88" t="s">
        <v>576</v>
      </c>
      <c r="D125" s="89" t="s">
        <v>102</v>
      </c>
      <c r="E125" s="89" t="s">
        <v>236</v>
      </c>
      <c r="F125" s="88" t="s">
        <v>577</v>
      </c>
      <c r="G125" s="89" t="s">
        <v>578</v>
      </c>
      <c r="H125" s="89" t="s">
        <v>114</v>
      </c>
      <c r="I125" s="91">
        <v>2595.4845880000003</v>
      </c>
      <c r="J125" s="100">
        <v>343.1</v>
      </c>
      <c r="K125" s="91"/>
      <c r="L125" s="91">
        <v>8.9051076260000031</v>
      </c>
      <c r="M125" s="92">
        <v>1.336271270805386E-4</v>
      </c>
      <c r="N125" s="92">
        <f t="shared" si="1"/>
        <v>1.8528706518087233E-4</v>
      </c>
      <c r="O125" s="92">
        <f>L125/'סכום נכסי הקרן'!$C$42</f>
        <v>6.253956687244046E-5</v>
      </c>
    </row>
    <row r="126" spans="2:15">
      <c r="B126" s="86" t="s">
        <v>579</v>
      </c>
      <c r="C126" s="88" t="s">
        <v>580</v>
      </c>
      <c r="D126" s="89" t="s">
        <v>102</v>
      </c>
      <c r="E126" s="89" t="s">
        <v>236</v>
      </c>
      <c r="F126" s="88" t="s">
        <v>581</v>
      </c>
      <c r="G126" s="89" t="s">
        <v>238</v>
      </c>
      <c r="H126" s="89" t="s">
        <v>114</v>
      </c>
      <c r="I126" s="91">
        <v>1483.0697960000002</v>
      </c>
      <c r="J126" s="100">
        <v>4378</v>
      </c>
      <c r="K126" s="91"/>
      <c r="L126" s="91">
        <v>64.928795682000015</v>
      </c>
      <c r="M126" s="92">
        <v>9.2468320086191652E-5</v>
      </c>
      <c r="N126" s="92">
        <f t="shared" si="1"/>
        <v>1.3509624479463055E-3</v>
      </c>
      <c r="O126" s="92">
        <f>L126/'סכום נכסי הקרן'!$C$42</f>
        <v>4.5598761183366098E-4</v>
      </c>
    </row>
    <row r="127" spans="2:15">
      <c r="B127" s="86" t="s">
        <v>582</v>
      </c>
      <c r="C127" s="88" t="s">
        <v>583</v>
      </c>
      <c r="D127" s="89" t="s">
        <v>102</v>
      </c>
      <c r="E127" s="89" t="s">
        <v>236</v>
      </c>
      <c r="F127" s="88" t="s">
        <v>584</v>
      </c>
      <c r="G127" s="89" t="s">
        <v>136</v>
      </c>
      <c r="H127" s="89" t="s">
        <v>114</v>
      </c>
      <c r="I127" s="91">
        <v>151.58396100000002</v>
      </c>
      <c r="J127" s="100">
        <v>8800</v>
      </c>
      <c r="K127" s="91"/>
      <c r="L127" s="91">
        <v>13.339388541</v>
      </c>
      <c r="M127" s="92">
        <v>1.4037045330100397E-5</v>
      </c>
      <c r="N127" s="92">
        <f t="shared" si="1"/>
        <v>2.7755039667942216E-4</v>
      </c>
      <c r="O127" s="92">
        <f>L127/'סכום נכסי הקרן'!$C$42</f>
        <v>9.3681021806140633E-5</v>
      </c>
    </row>
    <row r="128" spans="2:15">
      <c r="B128" s="86" t="s">
        <v>585</v>
      </c>
      <c r="C128" s="88" t="s">
        <v>586</v>
      </c>
      <c r="D128" s="89" t="s">
        <v>102</v>
      </c>
      <c r="E128" s="89" t="s">
        <v>236</v>
      </c>
      <c r="F128" s="88" t="s">
        <v>587</v>
      </c>
      <c r="G128" s="89" t="s">
        <v>556</v>
      </c>
      <c r="H128" s="89" t="s">
        <v>114</v>
      </c>
      <c r="I128" s="91">
        <v>1557.8028130000002</v>
      </c>
      <c r="J128" s="100">
        <v>474.8</v>
      </c>
      <c r="K128" s="91"/>
      <c r="L128" s="91">
        <v>7.3964477560000006</v>
      </c>
      <c r="M128" s="92">
        <v>3.0003405239746867E-5</v>
      </c>
      <c r="N128" s="92">
        <f t="shared" si="1"/>
        <v>1.5389663494594675E-4</v>
      </c>
      <c r="O128" s="92">
        <f>L128/'סכום נכסי הקרן'!$C$42</f>
        <v>5.1944418695661708E-5</v>
      </c>
    </row>
    <row r="129" spans="2:15">
      <c r="B129" s="86" t="s">
        <v>588</v>
      </c>
      <c r="C129" s="88" t="s">
        <v>589</v>
      </c>
      <c r="D129" s="89" t="s">
        <v>102</v>
      </c>
      <c r="E129" s="89" t="s">
        <v>236</v>
      </c>
      <c r="F129" s="88" t="s">
        <v>590</v>
      </c>
      <c r="G129" s="89" t="s">
        <v>256</v>
      </c>
      <c r="H129" s="89" t="s">
        <v>114</v>
      </c>
      <c r="I129" s="91">
        <v>1633.0421460000005</v>
      </c>
      <c r="J129" s="100">
        <v>2461</v>
      </c>
      <c r="K129" s="91"/>
      <c r="L129" s="91">
        <v>40.189167224000002</v>
      </c>
      <c r="M129" s="92">
        <v>5.8335905190918542E-5</v>
      </c>
      <c r="N129" s="92">
        <f t="shared" si="1"/>
        <v>8.3620919136977352E-4</v>
      </c>
      <c r="O129" s="92">
        <f>L129/'סכום נכסי הקרן'!$C$42</f>
        <v>2.8224399038308034E-4</v>
      </c>
    </row>
    <row r="130" spans="2:15">
      <c r="B130" s="86" t="s">
        <v>591</v>
      </c>
      <c r="C130" s="88" t="s">
        <v>592</v>
      </c>
      <c r="D130" s="89" t="s">
        <v>102</v>
      </c>
      <c r="E130" s="89" t="s">
        <v>236</v>
      </c>
      <c r="F130" s="88" t="s">
        <v>593</v>
      </c>
      <c r="G130" s="89" t="s">
        <v>111</v>
      </c>
      <c r="H130" s="89" t="s">
        <v>114</v>
      </c>
      <c r="I130" s="91">
        <v>871.78400700000009</v>
      </c>
      <c r="J130" s="100">
        <v>1686</v>
      </c>
      <c r="K130" s="91"/>
      <c r="L130" s="91">
        <v>14.698278354000001</v>
      </c>
      <c r="M130" s="92">
        <v>1.335383686299475E-4</v>
      </c>
      <c r="N130" s="92">
        <f t="shared" si="1"/>
        <v>3.0582458672063242E-4</v>
      </c>
      <c r="O130" s="92">
        <f>L130/'סכום נכסי הקרן'!$C$42</f>
        <v>1.032243517580735E-4</v>
      </c>
    </row>
    <row r="131" spans="2:15">
      <c r="B131" s="86" t="s">
        <v>594</v>
      </c>
      <c r="C131" s="88" t="s">
        <v>595</v>
      </c>
      <c r="D131" s="89" t="s">
        <v>102</v>
      </c>
      <c r="E131" s="89" t="s">
        <v>236</v>
      </c>
      <c r="F131" s="88" t="s">
        <v>596</v>
      </c>
      <c r="G131" s="89" t="s">
        <v>256</v>
      </c>
      <c r="H131" s="89" t="s">
        <v>114</v>
      </c>
      <c r="I131" s="91">
        <v>380.06721300000004</v>
      </c>
      <c r="J131" s="100">
        <v>7850</v>
      </c>
      <c r="K131" s="91"/>
      <c r="L131" s="91">
        <v>29.835276258000004</v>
      </c>
      <c r="M131" s="92">
        <v>7.509704833853454E-5</v>
      </c>
      <c r="N131" s="92">
        <f t="shared" si="1"/>
        <v>6.2077753676610952E-4</v>
      </c>
      <c r="O131" s="92">
        <f>L131/'סכום נכסי הקרן'!$C$42</f>
        <v>2.0952978145341575E-4</v>
      </c>
    </row>
    <row r="132" spans="2:15">
      <c r="B132" s="86" t="s">
        <v>597</v>
      </c>
      <c r="C132" s="88" t="s">
        <v>598</v>
      </c>
      <c r="D132" s="89" t="s">
        <v>102</v>
      </c>
      <c r="E132" s="89" t="s">
        <v>236</v>
      </c>
      <c r="F132" s="88" t="s">
        <v>599</v>
      </c>
      <c r="G132" s="89" t="s">
        <v>600</v>
      </c>
      <c r="H132" s="89" t="s">
        <v>114</v>
      </c>
      <c r="I132" s="91">
        <v>1170.5395810000002</v>
      </c>
      <c r="J132" s="100">
        <v>206</v>
      </c>
      <c r="K132" s="91"/>
      <c r="L132" s="91">
        <v>2.4113115360000008</v>
      </c>
      <c r="M132" s="92">
        <v>3.9791225034697601E-5</v>
      </c>
      <c r="N132" s="92">
        <f t="shared" si="1"/>
        <v>5.0171750472476702E-5</v>
      </c>
      <c r="O132" s="92">
        <f>L132/'סכום נכסי הקרן'!$C$42</f>
        <v>1.6934369059804009E-5</v>
      </c>
    </row>
    <row r="133" spans="2:15">
      <c r="B133" s="86" t="s">
        <v>601</v>
      </c>
      <c r="C133" s="88" t="s">
        <v>602</v>
      </c>
      <c r="D133" s="89" t="s">
        <v>102</v>
      </c>
      <c r="E133" s="89" t="s">
        <v>236</v>
      </c>
      <c r="F133" s="88" t="s">
        <v>603</v>
      </c>
      <c r="G133" s="89" t="s">
        <v>232</v>
      </c>
      <c r="H133" s="89" t="s">
        <v>114</v>
      </c>
      <c r="I133" s="91">
        <v>2373.5059999999999</v>
      </c>
      <c r="J133" s="100">
        <v>956.7</v>
      </c>
      <c r="K133" s="91"/>
      <c r="L133" s="91">
        <v>22.707331902000007</v>
      </c>
      <c r="M133" s="92">
        <v>5.2054435445579354E-5</v>
      </c>
      <c r="N133" s="92">
        <f t="shared" si="1"/>
        <v>4.7246760655934324E-4</v>
      </c>
      <c r="O133" s="92">
        <f>L133/'סכום נכסי הקרן'!$C$42</f>
        <v>1.5947103186418352E-4</v>
      </c>
    </row>
    <row r="134" spans="2:15">
      <c r="B134" s="86" t="s">
        <v>604</v>
      </c>
      <c r="C134" s="88" t="s">
        <v>605</v>
      </c>
      <c r="D134" s="89" t="s">
        <v>102</v>
      </c>
      <c r="E134" s="89" t="s">
        <v>236</v>
      </c>
      <c r="F134" s="88" t="s">
        <v>606</v>
      </c>
      <c r="G134" s="89" t="s">
        <v>448</v>
      </c>
      <c r="H134" s="89" t="s">
        <v>114</v>
      </c>
      <c r="I134" s="91">
        <v>2404.9751290000004</v>
      </c>
      <c r="J134" s="100">
        <v>116.9</v>
      </c>
      <c r="K134" s="91"/>
      <c r="L134" s="91">
        <v>2.8114159230000002</v>
      </c>
      <c r="M134" s="92">
        <v>2.4463967854522421E-5</v>
      </c>
      <c r="N134" s="92">
        <f t="shared" si="1"/>
        <v>5.8496654645085947E-5</v>
      </c>
      <c r="O134" s="92">
        <f>L134/'סכום נכסי הקרן'!$C$42</f>
        <v>1.9744257060897467E-5</v>
      </c>
    </row>
    <row r="135" spans="2:15">
      <c r="B135" s="86" t="s">
        <v>607</v>
      </c>
      <c r="C135" s="88" t="s">
        <v>608</v>
      </c>
      <c r="D135" s="89" t="s">
        <v>102</v>
      </c>
      <c r="E135" s="89" t="s">
        <v>236</v>
      </c>
      <c r="F135" s="88" t="s">
        <v>609</v>
      </c>
      <c r="G135" s="89" t="s">
        <v>600</v>
      </c>
      <c r="H135" s="89" t="s">
        <v>114</v>
      </c>
      <c r="I135" s="91">
        <v>2611.5188080000003</v>
      </c>
      <c r="J135" s="100">
        <v>5770</v>
      </c>
      <c r="K135" s="91"/>
      <c r="L135" s="91">
        <v>150.68463523200003</v>
      </c>
      <c r="M135" s="92">
        <v>1.0559813718383059E-4</v>
      </c>
      <c r="N135" s="92">
        <f t="shared" si="1"/>
        <v>3.1352696679903722E-3</v>
      </c>
      <c r="O135" s="92">
        <f>L135/'סכום נכסי הקרן'!$C$42</f>
        <v>1.0582412046572789E-3</v>
      </c>
    </row>
    <row r="136" spans="2:15">
      <c r="B136" s="86" t="s">
        <v>610</v>
      </c>
      <c r="C136" s="88" t="s">
        <v>611</v>
      </c>
      <c r="D136" s="89" t="s">
        <v>102</v>
      </c>
      <c r="E136" s="89" t="s">
        <v>236</v>
      </c>
      <c r="F136" s="88" t="s">
        <v>612</v>
      </c>
      <c r="G136" s="89" t="s">
        <v>347</v>
      </c>
      <c r="H136" s="89" t="s">
        <v>114</v>
      </c>
      <c r="I136" s="91">
        <v>791.7185290000001</v>
      </c>
      <c r="J136" s="100">
        <v>9957</v>
      </c>
      <c r="K136" s="91"/>
      <c r="L136" s="91">
        <v>78.831413922000024</v>
      </c>
      <c r="M136" s="92">
        <v>8.9460418278967385E-5</v>
      </c>
      <c r="N136" s="92">
        <f t="shared" si="1"/>
        <v>1.6402318695194554E-3</v>
      </c>
      <c r="O136" s="92">
        <f>L136/'סכום נכסי הקרן'!$C$42</f>
        <v>5.5362413231589984E-4</v>
      </c>
    </row>
    <row r="137" spans="2:15">
      <c r="B137" s="86" t="s">
        <v>613</v>
      </c>
      <c r="C137" s="88" t="s">
        <v>614</v>
      </c>
      <c r="D137" s="89" t="s">
        <v>102</v>
      </c>
      <c r="E137" s="89" t="s">
        <v>236</v>
      </c>
      <c r="F137" s="88" t="s">
        <v>615</v>
      </c>
      <c r="G137" s="89" t="s">
        <v>110</v>
      </c>
      <c r="H137" s="89" t="s">
        <v>114</v>
      </c>
      <c r="I137" s="91">
        <v>9826.3148400000009</v>
      </c>
      <c r="J137" s="100">
        <v>187.1</v>
      </c>
      <c r="K137" s="91"/>
      <c r="L137" s="91">
        <v>18.385035066</v>
      </c>
      <c r="M137" s="92">
        <v>6.5621095791776367E-5</v>
      </c>
      <c r="N137" s="92">
        <f t="shared" si="1"/>
        <v>3.8253430881404196E-4</v>
      </c>
      <c r="O137" s="92">
        <f>L137/'סכום נכסי הקרן'!$C$42</f>
        <v>1.2911602849192442E-4</v>
      </c>
    </row>
    <row r="138" spans="2:15">
      <c r="B138" s="86" t="s">
        <v>616</v>
      </c>
      <c r="C138" s="88" t="s">
        <v>617</v>
      </c>
      <c r="D138" s="89" t="s">
        <v>102</v>
      </c>
      <c r="E138" s="89" t="s">
        <v>236</v>
      </c>
      <c r="F138" s="88" t="s">
        <v>618</v>
      </c>
      <c r="G138" s="89" t="s">
        <v>136</v>
      </c>
      <c r="H138" s="89" t="s">
        <v>114</v>
      </c>
      <c r="I138" s="91">
        <v>1147.2639840000002</v>
      </c>
      <c r="J138" s="100">
        <v>326.2</v>
      </c>
      <c r="K138" s="91"/>
      <c r="L138" s="91">
        <v>3.7423751130000005</v>
      </c>
      <c r="M138" s="92">
        <v>6.4706004204076513E-5</v>
      </c>
      <c r="N138" s="92">
        <f t="shared" si="1"/>
        <v>7.7866964737086864E-5</v>
      </c>
      <c r="O138" s="92">
        <f>L138/'סכום נכסי הקרן'!$C$42</f>
        <v>2.6282278493510974E-5</v>
      </c>
    </row>
    <row r="139" spans="2:15">
      <c r="B139" s="86" t="s">
        <v>619</v>
      </c>
      <c r="C139" s="88" t="s">
        <v>620</v>
      </c>
      <c r="D139" s="89" t="s">
        <v>102</v>
      </c>
      <c r="E139" s="89" t="s">
        <v>236</v>
      </c>
      <c r="F139" s="88" t="s">
        <v>621</v>
      </c>
      <c r="G139" s="89" t="s">
        <v>111</v>
      </c>
      <c r="H139" s="89" t="s">
        <v>114</v>
      </c>
      <c r="I139" s="91">
        <v>9256.6734000000015</v>
      </c>
      <c r="J139" s="100">
        <v>369.5</v>
      </c>
      <c r="K139" s="91"/>
      <c r="L139" s="91">
        <v>34.20340821300001</v>
      </c>
      <c r="M139" s="92">
        <v>1.1609505029719289E-4</v>
      </c>
      <c r="N139" s="92">
        <f t="shared" si="1"/>
        <v>7.1166451806453602E-4</v>
      </c>
      <c r="O139" s="92">
        <f>L139/'סכום נכסי הקרן'!$C$42</f>
        <v>2.4020667969884148E-4</v>
      </c>
    </row>
    <row r="140" spans="2:15">
      <c r="B140" s="86" t="s">
        <v>622</v>
      </c>
      <c r="C140" s="88" t="s">
        <v>623</v>
      </c>
      <c r="D140" s="89" t="s">
        <v>102</v>
      </c>
      <c r="E140" s="89" t="s">
        <v>236</v>
      </c>
      <c r="F140" s="88" t="s">
        <v>624</v>
      </c>
      <c r="G140" s="89" t="s">
        <v>136</v>
      </c>
      <c r="H140" s="89" t="s">
        <v>114</v>
      </c>
      <c r="I140" s="91">
        <v>9577.8313100000014</v>
      </c>
      <c r="J140" s="100">
        <v>169.8</v>
      </c>
      <c r="K140" s="91"/>
      <c r="L140" s="91">
        <v>16.263157562000004</v>
      </c>
      <c r="M140" s="92">
        <v>8.8538084665087114E-5</v>
      </c>
      <c r="N140" s="92">
        <f t="shared" ref="N140:N185" si="2">IFERROR(L140/$L$11,0)</f>
        <v>3.3838476319355046E-4</v>
      </c>
      <c r="O140" s="92">
        <f>L140/'סכום נכסי הקרן'!$C$42</f>
        <v>1.1421432200731211E-4</v>
      </c>
    </row>
    <row r="141" spans="2:15">
      <c r="B141" s="86" t="s">
        <v>625</v>
      </c>
      <c r="C141" s="88" t="s">
        <v>626</v>
      </c>
      <c r="D141" s="89" t="s">
        <v>102</v>
      </c>
      <c r="E141" s="89" t="s">
        <v>236</v>
      </c>
      <c r="F141" s="88" t="s">
        <v>627</v>
      </c>
      <c r="G141" s="89" t="s">
        <v>244</v>
      </c>
      <c r="H141" s="89" t="s">
        <v>114</v>
      </c>
      <c r="I141" s="91">
        <v>3212.1662350000006</v>
      </c>
      <c r="J141" s="100">
        <v>1067</v>
      </c>
      <c r="K141" s="91"/>
      <c r="L141" s="91">
        <v>34.273813759000006</v>
      </c>
      <c r="M141" s="92">
        <v>9.3835634388080491E-5</v>
      </c>
      <c r="N141" s="92">
        <f t="shared" si="2"/>
        <v>7.1312943432817646E-4</v>
      </c>
      <c r="O141" s="92">
        <f>L141/'סכום נכסי הקרן'!$C$42</f>
        <v>2.4070112991069539E-4</v>
      </c>
    </row>
    <row r="142" spans="2:15">
      <c r="B142" s="86" t="s">
        <v>628</v>
      </c>
      <c r="C142" s="88" t="s">
        <v>629</v>
      </c>
      <c r="D142" s="89" t="s">
        <v>102</v>
      </c>
      <c r="E142" s="89" t="s">
        <v>236</v>
      </c>
      <c r="F142" s="88" t="s">
        <v>630</v>
      </c>
      <c r="G142" s="89" t="s">
        <v>138</v>
      </c>
      <c r="H142" s="89" t="s">
        <v>114</v>
      </c>
      <c r="I142" s="91">
        <v>796.89277200000015</v>
      </c>
      <c r="J142" s="100">
        <v>2004</v>
      </c>
      <c r="K142" s="91"/>
      <c r="L142" s="91">
        <v>15.969731150000001</v>
      </c>
      <c r="M142" s="92">
        <v>6.7405500927479017E-5</v>
      </c>
      <c r="N142" s="92">
        <f t="shared" si="2"/>
        <v>3.3227948956751402E-4</v>
      </c>
      <c r="O142" s="92">
        <f>L142/'סכום נכסי הקרן'!$C$42</f>
        <v>1.1215362139749171E-4</v>
      </c>
    </row>
    <row r="143" spans="2:15">
      <c r="B143" s="86" t="s">
        <v>631</v>
      </c>
      <c r="C143" s="88" t="s">
        <v>632</v>
      </c>
      <c r="D143" s="89" t="s">
        <v>102</v>
      </c>
      <c r="E143" s="89" t="s">
        <v>236</v>
      </c>
      <c r="F143" s="88" t="s">
        <v>633</v>
      </c>
      <c r="G143" s="89" t="s">
        <v>112</v>
      </c>
      <c r="H143" s="89" t="s">
        <v>114</v>
      </c>
      <c r="I143" s="91">
        <v>3783.6284630000005</v>
      </c>
      <c r="J143" s="100">
        <v>982</v>
      </c>
      <c r="K143" s="91"/>
      <c r="L143" s="91">
        <v>37.155231506000007</v>
      </c>
      <c r="M143" s="92">
        <v>5.5563432003256366E-5</v>
      </c>
      <c r="N143" s="92">
        <f t="shared" si="2"/>
        <v>7.7308260506166974E-4</v>
      </c>
      <c r="O143" s="92">
        <f>L143/'סכום נכסי הקרן'!$C$42</f>
        <v>2.6093700188935742E-4</v>
      </c>
    </row>
    <row r="144" spans="2:15">
      <c r="B144" s="86" t="s">
        <v>634</v>
      </c>
      <c r="C144" s="88" t="s">
        <v>635</v>
      </c>
      <c r="D144" s="89" t="s">
        <v>102</v>
      </c>
      <c r="E144" s="89" t="s">
        <v>236</v>
      </c>
      <c r="F144" s="88" t="s">
        <v>636</v>
      </c>
      <c r="G144" s="89" t="s">
        <v>244</v>
      </c>
      <c r="H144" s="89" t="s">
        <v>114</v>
      </c>
      <c r="I144" s="91">
        <v>2005.4333700000002</v>
      </c>
      <c r="J144" s="100">
        <v>619.70000000000005</v>
      </c>
      <c r="K144" s="91"/>
      <c r="L144" s="91">
        <v>12.427670592000002</v>
      </c>
      <c r="M144" s="92">
        <v>1.3211226298796288E-4</v>
      </c>
      <c r="N144" s="92">
        <f t="shared" si="2"/>
        <v>2.5858043582799859E-4</v>
      </c>
      <c r="O144" s="92">
        <f>L144/'סכום נכסי הקרן'!$C$42</f>
        <v>8.727812943976266E-5</v>
      </c>
    </row>
    <row r="145" spans="2:15">
      <c r="B145" s="86" t="s">
        <v>637</v>
      </c>
      <c r="C145" s="88" t="s">
        <v>638</v>
      </c>
      <c r="D145" s="89" t="s">
        <v>102</v>
      </c>
      <c r="E145" s="89" t="s">
        <v>236</v>
      </c>
      <c r="F145" s="88" t="s">
        <v>639</v>
      </c>
      <c r="G145" s="89" t="s">
        <v>136</v>
      </c>
      <c r="H145" s="89" t="s">
        <v>114</v>
      </c>
      <c r="I145" s="91">
        <v>2412.1941480000005</v>
      </c>
      <c r="J145" s="100">
        <v>456.4</v>
      </c>
      <c r="K145" s="91"/>
      <c r="L145" s="91">
        <v>11.009254091000003</v>
      </c>
      <c r="M145" s="92">
        <v>1.0033921859510446E-4</v>
      </c>
      <c r="N145" s="92">
        <f t="shared" si="2"/>
        <v>2.2906768407785912E-4</v>
      </c>
      <c r="O145" s="92">
        <f>L145/'סכום נכסי הקרן'!$C$42</f>
        <v>7.7316750269199174E-5</v>
      </c>
    </row>
    <row r="146" spans="2:15">
      <c r="B146" s="86" t="s">
        <v>640</v>
      </c>
      <c r="C146" s="88" t="s">
        <v>641</v>
      </c>
      <c r="D146" s="89" t="s">
        <v>102</v>
      </c>
      <c r="E146" s="89" t="s">
        <v>236</v>
      </c>
      <c r="F146" s="88" t="s">
        <v>642</v>
      </c>
      <c r="G146" s="89" t="s">
        <v>448</v>
      </c>
      <c r="H146" s="89" t="s">
        <v>114</v>
      </c>
      <c r="I146" s="91">
        <v>9985.6886470000027</v>
      </c>
      <c r="J146" s="100">
        <v>36.200000000000003</v>
      </c>
      <c r="K146" s="91"/>
      <c r="L146" s="91">
        <v>3.6148192930000009</v>
      </c>
      <c r="M146" s="92">
        <v>1.0978647719139012E-4</v>
      </c>
      <c r="N146" s="92">
        <f t="shared" si="2"/>
        <v>7.521293240787225E-5</v>
      </c>
      <c r="O146" s="92">
        <f>L146/'סכום נכסי הקרן'!$C$42</f>
        <v>2.5386468350625349E-5</v>
      </c>
    </row>
    <row r="147" spans="2:15">
      <c r="B147" s="86" t="s">
        <v>643</v>
      </c>
      <c r="C147" s="88" t="s">
        <v>644</v>
      </c>
      <c r="D147" s="89" t="s">
        <v>102</v>
      </c>
      <c r="E147" s="89" t="s">
        <v>236</v>
      </c>
      <c r="F147" s="88" t="s">
        <v>645</v>
      </c>
      <c r="G147" s="89" t="s">
        <v>368</v>
      </c>
      <c r="H147" s="89" t="s">
        <v>114</v>
      </c>
      <c r="I147" s="91">
        <v>5999.2654580000008</v>
      </c>
      <c r="J147" s="100">
        <v>90.8</v>
      </c>
      <c r="K147" s="91"/>
      <c r="L147" s="91">
        <v>5.4473330310000012</v>
      </c>
      <c r="M147" s="92">
        <v>3.4310919792620231E-5</v>
      </c>
      <c r="N147" s="92">
        <f t="shared" si="2"/>
        <v>1.1334173518913242E-4</v>
      </c>
      <c r="O147" s="92">
        <f>L147/'סכום נכסי הקרן'!$C$42</f>
        <v>3.825600573024206E-5</v>
      </c>
    </row>
    <row r="148" spans="2:15">
      <c r="B148" s="86" t="s">
        <v>646</v>
      </c>
      <c r="C148" s="88" t="s">
        <v>647</v>
      </c>
      <c r="D148" s="89" t="s">
        <v>102</v>
      </c>
      <c r="E148" s="89" t="s">
        <v>236</v>
      </c>
      <c r="F148" s="88" t="s">
        <v>648</v>
      </c>
      <c r="G148" s="89" t="s">
        <v>340</v>
      </c>
      <c r="H148" s="89" t="s">
        <v>114</v>
      </c>
      <c r="I148" s="91">
        <v>1391.16527</v>
      </c>
      <c r="J148" s="100">
        <v>1900</v>
      </c>
      <c r="K148" s="91"/>
      <c r="L148" s="91">
        <v>26.432140139000001</v>
      </c>
      <c r="M148" s="92">
        <v>9.7733269890362061E-5</v>
      </c>
      <c r="N148" s="92">
        <f t="shared" si="2"/>
        <v>5.4996906028464466E-4</v>
      </c>
      <c r="O148" s="92">
        <f>L148/'סכום נכסי הקרן'!$C$42</f>
        <v>1.8562994016808166E-4</v>
      </c>
    </row>
    <row r="149" spans="2:15">
      <c r="B149" s="86" t="s">
        <v>649</v>
      </c>
      <c r="C149" s="88" t="s">
        <v>650</v>
      </c>
      <c r="D149" s="89" t="s">
        <v>102</v>
      </c>
      <c r="E149" s="89" t="s">
        <v>236</v>
      </c>
      <c r="F149" s="88" t="s">
        <v>651</v>
      </c>
      <c r="G149" s="89" t="s">
        <v>652</v>
      </c>
      <c r="H149" s="89" t="s">
        <v>114</v>
      </c>
      <c r="I149" s="91">
        <v>8521.2437530000025</v>
      </c>
      <c r="J149" s="100">
        <v>764.7</v>
      </c>
      <c r="K149" s="91"/>
      <c r="L149" s="91">
        <v>65.161950980000015</v>
      </c>
      <c r="M149" s="92">
        <v>9.0555838739765767E-5</v>
      </c>
      <c r="N149" s="92">
        <f t="shared" si="2"/>
        <v>1.3558136707177923E-3</v>
      </c>
      <c r="O149" s="92">
        <f>L149/'סכום נכסי הקרן'!$C$42</f>
        <v>4.5762503520498121E-4</v>
      </c>
    </row>
    <row r="150" spans="2:15">
      <c r="B150" s="86" t="s">
        <v>653</v>
      </c>
      <c r="C150" s="88" t="s">
        <v>654</v>
      </c>
      <c r="D150" s="89" t="s">
        <v>102</v>
      </c>
      <c r="E150" s="89" t="s">
        <v>236</v>
      </c>
      <c r="F150" s="88" t="s">
        <v>655</v>
      </c>
      <c r="G150" s="89" t="s">
        <v>347</v>
      </c>
      <c r="H150" s="89" t="s">
        <v>114</v>
      </c>
      <c r="I150" s="91">
        <v>1202.5893880000003</v>
      </c>
      <c r="J150" s="100">
        <v>245.7</v>
      </c>
      <c r="K150" s="91"/>
      <c r="L150" s="91">
        <v>2.9547621319999999</v>
      </c>
      <c r="M150" s="92">
        <v>1.6345407856727612E-5</v>
      </c>
      <c r="N150" s="92">
        <f t="shared" si="2"/>
        <v>6.1479234922147028E-5</v>
      </c>
      <c r="O150" s="92">
        <f>L150/'סכום נכסי הקרן'!$C$42</f>
        <v>2.0750961325480638E-5</v>
      </c>
    </row>
    <row r="151" spans="2:15">
      <c r="B151" s="86" t="s">
        <v>656</v>
      </c>
      <c r="C151" s="88" t="s">
        <v>657</v>
      </c>
      <c r="D151" s="89" t="s">
        <v>102</v>
      </c>
      <c r="E151" s="89" t="s">
        <v>236</v>
      </c>
      <c r="F151" s="88" t="s">
        <v>658</v>
      </c>
      <c r="G151" s="89" t="s">
        <v>232</v>
      </c>
      <c r="H151" s="89" t="s">
        <v>114</v>
      </c>
      <c r="I151" s="91">
        <v>2716.7458230000007</v>
      </c>
      <c r="J151" s="100">
        <v>531.6</v>
      </c>
      <c r="K151" s="91"/>
      <c r="L151" s="91">
        <v>14.442220801000001</v>
      </c>
      <c r="M151" s="92">
        <v>3.7354603648655633E-5</v>
      </c>
      <c r="N151" s="92">
        <f t="shared" si="2"/>
        <v>3.0049684061072082E-4</v>
      </c>
      <c r="O151" s="92">
        <f>L151/'סכום נכסי הקרן'!$C$42</f>
        <v>1.0142608843194794E-4</v>
      </c>
    </row>
    <row r="152" spans="2:15">
      <c r="B152" s="86" t="s">
        <v>659</v>
      </c>
      <c r="C152" s="88" t="s">
        <v>660</v>
      </c>
      <c r="D152" s="89" t="s">
        <v>102</v>
      </c>
      <c r="E152" s="89" t="s">
        <v>236</v>
      </c>
      <c r="F152" s="88" t="s">
        <v>661</v>
      </c>
      <c r="G152" s="89" t="s">
        <v>368</v>
      </c>
      <c r="H152" s="89" t="s">
        <v>114</v>
      </c>
      <c r="I152" s="91">
        <v>3989.4244870000007</v>
      </c>
      <c r="J152" s="100">
        <v>206</v>
      </c>
      <c r="K152" s="91"/>
      <c r="L152" s="91">
        <v>8.2182144440000009</v>
      </c>
      <c r="M152" s="92">
        <v>3.1947119641380852E-5</v>
      </c>
      <c r="N152" s="92">
        <f t="shared" si="2"/>
        <v>1.7099499515423533E-4</v>
      </c>
      <c r="O152" s="92">
        <f>L152/'סכום נכסי הקרן'!$C$42</f>
        <v>5.7715593497375437E-5</v>
      </c>
    </row>
    <row r="153" spans="2:15">
      <c r="B153" s="86" t="s">
        <v>662</v>
      </c>
      <c r="C153" s="88" t="s">
        <v>663</v>
      </c>
      <c r="D153" s="89" t="s">
        <v>102</v>
      </c>
      <c r="E153" s="89" t="s">
        <v>236</v>
      </c>
      <c r="F153" s="88" t="s">
        <v>664</v>
      </c>
      <c r="G153" s="89" t="s">
        <v>512</v>
      </c>
      <c r="H153" s="89" t="s">
        <v>114</v>
      </c>
      <c r="I153" s="91">
        <v>957.05933000000016</v>
      </c>
      <c r="J153" s="100">
        <v>7412</v>
      </c>
      <c r="K153" s="91"/>
      <c r="L153" s="91">
        <v>70.937237566000007</v>
      </c>
      <c r="M153" s="92">
        <v>1.6135688683126186E-5</v>
      </c>
      <c r="N153" s="92">
        <f t="shared" si="2"/>
        <v>1.4759790799458738E-3</v>
      </c>
      <c r="O153" s="92">
        <f>L153/'סכום נכסי הקרן'!$C$42</f>
        <v>4.9818422177765281E-4</v>
      </c>
    </row>
    <row r="154" spans="2:15">
      <c r="B154" s="86" t="s">
        <v>665</v>
      </c>
      <c r="C154" s="88" t="s">
        <v>666</v>
      </c>
      <c r="D154" s="89" t="s">
        <v>102</v>
      </c>
      <c r="E154" s="89" t="s">
        <v>236</v>
      </c>
      <c r="F154" s="88" t="s">
        <v>667</v>
      </c>
      <c r="G154" s="89" t="s">
        <v>111</v>
      </c>
      <c r="H154" s="89" t="s">
        <v>114</v>
      </c>
      <c r="I154" s="91">
        <v>1392.3187940000003</v>
      </c>
      <c r="J154" s="100">
        <v>1352</v>
      </c>
      <c r="K154" s="91"/>
      <c r="L154" s="91">
        <v>18.824150100000004</v>
      </c>
      <c r="M154" s="92">
        <v>1.2081196851000412E-4</v>
      </c>
      <c r="N154" s="92">
        <f t="shared" si="2"/>
        <v>3.9167090090745004E-4</v>
      </c>
      <c r="O154" s="92">
        <f>L154/'סכום נכסי הקרן'!$C$42</f>
        <v>1.3219988386873726E-4</v>
      </c>
    </row>
    <row r="155" spans="2:15">
      <c r="B155" s="86" t="s">
        <v>668</v>
      </c>
      <c r="C155" s="88" t="s">
        <v>669</v>
      </c>
      <c r="D155" s="89" t="s">
        <v>102</v>
      </c>
      <c r="E155" s="89" t="s">
        <v>236</v>
      </c>
      <c r="F155" s="88" t="s">
        <v>670</v>
      </c>
      <c r="G155" s="89" t="s">
        <v>275</v>
      </c>
      <c r="H155" s="89" t="s">
        <v>114</v>
      </c>
      <c r="I155" s="91">
        <v>584.03675400000009</v>
      </c>
      <c r="J155" s="100">
        <v>28700</v>
      </c>
      <c r="K155" s="91"/>
      <c r="L155" s="91">
        <v>167.61854836600003</v>
      </c>
      <c r="M155" s="92">
        <v>1.6000165306372926E-4</v>
      </c>
      <c r="N155" s="92">
        <f t="shared" si="2"/>
        <v>3.4876107286942112E-3</v>
      </c>
      <c r="O155" s="92">
        <f>L155/'סכום נכסי הקרן'!$C$42</f>
        <v>1.177166167424022E-3</v>
      </c>
    </row>
    <row r="156" spans="2:15">
      <c r="B156" s="86" t="s">
        <v>671</v>
      </c>
      <c r="C156" s="88" t="s">
        <v>672</v>
      </c>
      <c r="D156" s="89" t="s">
        <v>102</v>
      </c>
      <c r="E156" s="89" t="s">
        <v>236</v>
      </c>
      <c r="F156" s="88" t="s">
        <v>673</v>
      </c>
      <c r="G156" s="89" t="s">
        <v>448</v>
      </c>
      <c r="H156" s="89" t="s">
        <v>114</v>
      </c>
      <c r="I156" s="91">
        <v>1698.2435430000003</v>
      </c>
      <c r="J156" s="100">
        <v>619.29999999999995</v>
      </c>
      <c r="K156" s="91"/>
      <c r="L156" s="91">
        <v>10.517222262000001</v>
      </c>
      <c r="M156" s="92">
        <v>7.7642711366483554E-5</v>
      </c>
      <c r="N156" s="92">
        <f t="shared" si="2"/>
        <v>2.1883006119896106E-4</v>
      </c>
      <c r="O156" s="92">
        <f>L156/'סכום נכסי הקרן'!$C$42</f>
        <v>7.3861266207078221E-5</v>
      </c>
    </row>
    <row r="157" spans="2:15">
      <c r="B157" s="86" t="s">
        <v>674</v>
      </c>
      <c r="C157" s="88" t="s">
        <v>675</v>
      </c>
      <c r="D157" s="89" t="s">
        <v>102</v>
      </c>
      <c r="E157" s="89" t="s">
        <v>236</v>
      </c>
      <c r="F157" s="88" t="s">
        <v>676</v>
      </c>
      <c r="G157" s="89" t="s">
        <v>340</v>
      </c>
      <c r="H157" s="89" t="s">
        <v>114</v>
      </c>
      <c r="I157" s="91">
        <v>58.668523000000008</v>
      </c>
      <c r="J157" s="100">
        <v>12670</v>
      </c>
      <c r="K157" s="91"/>
      <c r="L157" s="91">
        <v>7.4333018720000021</v>
      </c>
      <c r="M157" s="92">
        <v>1.7645602594302739E-5</v>
      </c>
      <c r="N157" s="92">
        <f t="shared" si="2"/>
        <v>1.5466345229170667E-4</v>
      </c>
      <c r="O157" s="92">
        <f>L157/'סכום נכסי הקרן'!$C$42</f>
        <v>5.2203240997300988E-5</v>
      </c>
    </row>
    <row r="158" spans="2:15">
      <c r="B158" s="86" t="s">
        <v>677</v>
      </c>
      <c r="C158" s="88" t="s">
        <v>678</v>
      </c>
      <c r="D158" s="89" t="s">
        <v>102</v>
      </c>
      <c r="E158" s="89" t="s">
        <v>236</v>
      </c>
      <c r="F158" s="88" t="s">
        <v>679</v>
      </c>
      <c r="G158" s="89" t="s">
        <v>110</v>
      </c>
      <c r="H158" s="89" t="s">
        <v>114</v>
      </c>
      <c r="I158" s="91">
        <v>3772.9999030000008</v>
      </c>
      <c r="J158" s="100">
        <v>839.3</v>
      </c>
      <c r="K158" s="91"/>
      <c r="L158" s="91">
        <v>31.666788187000002</v>
      </c>
      <c r="M158" s="92">
        <v>9.5229422348607008E-5</v>
      </c>
      <c r="N158" s="92">
        <f t="shared" si="2"/>
        <v>6.588854950772882E-4</v>
      </c>
      <c r="O158" s="92">
        <f>L158/'סכום נכסי הקרן'!$C$42</f>
        <v>2.2239228324137197E-4</v>
      </c>
    </row>
    <row r="159" spans="2:15">
      <c r="B159" s="86" t="s">
        <v>683</v>
      </c>
      <c r="C159" s="88" t="s">
        <v>684</v>
      </c>
      <c r="D159" s="89" t="s">
        <v>102</v>
      </c>
      <c r="E159" s="89" t="s">
        <v>236</v>
      </c>
      <c r="F159" s="88" t="s">
        <v>685</v>
      </c>
      <c r="G159" s="89" t="s">
        <v>256</v>
      </c>
      <c r="H159" s="89" t="s">
        <v>114</v>
      </c>
      <c r="I159" s="91">
        <v>1875.8209550000001</v>
      </c>
      <c r="J159" s="100">
        <v>8907</v>
      </c>
      <c r="K159" s="91"/>
      <c r="L159" s="91">
        <v>167.07937243100002</v>
      </c>
      <c r="M159" s="92">
        <v>7.5032838200000005E-5</v>
      </c>
      <c r="N159" s="92">
        <f t="shared" si="2"/>
        <v>3.4763921863915194E-3</v>
      </c>
      <c r="O159" s="92">
        <f>L159/'סכום נכסי הקרן'!$C$42</f>
        <v>1.1733795956206119E-3</v>
      </c>
    </row>
    <row r="160" spans="2:15">
      <c r="B160" s="86" t="s">
        <v>686</v>
      </c>
      <c r="C160" s="88" t="s">
        <v>687</v>
      </c>
      <c r="D160" s="89" t="s">
        <v>102</v>
      </c>
      <c r="E160" s="89" t="s">
        <v>236</v>
      </c>
      <c r="F160" s="88" t="s">
        <v>688</v>
      </c>
      <c r="G160" s="89" t="s">
        <v>368</v>
      </c>
      <c r="H160" s="89" t="s">
        <v>114</v>
      </c>
      <c r="I160" s="91">
        <v>5306.657419000001</v>
      </c>
      <c r="J160" s="100">
        <v>761.9</v>
      </c>
      <c r="K160" s="91"/>
      <c r="L160" s="91">
        <v>40.431422875000003</v>
      </c>
      <c r="M160" s="92">
        <v>3.8167252194571686E-5</v>
      </c>
      <c r="N160" s="92">
        <f t="shared" si="2"/>
        <v>8.4124976364384875E-4</v>
      </c>
      <c r="O160" s="92">
        <f>L160/'סכום נכסי הקרן'!$C$42</f>
        <v>2.8394532450752222E-4</v>
      </c>
    </row>
    <row r="161" spans="2:15">
      <c r="B161" s="86" t="s">
        <v>689</v>
      </c>
      <c r="C161" s="88" t="s">
        <v>690</v>
      </c>
      <c r="D161" s="89" t="s">
        <v>102</v>
      </c>
      <c r="E161" s="89" t="s">
        <v>236</v>
      </c>
      <c r="F161" s="88" t="s">
        <v>691</v>
      </c>
      <c r="G161" s="89" t="s">
        <v>136</v>
      </c>
      <c r="H161" s="89" t="s">
        <v>114</v>
      </c>
      <c r="I161" s="91">
        <v>783.25698</v>
      </c>
      <c r="J161" s="100">
        <v>642.70000000000005</v>
      </c>
      <c r="K161" s="91"/>
      <c r="L161" s="91">
        <v>5.0339926100000012</v>
      </c>
      <c r="M161" s="92">
        <v>1.0332597580670056E-4</v>
      </c>
      <c r="N161" s="92">
        <f t="shared" si="2"/>
        <v>1.0474143110026231E-4</v>
      </c>
      <c r="O161" s="92">
        <f>L161/'סכום נכסי הקרן'!$C$42</f>
        <v>3.5353162554631436E-5</v>
      </c>
    </row>
    <row r="162" spans="2:15">
      <c r="B162" s="86" t="s">
        <v>692</v>
      </c>
      <c r="C162" s="88" t="s">
        <v>693</v>
      </c>
      <c r="D162" s="89" t="s">
        <v>102</v>
      </c>
      <c r="E162" s="89" t="s">
        <v>236</v>
      </c>
      <c r="F162" s="88" t="s">
        <v>694</v>
      </c>
      <c r="G162" s="89" t="s">
        <v>232</v>
      </c>
      <c r="H162" s="89" t="s">
        <v>114</v>
      </c>
      <c r="I162" s="91">
        <v>2565.5499310000005</v>
      </c>
      <c r="J162" s="100">
        <v>510.4</v>
      </c>
      <c r="K162" s="91"/>
      <c r="L162" s="91">
        <v>13.094566844000004</v>
      </c>
      <c r="M162" s="92">
        <v>4.3912842995976243E-5</v>
      </c>
      <c r="N162" s="92">
        <f t="shared" si="2"/>
        <v>2.7245643312110573E-4</v>
      </c>
      <c r="O162" s="92">
        <f>L162/'סכום נכסי הקרן'!$C$42</f>
        <v>9.1961666629943503E-5</v>
      </c>
    </row>
    <row r="163" spans="2:15">
      <c r="B163" s="86" t="s">
        <v>695</v>
      </c>
      <c r="C163" s="88" t="s">
        <v>696</v>
      </c>
      <c r="D163" s="89" t="s">
        <v>102</v>
      </c>
      <c r="E163" s="89" t="s">
        <v>236</v>
      </c>
      <c r="F163" s="88" t="s">
        <v>697</v>
      </c>
      <c r="G163" s="89" t="s">
        <v>138</v>
      </c>
      <c r="H163" s="89" t="s">
        <v>114</v>
      </c>
      <c r="I163" s="91">
        <v>15656.840636000003</v>
      </c>
      <c r="J163" s="100">
        <v>26.7</v>
      </c>
      <c r="K163" s="91"/>
      <c r="L163" s="91">
        <v>4.1803764510000008</v>
      </c>
      <c r="M163" s="92">
        <v>1.1404341277829205E-4</v>
      </c>
      <c r="N163" s="92">
        <f t="shared" si="2"/>
        <v>8.698038434656652E-5</v>
      </c>
      <c r="O163" s="92">
        <f>L163/'סכום נכסי הקרן'!$C$42</f>
        <v>2.9358312508876777E-5</v>
      </c>
    </row>
    <row r="164" spans="2:15">
      <c r="B164" s="86" t="s">
        <v>698</v>
      </c>
      <c r="C164" s="88" t="s">
        <v>699</v>
      </c>
      <c r="D164" s="89" t="s">
        <v>102</v>
      </c>
      <c r="E164" s="89" t="s">
        <v>236</v>
      </c>
      <c r="F164" s="88" t="s">
        <v>700</v>
      </c>
      <c r="G164" s="89" t="s">
        <v>549</v>
      </c>
      <c r="H164" s="89" t="s">
        <v>114</v>
      </c>
      <c r="I164" s="91">
        <v>162.23110500000004</v>
      </c>
      <c r="J164" s="100">
        <v>927</v>
      </c>
      <c r="K164" s="91"/>
      <c r="L164" s="91">
        <v>1.5038823470000002</v>
      </c>
      <c r="M164" s="92">
        <v>8.6998821719108189E-6</v>
      </c>
      <c r="N164" s="92">
        <f t="shared" si="2"/>
        <v>3.1291025123535348E-5</v>
      </c>
      <c r="O164" s="92">
        <f>L164/'סכום נכסי הקרן'!$C$42</f>
        <v>1.0561596171380084E-5</v>
      </c>
    </row>
    <row r="165" spans="2:15">
      <c r="B165" s="86" t="s">
        <v>701</v>
      </c>
      <c r="C165" s="88" t="s">
        <v>702</v>
      </c>
      <c r="D165" s="89" t="s">
        <v>102</v>
      </c>
      <c r="E165" s="89" t="s">
        <v>236</v>
      </c>
      <c r="F165" s="88" t="s">
        <v>703</v>
      </c>
      <c r="G165" s="89" t="s">
        <v>244</v>
      </c>
      <c r="H165" s="89" t="s">
        <v>114</v>
      </c>
      <c r="I165" s="91">
        <v>15297.716124000002</v>
      </c>
      <c r="J165" s="100">
        <v>933</v>
      </c>
      <c r="K165" s="91"/>
      <c r="L165" s="91">
        <v>142.72769143900001</v>
      </c>
      <c r="M165" s="92">
        <v>1.4333522564702867E-4</v>
      </c>
      <c r="N165" s="92">
        <f t="shared" si="2"/>
        <v>2.9697108869926442E-3</v>
      </c>
      <c r="O165" s="92">
        <f>L165/'סכום נכסי הקרן'!$C$42</f>
        <v>1.0023604854855447E-3</v>
      </c>
    </row>
    <row r="166" spans="2:15">
      <c r="B166" s="86" t="s">
        <v>704</v>
      </c>
      <c r="C166" s="88" t="s">
        <v>705</v>
      </c>
      <c r="D166" s="89" t="s">
        <v>102</v>
      </c>
      <c r="E166" s="89" t="s">
        <v>236</v>
      </c>
      <c r="F166" s="88" t="s">
        <v>706</v>
      </c>
      <c r="G166" s="89" t="s">
        <v>136</v>
      </c>
      <c r="H166" s="89" t="s">
        <v>114</v>
      </c>
      <c r="I166" s="91">
        <v>6384.8510020000012</v>
      </c>
      <c r="J166" s="100">
        <v>384.2</v>
      </c>
      <c r="K166" s="91"/>
      <c r="L166" s="91">
        <v>24.530597548000006</v>
      </c>
      <c r="M166" s="92">
        <v>8.3474560315111089E-5</v>
      </c>
      <c r="N166" s="92">
        <f t="shared" si="2"/>
        <v>5.1040398585767998E-4</v>
      </c>
      <c r="O166" s="92">
        <f>L166/'סכום נכסי הקרן'!$C$42</f>
        <v>1.7227562093633813E-4</v>
      </c>
    </row>
    <row r="167" spans="2:15">
      <c r="B167" s="86" t="s">
        <v>707</v>
      </c>
      <c r="C167" s="88" t="s">
        <v>708</v>
      </c>
      <c r="D167" s="89" t="s">
        <v>102</v>
      </c>
      <c r="E167" s="89" t="s">
        <v>236</v>
      </c>
      <c r="F167" s="88" t="s">
        <v>709</v>
      </c>
      <c r="G167" s="89" t="s">
        <v>275</v>
      </c>
      <c r="H167" s="89" t="s">
        <v>114</v>
      </c>
      <c r="I167" s="91">
        <v>18.149049000000005</v>
      </c>
      <c r="J167" s="100">
        <v>158.5</v>
      </c>
      <c r="K167" s="91"/>
      <c r="L167" s="91">
        <v>2.8766252000000006E-2</v>
      </c>
      <c r="M167" s="92">
        <v>2.6473308037236119E-6</v>
      </c>
      <c r="N167" s="92">
        <f t="shared" si="2"/>
        <v>5.9853453020281311E-7</v>
      </c>
      <c r="O167" s="92">
        <f>L167/'סכום נכסי הקרן'!$C$42</f>
        <v>2.0202214461405251E-7</v>
      </c>
    </row>
    <row r="168" spans="2:15">
      <c r="B168" s="86" t="s">
        <v>710</v>
      </c>
      <c r="C168" s="88" t="s">
        <v>711</v>
      </c>
      <c r="D168" s="89" t="s">
        <v>102</v>
      </c>
      <c r="E168" s="89" t="s">
        <v>236</v>
      </c>
      <c r="F168" s="88" t="s">
        <v>712</v>
      </c>
      <c r="G168" s="89" t="s">
        <v>713</v>
      </c>
      <c r="H168" s="89" t="s">
        <v>114</v>
      </c>
      <c r="I168" s="91">
        <v>1928.4736250000005</v>
      </c>
      <c r="J168" s="100">
        <v>635.5</v>
      </c>
      <c r="K168" s="91"/>
      <c r="L168" s="91">
        <v>12.255449887000003</v>
      </c>
      <c r="M168" s="92">
        <v>3.8594168136307072E-5</v>
      </c>
      <c r="N168" s="92">
        <f t="shared" si="2"/>
        <v>2.5499706880617134E-4</v>
      </c>
      <c r="O168" s="92">
        <f>L168/'סכום נכסי הקרן'!$C$42</f>
        <v>8.6068642845157155E-5</v>
      </c>
    </row>
    <row r="169" spans="2:15">
      <c r="B169" s="86" t="s">
        <v>714</v>
      </c>
      <c r="C169" s="88" t="s">
        <v>715</v>
      </c>
      <c r="D169" s="89" t="s">
        <v>102</v>
      </c>
      <c r="E169" s="89" t="s">
        <v>236</v>
      </c>
      <c r="F169" s="88" t="s">
        <v>716</v>
      </c>
      <c r="G169" s="89" t="s">
        <v>244</v>
      </c>
      <c r="H169" s="89" t="s">
        <v>114</v>
      </c>
      <c r="I169" s="91">
        <v>876.1880470000001</v>
      </c>
      <c r="J169" s="100">
        <v>553.5</v>
      </c>
      <c r="K169" s="91"/>
      <c r="L169" s="91">
        <v>4.8497008470000011</v>
      </c>
      <c r="M169" s="92">
        <v>5.837800393140778E-5</v>
      </c>
      <c r="N169" s="92">
        <f t="shared" si="2"/>
        <v>1.0090690362037187E-4</v>
      </c>
      <c r="O169" s="92">
        <f>L169/'סכום נכסי הקרן'!$C$42</f>
        <v>3.405890228061435E-5</v>
      </c>
    </row>
    <row r="170" spans="2:15">
      <c r="B170" s="86" t="s">
        <v>717</v>
      </c>
      <c r="C170" s="88" t="s">
        <v>718</v>
      </c>
      <c r="D170" s="89" t="s">
        <v>102</v>
      </c>
      <c r="E170" s="89" t="s">
        <v>236</v>
      </c>
      <c r="F170" s="88" t="s">
        <v>719</v>
      </c>
      <c r="G170" s="89" t="s">
        <v>244</v>
      </c>
      <c r="H170" s="89" t="s">
        <v>114</v>
      </c>
      <c r="I170" s="91">
        <v>1922.3226840000002</v>
      </c>
      <c r="J170" s="100">
        <v>2450</v>
      </c>
      <c r="K170" s="91"/>
      <c r="L170" s="91">
        <v>47.096905763000009</v>
      </c>
      <c r="M170" s="92">
        <v>7.4724442884210518E-5</v>
      </c>
      <c r="N170" s="92">
        <f t="shared" si="2"/>
        <v>9.7993733646160657E-4</v>
      </c>
      <c r="O170" s="92">
        <f>L170/'סכום נכסי הקרן'!$C$42</f>
        <v>3.3075625934609725E-4</v>
      </c>
    </row>
    <row r="171" spans="2:15">
      <c r="B171" s="86" t="s">
        <v>720</v>
      </c>
      <c r="C171" s="88" t="s">
        <v>721</v>
      </c>
      <c r="D171" s="89" t="s">
        <v>102</v>
      </c>
      <c r="E171" s="89" t="s">
        <v>236</v>
      </c>
      <c r="F171" s="88" t="s">
        <v>722</v>
      </c>
      <c r="G171" s="89" t="s">
        <v>452</v>
      </c>
      <c r="H171" s="89" t="s">
        <v>114</v>
      </c>
      <c r="I171" s="91">
        <v>26669.775560000002</v>
      </c>
      <c r="J171" s="100">
        <v>182.7</v>
      </c>
      <c r="K171" s="91"/>
      <c r="L171" s="91">
        <v>48.725679954000007</v>
      </c>
      <c r="M171" s="92">
        <v>1.1659014811689851E-4</v>
      </c>
      <c r="N171" s="92">
        <f t="shared" si="2"/>
        <v>1.013826965017202E-3</v>
      </c>
      <c r="O171" s="92">
        <f>L171/'סכום נכסי הקרן'!$C$42</f>
        <v>3.4219495685725856E-4</v>
      </c>
    </row>
    <row r="172" spans="2:15">
      <c r="B172" s="86" t="s">
        <v>723</v>
      </c>
      <c r="C172" s="88" t="s">
        <v>724</v>
      </c>
      <c r="D172" s="89" t="s">
        <v>102</v>
      </c>
      <c r="E172" s="89" t="s">
        <v>236</v>
      </c>
      <c r="F172" s="88" t="s">
        <v>725</v>
      </c>
      <c r="G172" s="89" t="s">
        <v>347</v>
      </c>
      <c r="H172" s="89" t="s">
        <v>114</v>
      </c>
      <c r="I172" s="91">
        <v>10680.777000000002</v>
      </c>
      <c r="J172" s="100">
        <v>452.9</v>
      </c>
      <c r="K172" s="91"/>
      <c r="L172" s="91">
        <v>48.373239033000004</v>
      </c>
      <c r="M172" s="92">
        <v>3.714923654829398E-5</v>
      </c>
      <c r="N172" s="92">
        <f t="shared" si="2"/>
        <v>1.0064937865038876E-3</v>
      </c>
      <c r="O172" s="92">
        <f>L172/'סכום נכסי הקרן'!$C$42</f>
        <v>3.3971980400418012E-4</v>
      </c>
    </row>
    <row r="173" spans="2:15">
      <c r="B173" s="86" t="s">
        <v>726</v>
      </c>
      <c r="C173" s="88" t="s">
        <v>727</v>
      </c>
      <c r="D173" s="89" t="s">
        <v>102</v>
      </c>
      <c r="E173" s="89" t="s">
        <v>236</v>
      </c>
      <c r="F173" s="88" t="s">
        <v>728</v>
      </c>
      <c r="G173" s="89" t="s">
        <v>256</v>
      </c>
      <c r="H173" s="89" t="s">
        <v>114</v>
      </c>
      <c r="I173" s="91">
        <v>8974.2261860000017</v>
      </c>
      <c r="J173" s="100">
        <v>636.5</v>
      </c>
      <c r="K173" s="91">
        <v>0.58848488200000004</v>
      </c>
      <c r="L173" s="91">
        <v>57.709434556000005</v>
      </c>
      <c r="M173" s="92">
        <v>5.8848278934178967E-5</v>
      </c>
      <c r="N173" s="92">
        <f t="shared" si="2"/>
        <v>1.2007504244990082E-3</v>
      </c>
      <c r="O173" s="92">
        <f>L173/'סכום נכסי הקרן'!$C$42</f>
        <v>4.0528685257528265E-4</v>
      </c>
    </row>
    <row r="174" spans="2:15">
      <c r="B174" s="86" t="s">
        <v>729</v>
      </c>
      <c r="C174" s="88" t="s">
        <v>730</v>
      </c>
      <c r="D174" s="89" t="s">
        <v>102</v>
      </c>
      <c r="E174" s="89" t="s">
        <v>236</v>
      </c>
      <c r="F174" s="88" t="s">
        <v>731</v>
      </c>
      <c r="G174" s="89" t="s">
        <v>347</v>
      </c>
      <c r="H174" s="89" t="s">
        <v>114</v>
      </c>
      <c r="I174" s="91">
        <v>166.61656099999999</v>
      </c>
      <c r="J174" s="100">
        <v>18910</v>
      </c>
      <c r="K174" s="91"/>
      <c r="L174" s="91">
        <v>31.507191674000005</v>
      </c>
      <c r="M174" s="92">
        <v>7.3702324842778836E-5</v>
      </c>
      <c r="N174" s="92">
        <f t="shared" si="2"/>
        <v>6.5556479747891979E-4</v>
      </c>
      <c r="O174" s="92">
        <f>L174/'סכום נכסי הקרן'!$C$42</f>
        <v>2.2127145492389829E-4</v>
      </c>
    </row>
    <row r="175" spans="2:15">
      <c r="B175" s="86" t="s">
        <v>732</v>
      </c>
      <c r="C175" s="88" t="s">
        <v>733</v>
      </c>
      <c r="D175" s="89" t="s">
        <v>102</v>
      </c>
      <c r="E175" s="89" t="s">
        <v>236</v>
      </c>
      <c r="F175" s="88" t="s">
        <v>734</v>
      </c>
      <c r="G175" s="89" t="s">
        <v>735</v>
      </c>
      <c r="H175" s="89" t="s">
        <v>114</v>
      </c>
      <c r="I175" s="91">
        <v>787.61829700000021</v>
      </c>
      <c r="J175" s="100">
        <v>1951</v>
      </c>
      <c r="K175" s="91"/>
      <c r="L175" s="91">
        <v>15.366432980000001</v>
      </c>
      <c r="M175" s="92">
        <v>1.7572936971516132E-5</v>
      </c>
      <c r="N175" s="92">
        <f t="shared" si="2"/>
        <v>3.1972676678829453E-4</v>
      </c>
      <c r="O175" s="92">
        <f>L175/'סכום נכסי הקרן'!$C$42</f>
        <v>1.0791672636698398E-4</v>
      </c>
    </row>
    <row r="176" spans="2:15">
      <c r="B176" s="86" t="s">
        <v>736</v>
      </c>
      <c r="C176" s="88" t="s">
        <v>737</v>
      </c>
      <c r="D176" s="89" t="s">
        <v>102</v>
      </c>
      <c r="E176" s="89" t="s">
        <v>236</v>
      </c>
      <c r="F176" s="88" t="s">
        <v>738</v>
      </c>
      <c r="G176" s="89" t="s">
        <v>256</v>
      </c>
      <c r="H176" s="89" t="s">
        <v>114</v>
      </c>
      <c r="I176" s="91">
        <v>1272.0688510000002</v>
      </c>
      <c r="J176" s="100">
        <v>6.5</v>
      </c>
      <c r="K176" s="91"/>
      <c r="L176" s="91">
        <v>8.2684476000000021E-2</v>
      </c>
      <c r="M176" s="92">
        <v>5.1752462451898148E-5</v>
      </c>
      <c r="N176" s="92">
        <f t="shared" si="2"/>
        <v>1.7204018791786213E-6</v>
      </c>
      <c r="O176" s="92">
        <f>L176/'סכום נכסי הקרן'!$C$42</f>
        <v>5.8068375288546997E-7</v>
      </c>
    </row>
    <row r="177" spans="2:15">
      <c r="B177" s="86" t="s">
        <v>739</v>
      </c>
      <c r="C177" s="88" t="s">
        <v>740</v>
      </c>
      <c r="D177" s="89" t="s">
        <v>102</v>
      </c>
      <c r="E177" s="89" t="s">
        <v>236</v>
      </c>
      <c r="F177" s="88" t="s">
        <v>741</v>
      </c>
      <c r="G177" s="89" t="s">
        <v>340</v>
      </c>
      <c r="H177" s="89" t="s">
        <v>114</v>
      </c>
      <c r="I177" s="91">
        <v>1012.8201070000001</v>
      </c>
      <c r="J177" s="100">
        <v>8116</v>
      </c>
      <c r="K177" s="91"/>
      <c r="L177" s="91">
        <v>82.20047986900002</v>
      </c>
      <c r="M177" s="92">
        <v>8.0526127538196293E-5</v>
      </c>
      <c r="N177" s="92">
        <f t="shared" si="2"/>
        <v>1.7103314537061593E-3</v>
      </c>
      <c r="O177" s="92">
        <f>L177/'סכום נכסי הקרן'!$C$42</f>
        <v>5.7728470262443754E-4</v>
      </c>
    </row>
    <row r="178" spans="2:15">
      <c r="B178" s="86" t="s">
        <v>742</v>
      </c>
      <c r="C178" s="88" t="s">
        <v>743</v>
      </c>
      <c r="D178" s="89" t="s">
        <v>102</v>
      </c>
      <c r="E178" s="89" t="s">
        <v>236</v>
      </c>
      <c r="F178" s="88" t="s">
        <v>744</v>
      </c>
      <c r="G178" s="89" t="s">
        <v>244</v>
      </c>
      <c r="H178" s="89" t="s">
        <v>114</v>
      </c>
      <c r="I178" s="91">
        <v>9826.0086580000025</v>
      </c>
      <c r="J178" s="100">
        <v>415.6</v>
      </c>
      <c r="K178" s="91"/>
      <c r="L178" s="91">
        <v>40.836891979000008</v>
      </c>
      <c r="M178" s="92">
        <v>1.1506262942631531E-4</v>
      </c>
      <c r="N178" s="92">
        <f t="shared" si="2"/>
        <v>8.4968629057389155E-4</v>
      </c>
      <c r="O178" s="92">
        <f>L178/'סכום נכסי הקרן'!$C$42</f>
        <v>2.867928883112746E-4</v>
      </c>
    </row>
    <row r="179" spans="2:15">
      <c r="B179" s="86" t="s">
        <v>745</v>
      </c>
      <c r="C179" s="88" t="s">
        <v>746</v>
      </c>
      <c r="D179" s="89" t="s">
        <v>102</v>
      </c>
      <c r="E179" s="89" t="s">
        <v>236</v>
      </c>
      <c r="F179" s="88" t="s">
        <v>747</v>
      </c>
      <c r="G179" s="89" t="s">
        <v>252</v>
      </c>
      <c r="H179" s="89" t="s">
        <v>114</v>
      </c>
      <c r="I179" s="91">
        <v>13172.958300000004</v>
      </c>
      <c r="J179" s="100">
        <v>566.6</v>
      </c>
      <c r="K179" s="91"/>
      <c r="L179" s="91">
        <v>74.637981728000014</v>
      </c>
      <c r="M179" s="92">
        <v>1.8527310182725178E-4</v>
      </c>
      <c r="N179" s="92">
        <f t="shared" si="2"/>
        <v>1.55297983654091E-3</v>
      </c>
      <c r="O179" s="92">
        <f>L179/'סכום נכסי הקרן'!$C$42</f>
        <v>5.2417413079587237E-4</v>
      </c>
    </row>
    <row r="180" spans="2:15">
      <c r="B180" s="86" t="s">
        <v>748</v>
      </c>
      <c r="C180" s="88" t="s">
        <v>749</v>
      </c>
      <c r="D180" s="89" t="s">
        <v>102</v>
      </c>
      <c r="E180" s="89" t="s">
        <v>236</v>
      </c>
      <c r="F180" s="88" t="s">
        <v>750</v>
      </c>
      <c r="G180" s="89" t="s">
        <v>138</v>
      </c>
      <c r="H180" s="89" t="s">
        <v>114</v>
      </c>
      <c r="I180" s="91">
        <v>2232.282393</v>
      </c>
      <c r="J180" s="100">
        <v>71.8</v>
      </c>
      <c r="K180" s="91"/>
      <c r="L180" s="91">
        <v>1.6027787580000001</v>
      </c>
      <c r="M180" s="92">
        <v>5.6854840523754291E-5</v>
      </c>
      <c r="N180" s="92">
        <f t="shared" si="2"/>
        <v>3.3348745986740926E-5</v>
      </c>
      <c r="O180" s="92">
        <f>L180/'סכום נכסי הקרן'!$C$42</f>
        <v>1.1256134515994904E-5</v>
      </c>
    </row>
    <row r="181" spans="2:15">
      <c r="B181" s="86" t="s">
        <v>751</v>
      </c>
      <c r="C181" s="88" t="s">
        <v>752</v>
      </c>
      <c r="D181" s="89" t="s">
        <v>102</v>
      </c>
      <c r="E181" s="89" t="s">
        <v>236</v>
      </c>
      <c r="F181" s="88" t="s">
        <v>753</v>
      </c>
      <c r="G181" s="89" t="s">
        <v>275</v>
      </c>
      <c r="H181" s="89" t="s">
        <v>114</v>
      </c>
      <c r="I181" s="91">
        <v>2722.6475460000006</v>
      </c>
      <c r="J181" s="100">
        <v>3471</v>
      </c>
      <c r="K181" s="91"/>
      <c r="L181" s="91">
        <v>94.503096316000025</v>
      </c>
      <c r="M181" s="92">
        <v>7.6286005771924925E-5</v>
      </c>
      <c r="N181" s="92">
        <f t="shared" si="2"/>
        <v>1.9663099091326969E-3</v>
      </c>
      <c r="O181" s="92">
        <f>L181/'סכום נכסי הקרן'!$C$42</f>
        <v>6.6368459090279425E-4</v>
      </c>
    </row>
    <row r="182" spans="2:15">
      <c r="B182" s="86" t="s">
        <v>754</v>
      </c>
      <c r="C182" s="88" t="s">
        <v>755</v>
      </c>
      <c r="D182" s="89" t="s">
        <v>102</v>
      </c>
      <c r="E182" s="89" t="s">
        <v>236</v>
      </c>
      <c r="F182" s="88" t="s">
        <v>756</v>
      </c>
      <c r="G182" s="89" t="s">
        <v>244</v>
      </c>
      <c r="H182" s="89" t="s">
        <v>114</v>
      </c>
      <c r="I182" s="91">
        <v>593.37649999999996</v>
      </c>
      <c r="J182" s="100">
        <v>6021</v>
      </c>
      <c r="K182" s="91"/>
      <c r="L182" s="91">
        <v>35.727199065000008</v>
      </c>
      <c r="M182" s="92">
        <v>7.0608117756253125E-5</v>
      </c>
      <c r="N182" s="92">
        <f t="shared" si="2"/>
        <v>7.4336977607761202E-4</v>
      </c>
      <c r="O182" s="92">
        <f>L182/'סכום נכסי הקרן'!$C$42</f>
        <v>2.5090809105630002E-4</v>
      </c>
    </row>
    <row r="183" spans="2:15">
      <c r="B183" s="86" t="s">
        <v>757</v>
      </c>
      <c r="C183" s="88" t="s">
        <v>758</v>
      </c>
      <c r="D183" s="89" t="s">
        <v>102</v>
      </c>
      <c r="E183" s="89" t="s">
        <v>236</v>
      </c>
      <c r="F183" s="88" t="s">
        <v>759</v>
      </c>
      <c r="G183" s="89" t="s">
        <v>244</v>
      </c>
      <c r="H183" s="89" t="s">
        <v>114</v>
      </c>
      <c r="I183" s="91">
        <v>2326.7384380000003</v>
      </c>
      <c r="J183" s="100">
        <v>1028</v>
      </c>
      <c r="K183" s="91"/>
      <c r="L183" s="91">
        <v>23.91887114</v>
      </c>
      <c r="M183" s="92">
        <v>1.3954257264586149E-4</v>
      </c>
      <c r="N183" s="92">
        <f t="shared" si="2"/>
        <v>4.9767589815877028E-4</v>
      </c>
      <c r="O183" s="92">
        <f>L183/'סכום נכסי הקרן'!$C$42</f>
        <v>1.6797953534057779E-4</v>
      </c>
    </row>
    <row r="184" spans="2:15">
      <c r="B184" s="86" t="s">
        <v>760</v>
      </c>
      <c r="C184" s="88" t="s">
        <v>761</v>
      </c>
      <c r="D184" s="89" t="s">
        <v>102</v>
      </c>
      <c r="E184" s="89" t="s">
        <v>236</v>
      </c>
      <c r="F184" s="88" t="s">
        <v>762</v>
      </c>
      <c r="G184" s="89" t="s">
        <v>109</v>
      </c>
      <c r="H184" s="89" t="s">
        <v>114</v>
      </c>
      <c r="I184" s="91">
        <v>1887.5306470000003</v>
      </c>
      <c r="J184" s="100">
        <v>862.9</v>
      </c>
      <c r="K184" s="91"/>
      <c r="L184" s="91">
        <v>16.287501949000003</v>
      </c>
      <c r="M184" s="92">
        <v>9.4371813759312046E-5</v>
      </c>
      <c r="N184" s="92">
        <f t="shared" si="2"/>
        <v>3.388912927280939E-4</v>
      </c>
      <c r="O184" s="92">
        <f>L184/'סכום נכסי הקרן'!$C$42</f>
        <v>1.143852898925637E-4</v>
      </c>
    </row>
    <row r="185" spans="2:15">
      <c r="B185" s="86" t="s">
        <v>763</v>
      </c>
      <c r="C185" s="88" t="s">
        <v>764</v>
      </c>
      <c r="D185" s="89" t="s">
        <v>102</v>
      </c>
      <c r="E185" s="89" t="s">
        <v>236</v>
      </c>
      <c r="F185" s="88" t="s">
        <v>765</v>
      </c>
      <c r="G185" s="89" t="s">
        <v>109</v>
      </c>
      <c r="H185" s="89" t="s">
        <v>114</v>
      </c>
      <c r="I185" s="91">
        <v>5744.5265530000006</v>
      </c>
      <c r="J185" s="100">
        <v>1176</v>
      </c>
      <c r="K185" s="91"/>
      <c r="L185" s="91">
        <v>67.555632268000011</v>
      </c>
      <c r="M185" s="92">
        <v>6.4913149477664289E-5</v>
      </c>
      <c r="N185" s="92">
        <f t="shared" si="2"/>
        <v>1.4056185916080197E-3</v>
      </c>
      <c r="O185" s="92">
        <f>L185/'סכום נכסי הקרן'!$C$42</f>
        <v>4.7443558902076114E-4</v>
      </c>
    </row>
    <row r="186" spans="2:15">
      <c r="B186" s="93"/>
      <c r="C186" s="88"/>
      <c r="D186" s="88"/>
      <c r="E186" s="88"/>
      <c r="F186" s="88"/>
      <c r="G186" s="88"/>
      <c r="H186" s="88"/>
      <c r="I186" s="91"/>
      <c r="J186" s="100"/>
      <c r="K186" s="88"/>
      <c r="L186" s="88"/>
      <c r="M186" s="88"/>
      <c r="N186" s="92"/>
      <c r="O186" s="88"/>
    </row>
    <row r="187" spans="2:15">
      <c r="B187" s="79" t="s">
        <v>176</v>
      </c>
      <c r="C187" s="80"/>
      <c r="D187" s="81"/>
      <c r="E187" s="81"/>
      <c r="F187" s="80"/>
      <c r="G187" s="81"/>
      <c r="H187" s="81"/>
      <c r="I187" s="83"/>
      <c r="J187" s="102"/>
      <c r="K187" s="83">
        <v>1.2179942060000004</v>
      </c>
      <c r="L187" s="83">
        <f>L188+L217</f>
        <v>11812.542122620001</v>
      </c>
      <c r="M187" s="84"/>
      <c r="N187" s="84">
        <f t="shared" ref="N187:N200" si="3">IFERROR(L187/$L$11,0)</f>
        <v>0.2457815620145197</v>
      </c>
      <c r="O187" s="84">
        <f>L187/'סכום נכסי הקרן'!$C$42</f>
        <v>8.2958151550487857E-2</v>
      </c>
    </row>
    <row r="188" spans="2:15">
      <c r="B188" s="85" t="s">
        <v>51</v>
      </c>
      <c r="C188" s="80"/>
      <c r="D188" s="81"/>
      <c r="E188" s="81"/>
      <c r="F188" s="80"/>
      <c r="G188" s="81"/>
      <c r="H188" s="81"/>
      <c r="I188" s="83"/>
      <c r="J188" s="102"/>
      <c r="K188" s="83">
        <v>1.5368451000000002E-2</v>
      </c>
      <c r="L188" s="83">
        <f>SUM(L189:L215)</f>
        <v>4316.3051339270014</v>
      </c>
      <c r="M188" s="84"/>
      <c r="N188" s="84">
        <f t="shared" si="3"/>
        <v>8.9808629415712118E-2</v>
      </c>
      <c r="O188" s="84">
        <f>L188/'סכום נכסי הקרן'!$C$42</f>
        <v>3.0312924324120426E-2</v>
      </c>
    </row>
    <row r="189" spans="2:15">
      <c r="B189" s="86" t="s">
        <v>766</v>
      </c>
      <c r="C189" s="88" t="s">
        <v>767</v>
      </c>
      <c r="D189" s="89" t="s">
        <v>768</v>
      </c>
      <c r="E189" s="89" t="s">
        <v>225</v>
      </c>
      <c r="F189" s="88" t="s">
        <v>769</v>
      </c>
      <c r="G189" s="89" t="s">
        <v>770</v>
      </c>
      <c r="H189" s="89" t="s">
        <v>113</v>
      </c>
      <c r="I189" s="91">
        <v>1661.4542000000001</v>
      </c>
      <c r="J189" s="100">
        <v>289</v>
      </c>
      <c r="K189" s="91"/>
      <c r="L189" s="91">
        <v>17.765929760999999</v>
      </c>
      <c r="M189" s="92">
        <v>2.5317152359744787E-5</v>
      </c>
      <c r="N189" s="92">
        <f t="shared" si="3"/>
        <v>3.6965268965579205E-4</v>
      </c>
      <c r="O189" s="92">
        <f>L189/'סכום נכסי הקרן'!$C$42</f>
        <v>1.2476812173444914E-4</v>
      </c>
    </row>
    <row r="190" spans="2:15">
      <c r="B190" s="86" t="s">
        <v>771</v>
      </c>
      <c r="C190" s="88" t="s">
        <v>772</v>
      </c>
      <c r="D190" s="89" t="s">
        <v>768</v>
      </c>
      <c r="E190" s="89" t="s">
        <v>225</v>
      </c>
      <c r="F190" s="88" t="s">
        <v>515</v>
      </c>
      <c r="G190" s="89" t="s">
        <v>305</v>
      </c>
      <c r="H190" s="89" t="s">
        <v>113</v>
      </c>
      <c r="I190" s="91">
        <v>1818.0735540000003</v>
      </c>
      <c r="J190" s="100">
        <v>3563</v>
      </c>
      <c r="K190" s="91"/>
      <c r="L190" s="91">
        <v>239.67845465000002</v>
      </c>
      <c r="M190" s="92">
        <v>4.0788798179986823E-5</v>
      </c>
      <c r="N190" s="92">
        <f t="shared" si="3"/>
        <v>4.9869489863912046E-3</v>
      </c>
      <c r="O190" s="92">
        <f>L190/'סכום נכסי הקרן'!$C$42</f>
        <v>1.6832347650356022E-3</v>
      </c>
    </row>
    <row r="191" spans="2:15">
      <c r="B191" s="86" t="s">
        <v>773</v>
      </c>
      <c r="C191" s="88" t="s">
        <v>774</v>
      </c>
      <c r="D191" s="89" t="s">
        <v>768</v>
      </c>
      <c r="E191" s="89" t="s">
        <v>225</v>
      </c>
      <c r="F191" s="88" t="s">
        <v>775</v>
      </c>
      <c r="G191" s="89" t="s">
        <v>776</v>
      </c>
      <c r="H191" s="89" t="s">
        <v>113</v>
      </c>
      <c r="I191" s="91">
        <v>195.84866100000002</v>
      </c>
      <c r="J191" s="100">
        <v>12562</v>
      </c>
      <c r="K191" s="91"/>
      <c r="L191" s="91">
        <v>91.029282458000012</v>
      </c>
      <c r="M191" s="92">
        <v>1.6740096173856264E-6</v>
      </c>
      <c r="N191" s="92">
        <f t="shared" si="3"/>
        <v>1.8940308529139702E-3</v>
      </c>
      <c r="O191" s="92">
        <f>L191/'סכום נכסי הקרן'!$C$42</f>
        <v>6.3928838782485492E-4</v>
      </c>
    </row>
    <row r="192" spans="2:15">
      <c r="B192" s="86" t="s">
        <v>777</v>
      </c>
      <c r="C192" s="88" t="s">
        <v>778</v>
      </c>
      <c r="D192" s="89" t="s">
        <v>768</v>
      </c>
      <c r="E192" s="89" t="s">
        <v>225</v>
      </c>
      <c r="F192" s="88" t="s">
        <v>779</v>
      </c>
      <c r="G192" s="89" t="s">
        <v>776</v>
      </c>
      <c r="H192" s="89" t="s">
        <v>113</v>
      </c>
      <c r="I192" s="91">
        <v>123.42231200000002</v>
      </c>
      <c r="J192" s="100">
        <v>15633</v>
      </c>
      <c r="K192" s="91"/>
      <c r="L192" s="91">
        <v>71.390057129000013</v>
      </c>
      <c r="M192" s="92">
        <v>2.9551566373676989E-6</v>
      </c>
      <c r="N192" s="92">
        <f t="shared" si="3"/>
        <v>1.4854008198516096E-3</v>
      </c>
      <c r="O192" s="92">
        <f>L192/'סכום נכסי הקרן'!$C$42</f>
        <v>5.0136432251654854E-4</v>
      </c>
    </row>
    <row r="193" spans="2:15">
      <c r="B193" s="86" t="s">
        <v>780</v>
      </c>
      <c r="C193" s="88" t="s">
        <v>781</v>
      </c>
      <c r="D193" s="89" t="s">
        <v>768</v>
      </c>
      <c r="E193" s="89" t="s">
        <v>225</v>
      </c>
      <c r="F193" s="88" t="s">
        <v>247</v>
      </c>
      <c r="G193" s="89" t="s">
        <v>248</v>
      </c>
      <c r="H193" s="89" t="s">
        <v>113</v>
      </c>
      <c r="I193" s="91">
        <v>8.3072710000000018</v>
      </c>
      <c r="J193" s="100">
        <v>20896</v>
      </c>
      <c r="K193" s="91">
        <v>1.5368451000000002E-2</v>
      </c>
      <c r="L193" s="91">
        <v>6.438151640000001</v>
      </c>
      <c r="M193" s="92">
        <v>1.8732156889131984E-7</v>
      </c>
      <c r="N193" s="92">
        <f t="shared" si="3"/>
        <v>1.3395753006758998E-4</v>
      </c>
      <c r="O193" s="92">
        <f>L193/'סכום נכסי הקרן'!$C$42</f>
        <v>4.5214413113786226E-5</v>
      </c>
    </row>
    <row r="194" spans="2:15">
      <c r="B194" s="86" t="s">
        <v>784</v>
      </c>
      <c r="C194" s="88" t="s">
        <v>785</v>
      </c>
      <c r="D194" s="89" t="s">
        <v>786</v>
      </c>
      <c r="E194" s="89" t="s">
        <v>225</v>
      </c>
      <c r="F194" s="88" t="s">
        <v>787</v>
      </c>
      <c r="G194" s="89" t="s">
        <v>788</v>
      </c>
      <c r="H194" s="89" t="s">
        <v>113</v>
      </c>
      <c r="I194" s="91">
        <v>237.05747200000002</v>
      </c>
      <c r="J194" s="100">
        <v>2601</v>
      </c>
      <c r="K194" s="91"/>
      <c r="L194" s="91">
        <v>22.813699933000002</v>
      </c>
      <c r="M194" s="92">
        <v>6.2784259188559489E-6</v>
      </c>
      <c r="N194" s="92">
        <f t="shared" si="3"/>
        <v>4.7468078815363578E-4</v>
      </c>
      <c r="O194" s="92">
        <f>L194/'סכום נכסי הקרן'!$C$42</f>
        <v>1.6021804255368847E-4</v>
      </c>
    </row>
    <row r="195" spans="2:15">
      <c r="B195" s="86" t="s">
        <v>789</v>
      </c>
      <c r="C195" s="88" t="s">
        <v>790</v>
      </c>
      <c r="D195" s="89" t="s">
        <v>786</v>
      </c>
      <c r="E195" s="89" t="s">
        <v>225</v>
      </c>
      <c r="F195" s="88" t="s">
        <v>791</v>
      </c>
      <c r="G195" s="89" t="s">
        <v>792</v>
      </c>
      <c r="H195" s="89" t="s">
        <v>113</v>
      </c>
      <c r="I195" s="91">
        <v>689.50349300000016</v>
      </c>
      <c r="J195" s="100">
        <v>4094</v>
      </c>
      <c r="K195" s="91"/>
      <c r="L195" s="91">
        <v>104.44461011300001</v>
      </c>
      <c r="M195" s="92">
        <v>4.1977997163129762E-6</v>
      </c>
      <c r="N195" s="92">
        <f t="shared" si="3"/>
        <v>2.1731613018686072E-3</v>
      </c>
      <c r="O195" s="92">
        <f>L195/'סכום נכסי הקרן'!$C$42</f>
        <v>7.3350272146704466E-4</v>
      </c>
    </row>
    <row r="196" spans="2:15">
      <c r="B196" s="86" t="s">
        <v>793</v>
      </c>
      <c r="C196" s="88" t="s">
        <v>794</v>
      </c>
      <c r="D196" s="89" t="s">
        <v>768</v>
      </c>
      <c r="E196" s="89" t="s">
        <v>225</v>
      </c>
      <c r="F196" s="88" t="s">
        <v>795</v>
      </c>
      <c r="G196" s="89" t="s">
        <v>796</v>
      </c>
      <c r="H196" s="89" t="s">
        <v>113</v>
      </c>
      <c r="I196" s="91">
        <v>895.00876300000016</v>
      </c>
      <c r="J196" s="100">
        <v>3735</v>
      </c>
      <c r="K196" s="91"/>
      <c r="L196" s="91">
        <v>123.68573600300002</v>
      </c>
      <c r="M196" s="92">
        <v>1.0772714593984578E-5</v>
      </c>
      <c r="N196" s="92">
        <f t="shared" si="3"/>
        <v>2.5735081473716062E-3</v>
      </c>
      <c r="O196" s="92">
        <f>L196/'סכום נכסי הקרן'!$C$42</f>
        <v>8.6863097929801866E-4</v>
      </c>
    </row>
    <row r="197" spans="2:15">
      <c r="B197" s="86" t="s">
        <v>797</v>
      </c>
      <c r="C197" s="88" t="s">
        <v>798</v>
      </c>
      <c r="D197" s="89" t="s">
        <v>786</v>
      </c>
      <c r="E197" s="89" t="s">
        <v>225</v>
      </c>
      <c r="F197" s="88" t="s">
        <v>799</v>
      </c>
      <c r="G197" s="89" t="s">
        <v>770</v>
      </c>
      <c r="H197" s="89" t="s">
        <v>113</v>
      </c>
      <c r="I197" s="91">
        <v>2866.0084950000005</v>
      </c>
      <c r="J197" s="100">
        <v>284</v>
      </c>
      <c r="K197" s="91"/>
      <c r="L197" s="91">
        <v>30.116017265000004</v>
      </c>
      <c r="M197" s="92">
        <v>2.1103141704341669E-5</v>
      </c>
      <c r="N197" s="92">
        <f t="shared" si="3"/>
        <v>6.2661886732017023E-4</v>
      </c>
      <c r="O197" s="92">
        <f>L197/'סכום נכסי הקרן'!$C$42</f>
        <v>2.115013938941066E-4</v>
      </c>
    </row>
    <row r="198" spans="2:15">
      <c r="B198" s="86" t="s">
        <v>800</v>
      </c>
      <c r="C198" s="88" t="s">
        <v>801</v>
      </c>
      <c r="D198" s="89" t="s">
        <v>768</v>
      </c>
      <c r="E198" s="89" t="s">
        <v>225</v>
      </c>
      <c r="F198" s="88" t="s">
        <v>802</v>
      </c>
      <c r="G198" s="89" t="s">
        <v>776</v>
      </c>
      <c r="H198" s="89" t="s">
        <v>113</v>
      </c>
      <c r="I198" s="91">
        <v>296.68824999999998</v>
      </c>
      <c r="J198" s="100">
        <v>2770</v>
      </c>
      <c r="K198" s="91"/>
      <c r="L198" s="91">
        <v>30.407578743000002</v>
      </c>
      <c r="M198" s="92">
        <v>2.9120188133876859E-6</v>
      </c>
      <c r="N198" s="92">
        <f t="shared" si="3"/>
        <v>6.3268533758052833E-4</v>
      </c>
      <c r="O198" s="92">
        <f>L198/'סכום נכסי הקרן'!$C$42</f>
        <v>2.1354899728270247E-4</v>
      </c>
    </row>
    <row r="199" spans="2:15">
      <c r="B199" s="86" t="s">
        <v>803</v>
      </c>
      <c r="C199" s="88" t="s">
        <v>804</v>
      </c>
      <c r="D199" s="89" t="s">
        <v>768</v>
      </c>
      <c r="E199" s="89" t="s">
        <v>225</v>
      </c>
      <c r="F199" s="88" t="s">
        <v>805</v>
      </c>
      <c r="G199" s="89" t="s">
        <v>806</v>
      </c>
      <c r="H199" s="89" t="s">
        <v>113</v>
      </c>
      <c r="I199" s="91">
        <v>710.48766000000023</v>
      </c>
      <c r="J199" s="100">
        <v>2937</v>
      </c>
      <c r="K199" s="91"/>
      <c r="L199" s="91">
        <v>77.207983478000003</v>
      </c>
      <c r="M199" s="92">
        <v>1.4271215328479474E-5</v>
      </c>
      <c r="N199" s="92">
        <f t="shared" si="3"/>
        <v>1.606453427402057E-3</v>
      </c>
      <c r="O199" s="92">
        <f>L199/'סכום נכסי הקרן'!$C$42</f>
        <v>5.4222296333745156E-4</v>
      </c>
    </row>
    <row r="200" spans="2:15">
      <c r="B200" s="86" t="s">
        <v>809</v>
      </c>
      <c r="C200" s="88" t="s">
        <v>810</v>
      </c>
      <c r="D200" s="89" t="s">
        <v>786</v>
      </c>
      <c r="E200" s="89" t="s">
        <v>225</v>
      </c>
      <c r="F200" s="88" t="s">
        <v>811</v>
      </c>
      <c r="G200" s="89" t="s">
        <v>812</v>
      </c>
      <c r="H200" s="89" t="s">
        <v>113</v>
      </c>
      <c r="I200" s="91">
        <v>31.092929000000009</v>
      </c>
      <c r="J200" s="100">
        <v>3842</v>
      </c>
      <c r="K200" s="91"/>
      <c r="L200" s="91">
        <v>4.4199841720000004</v>
      </c>
      <c r="M200" s="92">
        <v>1.4021271652019286E-7</v>
      </c>
      <c r="N200" s="92">
        <f t="shared" si="3"/>
        <v>9.1965861589889757E-5</v>
      </c>
      <c r="O200" s="92">
        <f>L200/'סכום נכסי הקרן'!$C$42</f>
        <v>3.1041050519463121E-5</v>
      </c>
    </row>
    <row r="201" spans="2:15">
      <c r="B201" s="86" t="s">
        <v>813</v>
      </c>
      <c r="C201" s="88" t="s">
        <v>814</v>
      </c>
      <c r="D201" s="89" t="s">
        <v>768</v>
      </c>
      <c r="E201" s="89" t="s">
        <v>225</v>
      </c>
      <c r="F201" s="88" t="s">
        <v>815</v>
      </c>
      <c r="G201" s="89" t="s">
        <v>776</v>
      </c>
      <c r="H201" s="89" t="s">
        <v>113</v>
      </c>
      <c r="I201" s="91">
        <v>145.31434500000003</v>
      </c>
      <c r="J201" s="100">
        <v>17122</v>
      </c>
      <c r="K201" s="91"/>
      <c r="L201" s="91">
        <v>92.058671702000026</v>
      </c>
      <c r="M201" s="92">
        <v>3.0440057566039613E-6</v>
      </c>
      <c r="N201" s="92">
        <f t="shared" ref="N201:N217" si="4">IFERROR(L201/$L$11,0)</f>
        <v>1.9154491804581138E-3</v>
      </c>
      <c r="O201" s="92">
        <f>L201/'סכום נכסי הקרן'!$C$42</f>
        <v>6.4651767242945065E-4</v>
      </c>
    </row>
    <row r="202" spans="2:15">
      <c r="B202" s="86" t="s">
        <v>816</v>
      </c>
      <c r="C202" s="88" t="s">
        <v>817</v>
      </c>
      <c r="D202" s="89" t="s">
        <v>768</v>
      </c>
      <c r="E202" s="89" t="s">
        <v>225</v>
      </c>
      <c r="F202" s="88" t="s">
        <v>330</v>
      </c>
      <c r="G202" s="89" t="s">
        <v>138</v>
      </c>
      <c r="H202" s="89" t="s">
        <v>113</v>
      </c>
      <c r="I202" s="91">
        <v>1429.7644120000002</v>
      </c>
      <c r="J202" s="100">
        <v>20650</v>
      </c>
      <c r="K202" s="91"/>
      <c r="L202" s="91">
        <v>1092.4114988430003</v>
      </c>
      <c r="M202" s="92">
        <v>2.25974035793642E-5</v>
      </c>
      <c r="N202" s="92">
        <f t="shared" si="4"/>
        <v>2.2729620919963642E-2</v>
      </c>
      <c r="O202" s="92">
        <f>L202/'סכום נכסי הקרן'!$C$42</f>
        <v>7.6718827950653578E-3</v>
      </c>
    </row>
    <row r="203" spans="2:15">
      <c r="B203" s="86" t="s">
        <v>818</v>
      </c>
      <c r="C203" s="88" t="s">
        <v>819</v>
      </c>
      <c r="D203" s="89" t="s">
        <v>768</v>
      </c>
      <c r="E203" s="89" t="s">
        <v>225</v>
      </c>
      <c r="F203" s="88" t="s">
        <v>324</v>
      </c>
      <c r="G203" s="89" t="s">
        <v>305</v>
      </c>
      <c r="H203" s="89" t="s">
        <v>113</v>
      </c>
      <c r="I203" s="91">
        <v>1248.0903290000003</v>
      </c>
      <c r="J203" s="100">
        <v>11730</v>
      </c>
      <c r="K203" s="91"/>
      <c r="L203" s="91">
        <v>541.68368361700004</v>
      </c>
      <c r="M203" s="92">
        <v>4.3449908718279041E-5</v>
      </c>
      <c r="N203" s="92">
        <f t="shared" si="4"/>
        <v>1.1270720603164789E-2</v>
      </c>
      <c r="O203" s="92">
        <f>L203/'סכום נכסי הקרן'!$C$42</f>
        <v>3.8041834392171158E-3</v>
      </c>
    </row>
    <row r="204" spans="2:15">
      <c r="B204" s="86" t="s">
        <v>822</v>
      </c>
      <c r="C204" s="88" t="s">
        <v>823</v>
      </c>
      <c r="D204" s="89" t="s">
        <v>768</v>
      </c>
      <c r="E204" s="89" t="s">
        <v>225</v>
      </c>
      <c r="F204" s="88" t="s">
        <v>505</v>
      </c>
      <c r="G204" s="89" t="s">
        <v>138</v>
      </c>
      <c r="H204" s="89" t="s">
        <v>113</v>
      </c>
      <c r="I204" s="91">
        <v>2324.8954100000005</v>
      </c>
      <c r="J204" s="100">
        <v>3067</v>
      </c>
      <c r="K204" s="91"/>
      <c r="L204" s="91">
        <v>263.826806272</v>
      </c>
      <c r="M204" s="92">
        <v>4.9448683208466789E-5</v>
      </c>
      <c r="N204" s="92">
        <f t="shared" si="4"/>
        <v>5.4893996460477395E-3</v>
      </c>
      <c r="O204" s="92">
        <f>L204/'סכום נכסי הקרן'!$C$42</f>
        <v>1.8528259159290405E-3</v>
      </c>
    </row>
    <row r="205" spans="2:15">
      <c r="B205" s="86" t="s">
        <v>824</v>
      </c>
      <c r="C205" s="88" t="s">
        <v>825</v>
      </c>
      <c r="D205" s="89" t="s">
        <v>786</v>
      </c>
      <c r="E205" s="89" t="s">
        <v>225</v>
      </c>
      <c r="F205" s="88" t="s">
        <v>826</v>
      </c>
      <c r="G205" s="89" t="s">
        <v>776</v>
      </c>
      <c r="H205" s="89" t="s">
        <v>113</v>
      </c>
      <c r="I205" s="91">
        <v>876.4752410000001</v>
      </c>
      <c r="J205" s="100">
        <v>486</v>
      </c>
      <c r="K205" s="91"/>
      <c r="L205" s="91">
        <v>15.760777793000001</v>
      </c>
      <c r="M205" s="92">
        <v>8.4143950894257541E-6</v>
      </c>
      <c r="N205" s="92">
        <f t="shared" si="4"/>
        <v>3.2793183248078971E-4</v>
      </c>
      <c r="O205" s="92">
        <f>L205/'סכום נכסי הקרן'!$C$42</f>
        <v>1.1068616552922477E-4</v>
      </c>
    </row>
    <row r="206" spans="2:15">
      <c r="B206" s="86" t="s">
        <v>829</v>
      </c>
      <c r="C206" s="88" t="s">
        <v>830</v>
      </c>
      <c r="D206" s="89" t="s">
        <v>786</v>
      </c>
      <c r="E206" s="89" t="s">
        <v>225</v>
      </c>
      <c r="F206" s="88" t="s">
        <v>831</v>
      </c>
      <c r="G206" s="89" t="s">
        <v>776</v>
      </c>
      <c r="H206" s="89" t="s">
        <v>113</v>
      </c>
      <c r="I206" s="91">
        <v>1883.3176730000005</v>
      </c>
      <c r="J206" s="100">
        <v>656</v>
      </c>
      <c r="K206" s="91"/>
      <c r="L206" s="91">
        <v>45.711886568000011</v>
      </c>
      <c r="M206" s="92">
        <v>2.4159243608927905E-5</v>
      </c>
      <c r="N206" s="92">
        <f t="shared" si="4"/>
        <v>9.5111947679740001E-4</v>
      </c>
      <c r="O206" s="92">
        <f>L206/'סכום נכסי הקרן'!$C$42</f>
        <v>3.2102942569027282E-4</v>
      </c>
    </row>
    <row r="207" spans="2:15">
      <c r="B207" s="86" t="s">
        <v>832</v>
      </c>
      <c r="C207" s="88" t="s">
        <v>833</v>
      </c>
      <c r="D207" s="89" t="s">
        <v>768</v>
      </c>
      <c r="E207" s="89" t="s">
        <v>225</v>
      </c>
      <c r="F207" s="88" t="s">
        <v>834</v>
      </c>
      <c r="G207" s="89" t="s">
        <v>835</v>
      </c>
      <c r="H207" s="89" t="s">
        <v>113</v>
      </c>
      <c r="I207" s="91">
        <v>1460.4609650000002</v>
      </c>
      <c r="J207" s="100">
        <v>299</v>
      </c>
      <c r="K207" s="91"/>
      <c r="L207" s="91">
        <v>16.157079657000001</v>
      </c>
      <c r="M207" s="92">
        <v>5.2562928378621567E-5</v>
      </c>
      <c r="N207" s="92">
        <f t="shared" si="4"/>
        <v>3.3617761820177065E-4</v>
      </c>
      <c r="O207" s="92">
        <f>L207/'סכום נכסי הקרן'!$C$42</f>
        <v>1.1346934883999555E-4</v>
      </c>
    </row>
    <row r="208" spans="2:15">
      <c r="B208" s="86" t="s">
        <v>836</v>
      </c>
      <c r="C208" s="88" t="s">
        <v>837</v>
      </c>
      <c r="D208" s="89" t="s">
        <v>768</v>
      </c>
      <c r="E208" s="89" t="s">
        <v>225</v>
      </c>
      <c r="F208" s="88" t="s">
        <v>226</v>
      </c>
      <c r="G208" s="89" t="s">
        <v>227</v>
      </c>
      <c r="H208" s="89" t="s">
        <v>113</v>
      </c>
      <c r="I208" s="91">
        <v>323.22167400000006</v>
      </c>
      <c r="J208" s="100">
        <v>26905</v>
      </c>
      <c r="K208" s="91"/>
      <c r="L208" s="91">
        <v>321.76232771800005</v>
      </c>
      <c r="M208" s="92">
        <v>5.7365026189584712E-6</v>
      </c>
      <c r="N208" s="92">
        <f t="shared" si="4"/>
        <v>6.6948542221508976E-3</v>
      </c>
      <c r="O208" s="92">
        <f>L208/'סכום נכסי הקרן'!$C$42</f>
        <v>2.2597005512431704E-3</v>
      </c>
    </row>
    <row r="209" spans="2:15">
      <c r="B209" s="86" t="s">
        <v>838</v>
      </c>
      <c r="C209" s="88" t="s">
        <v>839</v>
      </c>
      <c r="D209" s="89" t="s">
        <v>768</v>
      </c>
      <c r="E209" s="89" t="s">
        <v>225</v>
      </c>
      <c r="F209" s="88" t="s">
        <v>840</v>
      </c>
      <c r="G209" s="89" t="s">
        <v>776</v>
      </c>
      <c r="H209" s="89" t="s">
        <v>117</v>
      </c>
      <c r="I209" s="91">
        <v>15783.814900000003</v>
      </c>
      <c r="J209" s="100">
        <v>8</v>
      </c>
      <c r="K209" s="91"/>
      <c r="L209" s="91">
        <v>3.0957743190000011</v>
      </c>
      <c r="M209" s="92">
        <v>2.940249964526672E-5</v>
      </c>
      <c r="N209" s="92">
        <f t="shared" si="4"/>
        <v>6.4413251599012588E-5</v>
      </c>
      <c r="O209" s="92">
        <f>L209/'סכום נכסי הקרן'!$C$42</f>
        <v>2.1741274016701518E-5</v>
      </c>
    </row>
    <row r="210" spans="2:15">
      <c r="B210" s="86" t="s">
        <v>841</v>
      </c>
      <c r="C210" s="88" t="s">
        <v>842</v>
      </c>
      <c r="D210" s="89" t="s">
        <v>768</v>
      </c>
      <c r="E210" s="89" t="s">
        <v>225</v>
      </c>
      <c r="F210" s="88" t="s">
        <v>843</v>
      </c>
      <c r="G210" s="89" t="s">
        <v>770</v>
      </c>
      <c r="H210" s="89" t="s">
        <v>113</v>
      </c>
      <c r="I210" s="91">
        <v>882.44579600000009</v>
      </c>
      <c r="J210" s="100">
        <v>1776</v>
      </c>
      <c r="K210" s="91"/>
      <c r="L210" s="91">
        <v>57.987278130000014</v>
      </c>
      <c r="M210" s="92">
        <v>1.3153948603285336E-5</v>
      </c>
      <c r="N210" s="92">
        <f t="shared" si="4"/>
        <v>1.2065314686556805E-3</v>
      </c>
      <c r="O210" s="92">
        <f>L210/'סכום נכסי הקרן'!$C$42</f>
        <v>4.0723811667067874E-4</v>
      </c>
    </row>
    <row r="211" spans="2:15">
      <c r="B211" s="86" t="s">
        <v>844</v>
      </c>
      <c r="C211" s="88" t="s">
        <v>845</v>
      </c>
      <c r="D211" s="89" t="s">
        <v>768</v>
      </c>
      <c r="E211" s="89" t="s">
        <v>225</v>
      </c>
      <c r="F211" s="88" t="s">
        <v>308</v>
      </c>
      <c r="G211" s="89" t="s">
        <v>309</v>
      </c>
      <c r="H211" s="89" t="s">
        <v>113</v>
      </c>
      <c r="I211" s="91">
        <v>28046.296298000008</v>
      </c>
      <c r="J211" s="100">
        <v>753</v>
      </c>
      <c r="K211" s="91"/>
      <c r="L211" s="91">
        <v>781.39786117000017</v>
      </c>
      <c r="M211" s="92">
        <v>2.5032265896413384E-5</v>
      </c>
      <c r="N211" s="92">
        <f t="shared" si="4"/>
        <v>1.6258412869944578E-2</v>
      </c>
      <c r="O211" s="92">
        <f>L211/'סכום נכסי הקרן'!$C$42</f>
        <v>5.4876690821729947E-3</v>
      </c>
    </row>
    <row r="212" spans="2:15">
      <c r="B212" s="86" t="s">
        <v>846</v>
      </c>
      <c r="C212" s="88" t="s">
        <v>847</v>
      </c>
      <c r="D212" s="89" t="s">
        <v>768</v>
      </c>
      <c r="E212" s="89" t="s">
        <v>225</v>
      </c>
      <c r="F212" s="88" t="s">
        <v>304</v>
      </c>
      <c r="G212" s="89" t="s">
        <v>305</v>
      </c>
      <c r="H212" s="89" t="s">
        <v>113</v>
      </c>
      <c r="I212" s="91">
        <v>926.62386300000014</v>
      </c>
      <c r="J212" s="100">
        <v>3752</v>
      </c>
      <c r="K212" s="91"/>
      <c r="L212" s="91">
        <v>128.63763114100001</v>
      </c>
      <c r="M212" s="92">
        <v>8.4144354049256041E-6</v>
      </c>
      <c r="N212" s="92">
        <f t="shared" si="4"/>
        <v>2.6765413902854352E-3</v>
      </c>
      <c r="O212" s="92">
        <f>L212/'סכום נכסי הקרן'!$C$42</f>
        <v>9.0340758056267623E-4</v>
      </c>
    </row>
    <row r="213" spans="2:15">
      <c r="B213" s="86" t="s">
        <v>848</v>
      </c>
      <c r="C213" s="88" t="s">
        <v>849</v>
      </c>
      <c r="D213" s="89" t="s">
        <v>768</v>
      </c>
      <c r="E213" s="89" t="s">
        <v>225</v>
      </c>
      <c r="F213" s="88" t="s">
        <v>850</v>
      </c>
      <c r="G213" s="89" t="s">
        <v>835</v>
      </c>
      <c r="H213" s="89" t="s">
        <v>113</v>
      </c>
      <c r="I213" s="91">
        <v>828.71199300000012</v>
      </c>
      <c r="J213" s="100">
        <v>1035</v>
      </c>
      <c r="K213" s="91"/>
      <c r="L213" s="91">
        <v>31.735525787000007</v>
      </c>
      <c r="M213" s="92">
        <v>3.5333997721124443E-5</v>
      </c>
      <c r="N213" s="92">
        <f t="shared" si="4"/>
        <v>6.6031570667118204E-4</v>
      </c>
      <c r="O213" s="92">
        <f>L213/'סכום נכסי הקרן'!$C$42</f>
        <v>2.228750196565165E-4</v>
      </c>
    </row>
    <row r="214" spans="2:15">
      <c r="B214" s="86" t="s">
        <v>851</v>
      </c>
      <c r="C214" s="88" t="s">
        <v>852</v>
      </c>
      <c r="D214" s="89" t="s">
        <v>768</v>
      </c>
      <c r="E214" s="89" t="s">
        <v>225</v>
      </c>
      <c r="F214" s="88" t="s">
        <v>853</v>
      </c>
      <c r="G214" s="89" t="s">
        <v>776</v>
      </c>
      <c r="H214" s="89" t="s">
        <v>113</v>
      </c>
      <c r="I214" s="91">
        <v>346.57222600000006</v>
      </c>
      <c r="J214" s="100">
        <v>7824</v>
      </c>
      <c r="K214" s="91"/>
      <c r="L214" s="91">
        <v>100.32850044300001</v>
      </c>
      <c r="M214" s="92">
        <v>6.104267016752537E-6</v>
      </c>
      <c r="N214" s="92">
        <f t="shared" si="4"/>
        <v>2.0875181055426935E-3</v>
      </c>
      <c r="O214" s="92">
        <f>L214/'סכום נכסי הקרן'!$C$42</f>
        <v>7.0459574731552709E-4</v>
      </c>
    </row>
    <row r="215" spans="2:15">
      <c r="B215" s="86" t="s">
        <v>854</v>
      </c>
      <c r="C215" s="88" t="s">
        <v>855</v>
      </c>
      <c r="D215" s="89" t="s">
        <v>768</v>
      </c>
      <c r="E215" s="89" t="s">
        <v>225</v>
      </c>
      <c r="F215" s="88" t="s">
        <v>856</v>
      </c>
      <c r="G215" s="89" t="s">
        <v>857</v>
      </c>
      <c r="H215" s="89" t="s">
        <v>113</v>
      </c>
      <c r="I215" s="91">
        <v>94.940240000000017</v>
      </c>
      <c r="J215" s="100">
        <v>1239</v>
      </c>
      <c r="K215" s="91"/>
      <c r="L215" s="91">
        <v>4.3523454220000009</v>
      </c>
      <c r="M215" s="92">
        <v>7.8995675451173262E-7</v>
      </c>
      <c r="N215" s="92">
        <f t="shared" si="4"/>
        <v>9.0558513581718409E-5</v>
      </c>
      <c r="O215" s="92">
        <f>L215/'סכום נכסי הקרן'!$C$42</f>
        <v>3.0566031203981441E-5</v>
      </c>
    </row>
    <row r="216" spans="2:15">
      <c r="B216" s="93"/>
      <c r="C216" s="88"/>
      <c r="D216" s="88"/>
      <c r="E216" s="88"/>
      <c r="F216" s="88"/>
      <c r="G216" s="88"/>
      <c r="H216" s="88"/>
      <c r="I216" s="91"/>
      <c r="J216" s="100"/>
      <c r="K216" s="88"/>
      <c r="L216" s="88"/>
      <c r="M216" s="88"/>
      <c r="N216" s="92"/>
      <c r="O216" s="88"/>
    </row>
    <row r="217" spans="2:15">
      <c r="B217" s="85" t="s">
        <v>50</v>
      </c>
      <c r="C217" s="80"/>
      <c r="D217" s="81"/>
      <c r="E217" s="81"/>
      <c r="F217" s="80"/>
      <c r="G217" s="81"/>
      <c r="H217" s="81"/>
      <c r="I217" s="83"/>
      <c r="J217" s="102"/>
      <c r="K217" s="83">
        <v>1.2026257550000004</v>
      </c>
      <c r="L217" s="83">
        <f>SUM(L218:L264)</f>
        <v>7496.2369886930001</v>
      </c>
      <c r="M217" s="84"/>
      <c r="N217" s="84">
        <f t="shared" si="4"/>
        <v>0.1559729325988076</v>
      </c>
      <c r="O217" s="84">
        <f>L217/'סכום נכסי הקרן'!$C$42</f>
        <v>5.2645227226367428E-2</v>
      </c>
    </row>
    <row r="218" spans="2:15">
      <c r="B218" s="86" t="s">
        <v>858</v>
      </c>
      <c r="C218" s="88" t="s">
        <v>859</v>
      </c>
      <c r="D218" s="89" t="s">
        <v>786</v>
      </c>
      <c r="E218" s="89" t="s">
        <v>225</v>
      </c>
      <c r="F218" s="88"/>
      <c r="G218" s="89" t="s">
        <v>806</v>
      </c>
      <c r="H218" s="89" t="s">
        <v>113</v>
      </c>
      <c r="I218" s="91">
        <v>230.53651300000004</v>
      </c>
      <c r="J218" s="100">
        <v>13142</v>
      </c>
      <c r="K218" s="91"/>
      <c r="L218" s="91">
        <v>112.09930159200002</v>
      </c>
      <c r="M218" s="92">
        <v>3.0793971668957265E-6</v>
      </c>
      <c r="N218" s="92">
        <f t="shared" ref="N218:N264" si="5">IFERROR(L218/$L$11,0)</f>
        <v>2.3324311701931545E-3</v>
      </c>
      <c r="O218" s="92">
        <f>L218/'סכום נכסי הקרן'!$C$42</f>
        <v>7.8726075671426755E-4</v>
      </c>
    </row>
    <row r="219" spans="2:15">
      <c r="B219" s="86" t="s">
        <v>860</v>
      </c>
      <c r="C219" s="88" t="s">
        <v>861</v>
      </c>
      <c r="D219" s="89" t="s">
        <v>26</v>
      </c>
      <c r="E219" s="89" t="s">
        <v>225</v>
      </c>
      <c r="F219" s="88"/>
      <c r="G219" s="89" t="s">
        <v>806</v>
      </c>
      <c r="H219" s="89" t="s">
        <v>115</v>
      </c>
      <c r="I219" s="91">
        <v>255.09331600000002</v>
      </c>
      <c r="J219" s="100">
        <v>13236</v>
      </c>
      <c r="K219" s="91"/>
      <c r="L219" s="91">
        <v>135.68124184999999</v>
      </c>
      <c r="M219" s="92">
        <v>3.2274131137603195E-7</v>
      </c>
      <c r="N219" s="92">
        <f t="shared" si="5"/>
        <v>2.823096604591519E-3</v>
      </c>
      <c r="O219" s="92">
        <f>L219/'סכום נכסי הקרן'!$C$42</f>
        <v>9.5287406445702168E-4</v>
      </c>
    </row>
    <row r="220" spans="2:15">
      <c r="B220" s="86" t="s">
        <v>862</v>
      </c>
      <c r="C220" s="88" t="s">
        <v>863</v>
      </c>
      <c r="D220" s="89" t="s">
        <v>768</v>
      </c>
      <c r="E220" s="89" t="s">
        <v>225</v>
      </c>
      <c r="F220" s="88"/>
      <c r="G220" s="89" t="s">
        <v>864</v>
      </c>
      <c r="H220" s="89" t="s">
        <v>113</v>
      </c>
      <c r="I220" s="91">
        <v>592.82957400000009</v>
      </c>
      <c r="J220" s="100">
        <v>12097</v>
      </c>
      <c r="K220" s="91"/>
      <c r="L220" s="91">
        <v>265.34399605599998</v>
      </c>
      <c r="M220" s="92">
        <v>1.0092434014300308E-7</v>
      </c>
      <c r="N220" s="92">
        <f t="shared" si="5"/>
        <v>5.5209675567576546E-3</v>
      </c>
      <c r="O220" s="92">
        <f>L220/'סכום נכסי הקרן'!$C$42</f>
        <v>1.8634809687301565E-3</v>
      </c>
    </row>
    <row r="221" spans="2:15">
      <c r="B221" s="86" t="s">
        <v>865</v>
      </c>
      <c r="C221" s="88" t="s">
        <v>866</v>
      </c>
      <c r="D221" s="89" t="s">
        <v>768</v>
      </c>
      <c r="E221" s="89" t="s">
        <v>225</v>
      </c>
      <c r="F221" s="88"/>
      <c r="G221" s="89" t="s">
        <v>792</v>
      </c>
      <c r="H221" s="89" t="s">
        <v>113</v>
      </c>
      <c r="I221" s="91">
        <v>179.89843500000003</v>
      </c>
      <c r="J221" s="100">
        <v>13036</v>
      </c>
      <c r="K221" s="91"/>
      <c r="L221" s="91">
        <v>86.770771950000011</v>
      </c>
      <c r="M221" s="92">
        <v>1.7533356107441044E-8</v>
      </c>
      <c r="N221" s="92">
        <f t="shared" si="5"/>
        <v>1.8054247464851757E-3</v>
      </c>
      <c r="O221" s="92">
        <f>L221/'סכום נכסי הקרן'!$C$42</f>
        <v>6.0938134864270367E-4</v>
      </c>
    </row>
    <row r="222" spans="2:15">
      <c r="B222" s="86" t="s">
        <v>867</v>
      </c>
      <c r="C222" s="88" t="s">
        <v>868</v>
      </c>
      <c r="D222" s="89" t="s">
        <v>768</v>
      </c>
      <c r="E222" s="89" t="s">
        <v>225</v>
      </c>
      <c r="F222" s="88"/>
      <c r="G222" s="89" t="s">
        <v>227</v>
      </c>
      <c r="H222" s="89" t="s">
        <v>113</v>
      </c>
      <c r="I222" s="91">
        <v>353.13396500000005</v>
      </c>
      <c r="J222" s="100">
        <v>14454</v>
      </c>
      <c r="K222" s="91"/>
      <c r="L222" s="91">
        <v>188.85533821400003</v>
      </c>
      <c r="M222" s="92">
        <v>4.2052402745413635E-7</v>
      </c>
      <c r="N222" s="92">
        <f t="shared" si="5"/>
        <v>3.929481015956123E-3</v>
      </c>
      <c r="O222" s="92">
        <f>L222/'סכום נכסי הקרן'!$C$42</f>
        <v>1.3263097482356931E-3</v>
      </c>
    </row>
    <row r="223" spans="2:15">
      <c r="B223" s="86" t="s">
        <v>869</v>
      </c>
      <c r="C223" s="88" t="s">
        <v>870</v>
      </c>
      <c r="D223" s="89" t="s">
        <v>26</v>
      </c>
      <c r="E223" s="89" t="s">
        <v>225</v>
      </c>
      <c r="F223" s="88"/>
      <c r="G223" s="89" t="s">
        <v>871</v>
      </c>
      <c r="H223" s="89" t="s">
        <v>115</v>
      </c>
      <c r="I223" s="91">
        <v>22666.982300000003</v>
      </c>
      <c r="J223" s="100">
        <v>106.15</v>
      </c>
      <c r="K223" s="91"/>
      <c r="L223" s="91">
        <v>96.689135372000024</v>
      </c>
      <c r="M223" s="92">
        <v>1.4747302951411009E-5</v>
      </c>
      <c r="N223" s="92">
        <f t="shared" si="5"/>
        <v>2.0117944532918718E-3</v>
      </c>
      <c r="O223" s="92">
        <f>L223/'סכום נכסי הקרן'!$C$42</f>
        <v>6.7903689673336264E-4</v>
      </c>
    </row>
    <row r="224" spans="2:15">
      <c r="B224" s="86" t="s">
        <v>872</v>
      </c>
      <c r="C224" s="88" t="s">
        <v>873</v>
      </c>
      <c r="D224" s="89" t="s">
        <v>26</v>
      </c>
      <c r="E224" s="89" t="s">
        <v>225</v>
      </c>
      <c r="F224" s="88"/>
      <c r="G224" s="89" t="s">
        <v>227</v>
      </c>
      <c r="H224" s="89" t="s">
        <v>115</v>
      </c>
      <c r="I224" s="91">
        <v>149.24907200000004</v>
      </c>
      <c r="J224" s="100">
        <v>66300</v>
      </c>
      <c r="K224" s="91"/>
      <c r="L224" s="91">
        <v>397.63915343700006</v>
      </c>
      <c r="M224" s="92">
        <v>3.7021810791905362E-7</v>
      </c>
      <c r="N224" s="92">
        <f t="shared" si="5"/>
        <v>8.2736104756594327E-3</v>
      </c>
      <c r="O224" s="92">
        <f>L224/'סכום נכסי הקרן'!$C$42</f>
        <v>2.7925749437173472E-3</v>
      </c>
    </row>
    <row r="225" spans="2:15">
      <c r="B225" s="86" t="s">
        <v>874</v>
      </c>
      <c r="C225" s="88" t="s">
        <v>875</v>
      </c>
      <c r="D225" s="89" t="s">
        <v>786</v>
      </c>
      <c r="E225" s="89" t="s">
        <v>225</v>
      </c>
      <c r="F225" s="88"/>
      <c r="G225" s="89" t="s">
        <v>876</v>
      </c>
      <c r="H225" s="89" t="s">
        <v>113</v>
      </c>
      <c r="I225" s="91">
        <v>1199.3229000000001</v>
      </c>
      <c r="J225" s="100">
        <v>2869</v>
      </c>
      <c r="K225" s="91"/>
      <c r="L225" s="91">
        <v>127.31172380400002</v>
      </c>
      <c r="M225" s="92">
        <v>1.5049565835161079E-7</v>
      </c>
      <c r="N225" s="92">
        <f t="shared" si="5"/>
        <v>2.6489534610326516E-3</v>
      </c>
      <c r="O225" s="92">
        <f>L225/'סכום נכסי הקרן'!$C$42</f>
        <v>8.9409588282116147E-4</v>
      </c>
    </row>
    <row r="226" spans="2:15">
      <c r="B226" s="86" t="s">
        <v>877</v>
      </c>
      <c r="C226" s="88" t="s">
        <v>878</v>
      </c>
      <c r="D226" s="89" t="s">
        <v>768</v>
      </c>
      <c r="E226" s="89" t="s">
        <v>225</v>
      </c>
      <c r="F226" s="88"/>
      <c r="G226" s="89" t="s">
        <v>112</v>
      </c>
      <c r="H226" s="89" t="s">
        <v>113</v>
      </c>
      <c r="I226" s="91">
        <v>9.3281000000000003E-2</v>
      </c>
      <c r="J226" s="100">
        <v>51781000</v>
      </c>
      <c r="K226" s="91"/>
      <c r="L226" s="91">
        <v>178.71615581100002</v>
      </c>
      <c r="M226" s="92">
        <v>1.5922389425243409E-7</v>
      </c>
      <c r="N226" s="92">
        <f t="shared" si="5"/>
        <v>3.7185167660350616E-3</v>
      </c>
      <c r="O226" s="92">
        <f>L226/'סכום נכסי הקרן'!$C$42</f>
        <v>1.2551034133371766E-3</v>
      </c>
    </row>
    <row r="227" spans="2:15">
      <c r="B227" s="86" t="s">
        <v>879</v>
      </c>
      <c r="C227" s="88" t="s">
        <v>880</v>
      </c>
      <c r="D227" s="89" t="s">
        <v>786</v>
      </c>
      <c r="E227" s="89" t="s">
        <v>225</v>
      </c>
      <c r="F227" s="88"/>
      <c r="G227" s="89" t="s">
        <v>881</v>
      </c>
      <c r="H227" s="89" t="s">
        <v>113</v>
      </c>
      <c r="I227" s="91">
        <v>78.888795000000016</v>
      </c>
      <c r="J227" s="100">
        <v>69114</v>
      </c>
      <c r="K227" s="91"/>
      <c r="L227" s="91">
        <v>201.73584708400003</v>
      </c>
      <c r="M227" s="92">
        <v>5.2675879043410395E-7</v>
      </c>
      <c r="N227" s="92">
        <f t="shared" si="5"/>
        <v>4.1974835810896904E-3</v>
      </c>
      <c r="O227" s="92">
        <f>L227/'סכום נכסי הקרן'!$C$42</f>
        <v>1.4167681098476864E-3</v>
      </c>
    </row>
    <row r="228" spans="2:15">
      <c r="B228" s="86" t="s">
        <v>882</v>
      </c>
      <c r="C228" s="88" t="s">
        <v>883</v>
      </c>
      <c r="D228" s="89" t="s">
        <v>786</v>
      </c>
      <c r="E228" s="89" t="s">
        <v>225</v>
      </c>
      <c r="F228" s="88"/>
      <c r="G228" s="89" t="s">
        <v>806</v>
      </c>
      <c r="H228" s="89" t="s">
        <v>113</v>
      </c>
      <c r="I228" s="91">
        <v>395.77655700000008</v>
      </c>
      <c r="J228" s="100">
        <v>21116</v>
      </c>
      <c r="K228" s="91"/>
      <c r="L228" s="91">
        <v>309.21705777200003</v>
      </c>
      <c r="M228" s="92">
        <v>6.5788036671745545E-7</v>
      </c>
      <c r="N228" s="92">
        <f t="shared" si="5"/>
        <v>6.4338269164943736E-3</v>
      </c>
      <c r="O228" s="92">
        <f>L228/'סכום נכסי הקרן'!$C$42</f>
        <v>2.1715965347987223E-3</v>
      </c>
    </row>
    <row r="229" spans="2:15">
      <c r="B229" s="86" t="s">
        <v>884</v>
      </c>
      <c r="C229" s="88" t="s">
        <v>885</v>
      </c>
      <c r="D229" s="89" t="s">
        <v>768</v>
      </c>
      <c r="E229" s="89" t="s">
        <v>225</v>
      </c>
      <c r="F229" s="88"/>
      <c r="G229" s="89" t="s">
        <v>227</v>
      </c>
      <c r="H229" s="89" t="s">
        <v>113</v>
      </c>
      <c r="I229" s="91">
        <v>103.94131800000001</v>
      </c>
      <c r="J229" s="100">
        <v>86743</v>
      </c>
      <c r="K229" s="91"/>
      <c r="L229" s="91">
        <v>333.59872464900002</v>
      </c>
      <c r="M229" s="92">
        <v>2.5186574746931022E-7</v>
      </c>
      <c r="N229" s="92">
        <f t="shared" si="5"/>
        <v>6.9411321271205849E-3</v>
      </c>
      <c r="O229" s="92">
        <f>L229/'סכום נכסי הקרן'!$C$42</f>
        <v>2.3428262324234578E-3</v>
      </c>
    </row>
    <row r="230" spans="2:15">
      <c r="B230" s="86" t="s">
        <v>886</v>
      </c>
      <c r="C230" s="88" t="s">
        <v>887</v>
      </c>
      <c r="D230" s="89" t="s">
        <v>768</v>
      </c>
      <c r="E230" s="89" t="s">
        <v>225</v>
      </c>
      <c r="F230" s="88"/>
      <c r="G230" s="89" t="s">
        <v>881</v>
      </c>
      <c r="H230" s="89" t="s">
        <v>113</v>
      </c>
      <c r="I230" s="91">
        <v>1186.7529999999999</v>
      </c>
      <c r="J230" s="100">
        <v>1076</v>
      </c>
      <c r="K230" s="91"/>
      <c r="L230" s="91">
        <v>47.247010436000004</v>
      </c>
      <c r="M230" s="92">
        <v>1.0332592401047231E-4</v>
      </c>
      <c r="N230" s="92">
        <f t="shared" si="5"/>
        <v>9.8306053895372476E-4</v>
      </c>
      <c r="O230" s="92">
        <f>L230/'סכום נכסי הקרן'!$C$42</f>
        <v>3.3181042754138563E-4</v>
      </c>
    </row>
    <row r="231" spans="2:15">
      <c r="B231" s="86" t="s">
        <v>888</v>
      </c>
      <c r="C231" s="88" t="s">
        <v>889</v>
      </c>
      <c r="D231" s="89" t="s">
        <v>768</v>
      </c>
      <c r="E231" s="89" t="s">
        <v>225</v>
      </c>
      <c r="F231" s="88"/>
      <c r="G231" s="89" t="s">
        <v>890</v>
      </c>
      <c r="H231" s="89" t="s">
        <v>113</v>
      </c>
      <c r="I231" s="91">
        <v>90.615508000000034</v>
      </c>
      <c r="J231" s="100">
        <v>53838</v>
      </c>
      <c r="K231" s="91"/>
      <c r="L231" s="91">
        <v>180.50663562900002</v>
      </c>
      <c r="M231" s="92">
        <v>2.0448114319498262E-7</v>
      </c>
      <c r="N231" s="92">
        <f t="shared" si="5"/>
        <v>3.755770976166581E-3</v>
      </c>
      <c r="O231" s="92">
        <f>L231/'סכום נכסי הקרן'!$C$42</f>
        <v>1.2676777512356464E-3</v>
      </c>
    </row>
    <row r="232" spans="2:15">
      <c r="B232" s="86" t="s">
        <v>891</v>
      </c>
      <c r="C232" s="88" t="s">
        <v>892</v>
      </c>
      <c r="D232" s="89" t="s">
        <v>768</v>
      </c>
      <c r="E232" s="89" t="s">
        <v>225</v>
      </c>
      <c r="F232" s="88"/>
      <c r="G232" s="89" t="s">
        <v>776</v>
      </c>
      <c r="H232" s="89" t="s">
        <v>113</v>
      </c>
      <c r="I232" s="91">
        <v>123.06628600000002</v>
      </c>
      <c r="J232" s="100">
        <v>14687</v>
      </c>
      <c r="K232" s="91"/>
      <c r="L232" s="91">
        <v>66.87655812600002</v>
      </c>
      <c r="M232" s="92">
        <v>5.4907849337808849E-7</v>
      </c>
      <c r="N232" s="92">
        <f t="shared" si="5"/>
        <v>1.3914892110215309E-3</v>
      </c>
      <c r="O232" s="92">
        <f>L232/'סכום נכסי הקרן'!$C$42</f>
        <v>4.6966652788207734E-4</v>
      </c>
    </row>
    <row r="233" spans="2:15">
      <c r="B233" s="86" t="s">
        <v>893</v>
      </c>
      <c r="C233" s="88" t="s">
        <v>894</v>
      </c>
      <c r="D233" s="89" t="s">
        <v>786</v>
      </c>
      <c r="E233" s="89" t="s">
        <v>225</v>
      </c>
      <c r="F233" s="88"/>
      <c r="G233" s="89" t="s">
        <v>138</v>
      </c>
      <c r="H233" s="89" t="s">
        <v>113</v>
      </c>
      <c r="I233" s="91">
        <v>114.60196600000003</v>
      </c>
      <c r="J233" s="100">
        <v>9838</v>
      </c>
      <c r="K233" s="91"/>
      <c r="L233" s="91">
        <v>41.715803236000006</v>
      </c>
      <c r="M233" s="92">
        <v>3.868176885926654E-7</v>
      </c>
      <c r="N233" s="92">
        <f t="shared" si="5"/>
        <v>8.6797364814478607E-4</v>
      </c>
      <c r="O233" s="92">
        <f>L233/'סכום נכסי הקרן'!$C$42</f>
        <v>2.9296538297844823E-4</v>
      </c>
    </row>
    <row r="234" spans="2:15">
      <c r="B234" s="86" t="s">
        <v>895</v>
      </c>
      <c r="C234" s="88" t="s">
        <v>896</v>
      </c>
      <c r="D234" s="89" t="s">
        <v>786</v>
      </c>
      <c r="E234" s="89" t="s">
        <v>225</v>
      </c>
      <c r="F234" s="88"/>
      <c r="G234" s="89" t="s">
        <v>770</v>
      </c>
      <c r="H234" s="89" t="s">
        <v>113</v>
      </c>
      <c r="I234" s="91">
        <v>233.20167500000002</v>
      </c>
      <c r="J234" s="100">
        <v>5147</v>
      </c>
      <c r="K234" s="91"/>
      <c r="L234" s="91">
        <v>44.410693785000007</v>
      </c>
      <c r="M234" s="92">
        <v>8.0144770314986215E-7</v>
      </c>
      <c r="N234" s="92">
        <f t="shared" si="5"/>
        <v>9.2404577908119427E-4</v>
      </c>
      <c r="O234" s="92">
        <f>L234/'סכום נכסי הקרן'!$C$42</f>
        <v>3.1189129547511693E-4</v>
      </c>
    </row>
    <row r="235" spans="2:15">
      <c r="B235" s="86" t="s">
        <v>897</v>
      </c>
      <c r="C235" s="88" t="s">
        <v>898</v>
      </c>
      <c r="D235" s="89" t="s">
        <v>26</v>
      </c>
      <c r="E235" s="89" t="s">
        <v>225</v>
      </c>
      <c r="F235" s="88"/>
      <c r="G235" s="89" t="s">
        <v>806</v>
      </c>
      <c r="H235" s="89" t="s">
        <v>115</v>
      </c>
      <c r="I235" s="91">
        <v>406.43720500000001</v>
      </c>
      <c r="J235" s="100">
        <v>9558</v>
      </c>
      <c r="K235" s="91"/>
      <c r="L235" s="91">
        <v>156.10774667500004</v>
      </c>
      <c r="M235" s="92">
        <v>4.1473184183673469E-6</v>
      </c>
      <c r="N235" s="92">
        <f t="shared" si="5"/>
        <v>3.248107428702943E-3</v>
      </c>
      <c r="O235" s="92">
        <f>L235/'סכום נכסי הקרן'!$C$42</f>
        <v>1.0963271049058017E-3</v>
      </c>
    </row>
    <row r="236" spans="2:15">
      <c r="B236" s="86" t="s">
        <v>899</v>
      </c>
      <c r="C236" s="88" t="s">
        <v>900</v>
      </c>
      <c r="D236" s="89" t="s">
        <v>786</v>
      </c>
      <c r="E236" s="89" t="s">
        <v>225</v>
      </c>
      <c r="F236" s="88"/>
      <c r="G236" s="89" t="s">
        <v>806</v>
      </c>
      <c r="H236" s="89" t="s">
        <v>113</v>
      </c>
      <c r="I236" s="91">
        <v>373.12268000000006</v>
      </c>
      <c r="J236" s="100">
        <v>9039</v>
      </c>
      <c r="K236" s="91"/>
      <c r="L236" s="91">
        <v>124.78826846700002</v>
      </c>
      <c r="M236" s="92">
        <v>6.5288307961504826E-7</v>
      </c>
      <c r="N236" s="92">
        <f t="shared" si="5"/>
        <v>2.5964483534983407E-3</v>
      </c>
      <c r="O236" s="92">
        <f>L236/'סכום נכסי הקרן'!$C$42</f>
        <v>8.7637394049031774E-4</v>
      </c>
    </row>
    <row r="237" spans="2:15">
      <c r="B237" s="86" t="s">
        <v>782</v>
      </c>
      <c r="C237" s="88" t="s">
        <v>783</v>
      </c>
      <c r="D237" s="89" t="s">
        <v>103</v>
      </c>
      <c r="E237" s="89" t="s">
        <v>225</v>
      </c>
      <c r="F237" s="88"/>
      <c r="G237" s="89" t="s">
        <v>109</v>
      </c>
      <c r="H237" s="89" t="s">
        <v>116</v>
      </c>
      <c r="I237" s="91">
        <v>4709.3836230000006</v>
      </c>
      <c r="J237" s="100">
        <v>1024</v>
      </c>
      <c r="K237" s="91"/>
      <c r="L237" s="91">
        <v>225.24024920400001</v>
      </c>
      <c r="M237" s="92">
        <v>2.630074468884677E-5</v>
      </c>
      <c r="N237" s="92">
        <f t="shared" si="5"/>
        <v>4.6865356925914663E-3</v>
      </c>
      <c r="O237" s="92">
        <f>L237/'סכום נכסי הקרן'!$C$42</f>
        <v>1.5818368759891177E-3</v>
      </c>
    </row>
    <row r="238" spans="2:15">
      <c r="B238" s="86" t="s">
        <v>901</v>
      </c>
      <c r="C238" s="88" t="s">
        <v>902</v>
      </c>
      <c r="D238" s="89" t="s">
        <v>768</v>
      </c>
      <c r="E238" s="89" t="s">
        <v>225</v>
      </c>
      <c r="F238" s="88"/>
      <c r="G238" s="89" t="s">
        <v>776</v>
      </c>
      <c r="H238" s="89" t="s">
        <v>113</v>
      </c>
      <c r="I238" s="91">
        <v>213.91222800000003</v>
      </c>
      <c r="J238" s="100">
        <v>7559</v>
      </c>
      <c r="K238" s="91"/>
      <c r="L238" s="91">
        <v>59.827613734000003</v>
      </c>
      <c r="M238" s="92">
        <v>2.7243157927188675E-7</v>
      </c>
      <c r="N238" s="92">
        <f t="shared" si="5"/>
        <v>1.2448230196771917E-3</v>
      </c>
      <c r="O238" s="92">
        <f>L238/'סכום נכסי הקרן'!$C$42</f>
        <v>4.201625861333559E-4</v>
      </c>
    </row>
    <row r="239" spans="2:15">
      <c r="B239" s="86" t="s">
        <v>903</v>
      </c>
      <c r="C239" s="88" t="s">
        <v>904</v>
      </c>
      <c r="D239" s="89" t="s">
        <v>786</v>
      </c>
      <c r="E239" s="89" t="s">
        <v>225</v>
      </c>
      <c r="F239" s="88"/>
      <c r="G239" s="89" t="s">
        <v>792</v>
      </c>
      <c r="H239" s="89" t="s">
        <v>113</v>
      </c>
      <c r="I239" s="91">
        <v>79.954860000000011</v>
      </c>
      <c r="J239" s="100">
        <v>31064</v>
      </c>
      <c r="K239" s="91"/>
      <c r="L239" s="91">
        <v>91.897557528000036</v>
      </c>
      <c r="M239" s="92">
        <v>7.9527310838382459E-8</v>
      </c>
      <c r="N239" s="92">
        <f t="shared" si="5"/>
        <v>1.9120969051445241E-3</v>
      </c>
      <c r="O239" s="92">
        <f>L239/'סכום נכסי הקרן'!$C$42</f>
        <v>6.4538618574987909E-4</v>
      </c>
    </row>
    <row r="240" spans="2:15">
      <c r="B240" s="86" t="s">
        <v>905</v>
      </c>
      <c r="C240" s="88" t="s">
        <v>906</v>
      </c>
      <c r="D240" s="89" t="s">
        <v>786</v>
      </c>
      <c r="E240" s="89" t="s">
        <v>225</v>
      </c>
      <c r="F240" s="88"/>
      <c r="G240" s="89" t="s">
        <v>876</v>
      </c>
      <c r="H240" s="89" t="s">
        <v>113</v>
      </c>
      <c r="I240" s="91">
        <v>246.52748500000004</v>
      </c>
      <c r="J240" s="100">
        <v>14544</v>
      </c>
      <c r="K240" s="91"/>
      <c r="L240" s="91">
        <v>132.66334244800004</v>
      </c>
      <c r="M240" s="92">
        <v>8.4361104059626597E-8</v>
      </c>
      <c r="N240" s="92">
        <f t="shared" si="5"/>
        <v>2.760303683192673E-3</v>
      </c>
      <c r="O240" s="92">
        <f>L240/'סכום נכסי הקרן'!$C$42</f>
        <v>9.3167969720259105E-4</v>
      </c>
    </row>
    <row r="241" spans="2:15">
      <c r="B241" s="86" t="s">
        <v>807</v>
      </c>
      <c r="C241" s="88" t="s">
        <v>808</v>
      </c>
      <c r="D241" s="89" t="s">
        <v>768</v>
      </c>
      <c r="E241" s="89" t="s">
        <v>225</v>
      </c>
      <c r="F241" s="88"/>
      <c r="G241" s="89" t="s">
        <v>806</v>
      </c>
      <c r="H241" s="89" t="s">
        <v>113</v>
      </c>
      <c r="I241" s="91">
        <v>610.29603800000007</v>
      </c>
      <c r="J241" s="100">
        <v>1734</v>
      </c>
      <c r="K241" s="91"/>
      <c r="L241" s="91">
        <v>39.155373180000012</v>
      </c>
      <c r="M241" s="92">
        <v>2.3382989961685827E-6</v>
      </c>
      <c r="N241" s="92">
        <f t="shared" si="5"/>
        <v>8.1469921389853398E-4</v>
      </c>
      <c r="O241" s="92">
        <f>L241/'סכום נכסי הקרן'!$C$42</f>
        <v>2.7498377136469338E-4</v>
      </c>
    </row>
    <row r="242" spans="2:15">
      <c r="B242" s="86" t="s">
        <v>907</v>
      </c>
      <c r="C242" s="88" t="s">
        <v>908</v>
      </c>
      <c r="D242" s="89" t="s">
        <v>786</v>
      </c>
      <c r="E242" s="89" t="s">
        <v>225</v>
      </c>
      <c r="F242" s="88"/>
      <c r="G242" s="89" t="s">
        <v>776</v>
      </c>
      <c r="H242" s="89" t="s">
        <v>113</v>
      </c>
      <c r="I242" s="91">
        <v>126.59519500000002</v>
      </c>
      <c r="J242" s="100">
        <v>39330</v>
      </c>
      <c r="K242" s="91"/>
      <c r="L242" s="91">
        <v>184.22259371600003</v>
      </c>
      <c r="M242" s="92">
        <v>1.3464988830208289E-7</v>
      </c>
      <c r="N242" s="92">
        <f t="shared" si="5"/>
        <v>3.8330882863207125E-3</v>
      </c>
      <c r="O242" s="92">
        <f>L242/'סכום נכסי הקרן'!$C$42</f>
        <v>1.2937745059338837E-3</v>
      </c>
    </row>
    <row r="243" spans="2:15">
      <c r="B243" s="86" t="s">
        <v>909</v>
      </c>
      <c r="C243" s="88" t="s">
        <v>910</v>
      </c>
      <c r="D243" s="89" t="s">
        <v>768</v>
      </c>
      <c r="E243" s="89" t="s">
        <v>225</v>
      </c>
      <c r="F243" s="88"/>
      <c r="G243" s="89" t="s">
        <v>864</v>
      </c>
      <c r="H243" s="89" t="s">
        <v>113</v>
      </c>
      <c r="I243" s="91">
        <v>210.54779800000003</v>
      </c>
      <c r="J243" s="100">
        <v>28698</v>
      </c>
      <c r="K243" s="91"/>
      <c r="L243" s="91">
        <v>223.56512615900004</v>
      </c>
      <c r="M243" s="92">
        <v>9.5177765136007182E-8</v>
      </c>
      <c r="N243" s="92">
        <f t="shared" si="5"/>
        <v>4.6516816912856671E-3</v>
      </c>
      <c r="O243" s="92">
        <f>L243/'סכום נכסי הקרן'!$C$42</f>
        <v>1.5700726757018049E-3</v>
      </c>
    </row>
    <row r="244" spans="2:15">
      <c r="B244" s="86" t="s">
        <v>911</v>
      </c>
      <c r="C244" s="88" t="s">
        <v>912</v>
      </c>
      <c r="D244" s="89" t="s">
        <v>768</v>
      </c>
      <c r="E244" s="89" t="s">
        <v>225</v>
      </c>
      <c r="F244" s="88"/>
      <c r="G244" s="89" t="s">
        <v>776</v>
      </c>
      <c r="H244" s="89" t="s">
        <v>113</v>
      </c>
      <c r="I244" s="91">
        <v>215.87812199999999</v>
      </c>
      <c r="J244" s="100">
        <v>34054</v>
      </c>
      <c r="K244" s="91"/>
      <c r="L244" s="91">
        <v>272.00600196400001</v>
      </c>
      <c r="M244" s="92">
        <v>2.9033485675618253E-8</v>
      </c>
      <c r="N244" s="92">
        <f t="shared" si="5"/>
        <v>5.659582784641814E-3</v>
      </c>
      <c r="O244" s="92">
        <f>L244/'סכום נכסי הקרן'!$C$42</f>
        <v>1.9102674851301953E-3</v>
      </c>
    </row>
    <row r="245" spans="2:15">
      <c r="B245" s="86" t="s">
        <v>913</v>
      </c>
      <c r="C245" s="88" t="s">
        <v>914</v>
      </c>
      <c r="D245" s="89" t="s">
        <v>786</v>
      </c>
      <c r="E245" s="89" t="s">
        <v>225</v>
      </c>
      <c r="F245" s="88"/>
      <c r="G245" s="89" t="s">
        <v>881</v>
      </c>
      <c r="H245" s="89" t="s">
        <v>113</v>
      </c>
      <c r="I245" s="91">
        <v>731.81350799999996</v>
      </c>
      <c r="J245" s="100">
        <v>8540</v>
      </c>
      <c r="K245" s="91"/>
      <c r="L245" s="91">
        <v>231.23843218500005</v>
      </c>
      <c r="M245" s="92">
        <v>4.3818185069892941E-7</v>
      </c>
      <c r="N245" s="92">
        <f t="shared" si="5"/>
        <v>4.8113388693349426E-3</v>
      </c>
      <c r="O245" s="92">
        <f>L245/'סכום נכסי הקרן'!$C$42</f>
        <v>1.6239614388139562E-3</v>
      </c>
    </row>
    <row r="246" spans="2:15">
      <c r="B246" s="86" t="s">
        <v>915</v>
      </c>
      <c r="C246" s="88" t="s">
        <v>916</v>
      </c>
      <c r="D246" s="89" t="s">
        <v>786</v>
      </c>
      <c r="E246" s="89" t="s">
        <v>225</v>
      </c>
      <c r="F246" s="88"/>
      <c r="G246" s="89" t="s">
        <v>770</v>
      </c>
      <c r="H246" s="89" t="s">
        <v>113</v>
      </c>
      <c r="I246" s="91">
        <v>146.58391000000003</v>
      </c>
      <c r="J246" s="100">
        <v>7640</v>
      </c>
      <c r="K246" s="91"/>
      <c r="L246" s="91">
        <v>41.436339679000007</v>
      </c>
      <c r="M246" s="92">
        <v>6.9003113083402465E-7</v>
      </c>
      <c r="N246" s="92">
        <f t="shared" si="5"/>
        <v>8.6215889727637952E-4</v>
      </c>
      <c r="O246" s="92">
        <f>L246/'סכום נכסי הקרן'!$C$42</f>
        <v>2.9100274192508431E-4</v>
      </c>
    </row>
    <row r="247" spans="2:15">
      <c r="B247" s="86" t="s">
        <v>917</v>
      </c>
      <c r="C247" s="88" t="s">
        <v>918</v>
      </c>
      <c r="D247" s="89" t="s">
        <v>768</v>
      </c>
      <c r="E247" s="89" t="s">
        <v>225</v>
      </c>
      <c r="F247" s="88"/>
      <c r="G247" s="89" t="s">
        <v>227</v>
      </c>
      <c r="H247" s="89" t="s">
        <v>113</v>
      </c>
      <c r="I247" s="91">
        <v>89.282927000000015</v>
      </c>
      <c r="J247" s="100">
        <v>42302</v>
      </c>
      <c r="K247" s="91"/>
      <c r="L247" s="91">
        <v>139.74331598400002</v>
      </c>
      <c r="M247" s="92">
        <v>3.614693400809717E-8</v>
      </c>
      <c r="N247" s="92">
        <f t="shared" si="5"/>
        <v>2.9076154926775547E-3</v>
      </c>
      <c r="O247" s="92">
        <f>L247/'סכום נכסי הקרן'!$C$42</f>
        <v>9.8140155313131811E-4</v>
      </c>
    </row>
    <row r="248" spans="2:15">
      <c r="B248" s="86" t="s">
        <v>820</v>
      </c>
      <c r="C248" s="88" t="s">
        <v>821</v>
      </c>
      <c r="D248" s="89" t="s">
        <v>786</v>
      </c>
      <c r="E248" s="89" t="s">
        <v>225</v>
      </c>
      <c r="F248" s="88"/>
      <c r="G248" s="89" t="s">
        <v>232</v>
      </c>
      <c r="H248" s="89" t="s">
        <v>113</v>
      </c>
      <c r="I248" s="91">
        <v>1333.347851</v>
      </c>
      <c r="J248" s="100">
        <v>8046</v>
      </c>
      <c r="K248" s="91"/>
      <c r="L248" s="91">
        <v>396.94032195900007</v>
      </c>
      <c r="M248" s="92">
        <v>2.2331912514367708E-5</v>
      </c>
      <c r="N248" s="92">
        <f t="shared" si="5"/>
        <v>8.259070007531167E-3</v>
      </c>
      <c r="O248" s="92">
        <f>L248/'סכום נכסי הקרן'!$C$42</f>
        <v>2.7876671290354288E-3</v>
      </c>
    </row>
    <row r="249" spans="2:15">
      <c r="B249" s="86" t="s">
        <v>919</v>
      </c>
      <c r="C249" s="88" t="s">
        <v>920</v>
      </c>
      <c r="D249" s="89" t="s">
        <v>786</v>
      </c>
      <c r="E249" s="89" t="s">
        <v>225</v>
      </c>
      <c r="F249" s="88"/>
      <c r="G249" s="89" t="s">
        <v>776</v>
      </c>
      <c r="H249" s="89" t="s">
        <v>113</v>
      </c>
      <c r="I249" s="91">
        <v>226.66982300000004</v>
      </c>
      <c r="J249" s="100">
        <v>25551</v>
      </c>
      <c r="K249" s="91"/>
      <c r="L249" s="91">
        <v>214.29070395700006</v>
      </c>
      <c r="M249" s="92">
        <v>7.4110265790674611E-7</v>
      </c>
      <c r="N249" s="92">
        <f t="shared" si="5"/>
        <v>4.4587103603115586E-3</v>
      </c>
      <c r="O249" s="92">
        <f>L249/'סכום נכסי הקרן'!$C$42</f>
        <v>1.5049394541996007E-3</v>
      </c>
    </row>
    <row r="250" spans="2:15">
      <c r="B250" s="86" t="s">
        <v>921</v>
      </c>
      <c r="C250" s="88" t="s">
        <v>922</v>
      </c>
      <c r="D250" s="89" t="s">
        <v>768</v>
      </c>
      <c r="E250" s="89" t="s">
        <v>225</v>
      </c>
      <c r="F250" s="88"/>
      <c r="G250" s="89" t="s">
        <v>112</v>
      </c>
      <c r="H250" s="89" t="s">
        <v>113</v>
      </c>
      <c r="I250" s="91">
        <v>1424.1036000000001</v>
      </c>
      <c r="J250" s="100">
        <v>481</v>
      </c>
      <c r="K250" s="91"/>
      <c r="L250" s="91">
        <v>25.344771769000001</v>
      </c>
      <c r="M250" s="92">
        <v>3.9589946710971119E-6</v>
      </c>
      <c r="N250" s="92">
        <f t="shared" si="5"/>
        <v>5.2734437089183299E-4</v>
      </c>
      <c r="O250" s="92">
        <f>L250/'סכום נכסי הקרן'!$C$42</f>
        <v>1.7799347469830526E-4</v>
      </c>
    </row>
    <row r="251" spans="2:15">
      <c r="B251" s="86" t="s">
        <v>923</v>
      </c>
      <c r="C251" s="88" t="s">
        <v>924</v>
      </c>
      <c r="D251" s="89" t="s">
        <v>786</v>
      </c>
      <c r="E251" s="89" t="s">
        <v>225</v>
      </c>
      <c r="F251" s="88"/>
      <c r="G251" s="89" t="s">
        <v>835</v>
      </c>
      <c r="H251" s="89" t="s">
        <v>113</v>
      </c>
      <c r="I251" s="91">
        <v>2381.3222470000005</v>
      </c>
      <c r="J251" s="100">
        <v>3668</v>
      </c>
      <c r="K251" s="91"/>
      <c r="L251" s="91">
        <v>323.18353007400009</v>
      </c>
      <c r="M251" s="92">
        <v>4.2182333725402956E-7</v>
      </c>
      <c r="N251" s="92">
        <f t="shared" si="5"/>
        <v>6.7244249387138902E-3</v>
      </c>
      <c r="O251" s="92">
        <f>L251/'סכום נכסי הקרן'!$C$42</f>
        <v>2.2696814951593145E-3</v>
      </c>
    </row>
    <row r="252" spans="2:15">
      <c r="B252" s="86" t="s">
        <v>925</v>
      </c>
      <c r="C252" s="88" t="s">
        <v>926</v>
      </c>
      <c r="D252" s="89" t="s">
        <v>786</v>
      </c>
      <c r="E252" s="89" t="s">
        <v>225</v>
      </c>
      <c r="F252" s="88"/>
      <c r="G252" s="89" t="s">
        <v>857</v>
      </c>
      <c r="H252" s="89" t="s">
        <v>113</v>
      </c>
      <c r="I252" s="91">
        <v>299.83072500000003</v>
      </c>
      <c r="J252" s="100">
        <v>3682</v>
      </c>
      <c r="K252" s="91"/>
      <c r="L252" s="91">
        <v>40.847138990000005</v>
      </c>
      <c r="M252" s="92">
        <v>9.7495510821068333E-7</v>
      </c>
      <c r="N252" s="92">
        <f t="shared" si="5"/>
        <v>8.4989949839515608E-4</v>
      </c>
      <c r="O252" s="92">
        <f>L252/'סכום נכסי הקרן'!$C$42</f>
        <v>2.8686485191425296E-4</v>
      </c>
    </row>
    <row r="253" spans="2:15">
      <c r="B253" s="86" t="s">
        <v>927</v>
      </c>
      <c r="C253" s="88" t="s">
        <v>928</v>
      </c>
      <c r="D253" s="89" t="s">
        <v>768</v>
      </c>
      <c r="E253" s="89" t="s">
        <v>225</v>
      </c>
      <c r="F253" s="88"/>
      <c r="G253" s="89" t="s">
        <v>227</v>
      </c>
      <c r="H253" s="89" t="s">
        <v>113</v>
      </c>
      <c r="I253" s="91">
        <v>359.79687000000007</v>
      </c>
      <c r="J253" s="100">
        <v>11904</v>
      </c>
      <c r="K253" s="91"/>
      <c r="L253" s="91">
        <v>158.47181179800003</v>
      </c>
      <c r="M253" s="92">
        <v>3.2297744165170565E-7</v>
      </c>
      <c r="N253" s="92">
        <f t="shared" si="5"/>
        <v>3.2972961310672151E-3</v>
      </c>
      <c r="O253" s="92">
        <f>L253/'סכום נכסי הקרן'!$C$42</f>
        <v>1.1129296677337901E-3</v>
      </c>
    </row>
    <row r="254" spans="2:15">
      <c r="B254" s="86" t="s">
        <v>929</v>
      </c>
      <c r="C254" s="88" t="s">
        <v>930</v>
      </c>
      <c r="D254" s="89" t="s">
        <v>786</v>
      </c>
      <c r="E254" s="89" t="s">
        <v>225</v>
      </c>
      <c r="F254" s="88"/>
      <c r="G254" s="89" t="s">
        <v>806</v>
      </c>
      <c r="H254" s="89" t="s">
        <v>113</v>
      </c>
      <c r="I254" s="91">
        <v>479.72916000000004</v>
      </c>
      <c r="J254" s="100">
        <v>9796</v>
      </c>
      <c r="K254" s="91"/>
      <c r="L254" s="91">
        <v>173.87879350000003</v>
      </c>
      <c r="M254" s="92">
        <v>3.2832479988036974E-7</v>
      </c>
      <c r="N254" s="92">
        <f t="shared" si="5"/>
        <v>3.617866588242168E-3</v>
      </c>
      <c r="O254" s="92">
        <f>L254/'סכום נכסי הקרן'!$C$42</f>
        <v>1.2211311632038117E-3</v>
      </c>
    </row>
    <row r="255" spans="2:15">
      <c r="B255" s="86" t="s">
        <v>931</v>
      </c>
      <c r="C255" s="88" t="s">
        <v>932</v>
      </c>
      <c r="D255" s="89" t="s">
        <v>26</v>
      </c>
      <c r="E255" s="89" t="s">
        <v>225</v>
      </c>
      <c r="F255" s="88"/>
      <c r="G255" s="89" t="s">
        <v>108</v>
      </c>
      <c r="H255" s="89" t="s">
        <v>115</v>
      </c>
      <c r="I255" s="91">
        <v>231.86909400000002</v>
      </c>
      <c r="J255" s="100">
        <v>14346</v>
      </c>
      <c r="K255" s="91"/>
      <c r="L255" s="91">
        <v>133.67114379500003</v>
      </c>
      <c r="M255" s="92">
        <v>5.4268782569369076E-7</v>
      </c>
      <c r="N255" s="92">
        <f t="shared" si="5"/>
        <v>2.7812728350225468E-3</v>
      </c>
      <c r="O255" s="92">
        <f>L255/'סכום נכסי הקרן'!$C$42</f>
        <v>9.3875737244043128E-4</v>
      </c>
    </row>
    <row r="256" spans="2:15">
      <c r="B256" s="86" t="s">
        <v>933</v>
      </c>
      <c r="C256" s="88" t="s">
        <v>934</v>
      </c>
      <c r="D256" s="89" t="s">
        <v>26</v>
      </c>
      <c r="E256" s="89" t="s">
        <v>225</v>
      </c>
      <c r="F256" s="88"/>
      <c r="G256" s="89" t="s">
        <v>770</v>
      </c>
      <c r="H256" s="89" t="s">
        <v>113</v>
      </c>
      <c r="I256" s="91">
        <v>48.772465000000004</v>
      </c>
      <c r="J256" s="100">
        <v>138600</v>
      </c>
      <c r="K256" s="91"/>
      <c r="L256" s="91">
        <v>250.11495296200005</v>
      </c>
      <c r="M256" s="92">
        <v>2.042472426403538E-7</v>
      </c>
      <c r="N256" s="92">
        <f t="shared" si="5"/>
        <v>5.2040994380432096E-3</v>
      </c>
      <c r="O256" s="92">
        <f>L256/'סכום נכסי הקרן'!$C$42</f>
        <v>1.7565291160428584E-3</v>
      </c>
    </row>
    <row r="257" spans="2:15">
      <c r="B257" s="86" t="s">
        <v>827</v>
      </c>
      <c r="C257" s="88" t="s">
        <v>828</v>
      </c>
      <c r="D257" s="89" t="s">
        <v>768</v>
      </c>
      <c r="E257" s="89" t="s">
        <v>225</v>
      </c>
      <c r="F257" s="88"/>
      <c r="G257" s="89" t="s">
        <v>138</v>
      </c>
      <c r="H257" s="89" t="s">
        <v>113</v>
      </c>
      <c r="I257" s="91">
        <v>55.332359000000004</v>
      </c>
      <c r="J257" s="100">
        <v>2660</v>
      </c>
      <c r="K257" s="91"/>
      <c r="L257" s="91">
        <v>5.4458107360000012</v>
      </c>
      <c r="M257" s="92">
        <v>1.0031684121409422E-6</v>
      </c>
      <c r="N257" s="92">
        <f t="shared" si="5"/>
        <v>1.133100610550584E-4</v>
      </c>
      <c r="O257" s="92">
        <f>L257/'סכום נכסי הקרן'!$C$42</f>
        <v>3.8245314824084551E-5</v>
      </c>
    </row>
    <row r="258" spans="2:15">
      <c r="B258" s="86" t="s">
        <v>935</v>
      </c>
      <c r="C258" s="88" t="s">
        <v>936</v>
      </c>
      <c r="D258" s="89" t="s">
        <v>768</v>
      </c>
      <c r="E258" s="89" t="s">
        <v>225</v>
      </c>
      <c r="F258" s="88"/>
      <c r="G258" s="89" t="s">
        <v>776</v>
      </c>
      <c r="H258" s="89" t="s">
        <v>113</v>
      </c>
      <c r="I258" s="91">
        <v>822.41982900000016</v>
      </c>
      <c r="J258" s="100">
        <v>1510</v>
      </c>
      <c r="K258" s="91"/>
      <c r="L258" s="91">
        <v>45.948595846000003</v>
      </c>
      <c r="M258" s="92">
        <v>3.4483629656323492E-6</v>
      </c>
      <c r="N258" s="92">
        <f t="shared" si="5"/>
        <v>9.5604464662843577E-4</v>
      </c>
      <c r="O258" s="92">
        <f>L258/'סכום נכסי הקרן'!$C$42</f>
        <v>3.2269180826244808E-4</v>
      </c>
    </row>
    <row r="259" spans="2:15">
      <c r="B259" s="86" t="s">
        <v>937</v>
      </c>
      <c r="C259" s="88" t="s">
        <v>938</v>
      </c>
      <c r="D259" s="89" t="s">
        <v>786</v>
      </c>
      <c r="E259" s="89" t="s">
        <v>225</v>
      </c>
      <c r="F259" s="88"/>
      <c r="G259" s="89" t="s">
        <v>864</v>
      </c>
      <c r="H259" s="89" t="s">
        <v>113</v>
      </c>
      <c r="I259" s="91">
        <v>3635.3033260000007</v>
      </c>
      <c r="J259" s="100">
        <v>311</v>
      </c>
      <c r="K259" s="91"/>
      <c r="L259" s="91">
        <v>41.831435378000009</v>
      </c>
      <c r="M259" s="92">
        <v>1.2200940018252897E-5</v>
      </c>
      <c r="N259" s="92">
        <f t="shared" si="5"/>
        <v>8.7037958652662036E-4</v>
      </c>
      <c r="O259" s="92">
        <f>L259/'סכום נכסי הקרן'!$C$42</f>
        <v>2.9377745447504625E-4</v>
      </c>
    </row>
    <row r="260" spans="2:15">
      <c r="B260" s="86" t="s">
        <v>939</v>
      </c>
      <c r="C260" s="88" t="s">
        <v>940</v>
      </c>
      <c r="D260" s="89" t="s">
        <v>786</v>
      </c>
      <c r="E260" s="89" t="s">
        <v>225</v>
      </c>
      <c r="F260" s="88"/>
      <c r="G260" s="89" t="s">
        <v>227</v>
      </c>
      <c r="H260" s="89" t="s">
        <v>113</v>
      </c>
      <c r="I260" s="91">
        <v>726.25664500000016</v>
      </c>
      <c r="J260" s="100">
        <v>10092</v>
      </c>
      <c r="K260" s="91">
        <v>1.2026257550000004</v>
      </c>
      <c r="L260" s="91">
        <v>272.38976202500004</v>
      </c>
      <c r="M260" s="92">
        <v>1.4003059093893066E-7</v>
      </c>
      <c r="N260" s="92">
        <f t="shared" si="5"/>
        <v>5.6675676151932974E-3</v>
      </c>
      <c r="O260" s="92">
        <f>L260/'סכום נכסי הקרן'!$C$42</f>
        <v>1.9129625887724928E-3</v>
      </c>
    </row>
    <row r="261" spans="2:15">
      <c r="B261" s="86" t="s">
        <v>941</v>
      </c>
      <c r="C261" s="88" t="s">
        <v>942</v>
      </c>
      <c r="D261" s="89" t="s">
        <v>768</v>
      </c>
      <c r="E261" s="89" t="s">
        <v>225</v>
      </c>
      <c r="F261" s="88"/>
      <c r="G261" s="89" t="s">
        <v>796</v>
      </c>
      <c r="H261" s="89" t="s">
        <v>113</v>
      </c>
      <c r="I261" s="91">
        <v>2373.5059999999999</v>
      </c>
      <c r="J261" s="100">
        <v>127</v>
      </c>
      <c r="K261" s="91"/>
      <c r="L261" s="91">
        <v>11.153104694000001</v>
      </c>
      <c r="M261" s="92">
        <v>1.45027051769229E-5</v>
      </c>
      <c r="N261" s="92">
        <f t="shared" si="5"/>
        <v>2.32060759195396E-4</v>
      </c>
      <c r="O261" s="92">
        <f>L261/'סכום נכסי הקרן'!$C$42</f>
        <v>7.8326996835977649E-5</v>
      </c>
    </row>
    <row r="262" spans="2:15">
      <c r="B262" s="86" t="s">
        <v>943</v>
      </c>
      <c r="C262" s="88" t="s">
        <v>944</v>
      </c>
      <c r="D262" s="89" t="s">
        <v>768</v>
      </c>
      <c r="E262" s="89" t="s">
        <v>225</v>
      </c>
      <c r="F262" s="88"/>
      <c r="G262" s="89" t="s">
        <v>812</v>
      </c>
      <c r="H262" s="89" t="s">
        <v>113</v>
      </c>
      <c r="I262" s="91">
        <v>106.60648000000003</v>
      </c>
      <c r="J262" s="100">
        <v>26177</v>
      </c>
      <c r="K262" s="91"/>
      <c r="L262" s="91">
        <v>103.25359959800002</v>
      </c>
      <c r="M262" s="92">
        <v>3.3635063996084488E-8</v>
      </c>
      <c r="N262" s="92">
        <f t="shared" si="5"/>
        <v>2.1483801479295355E-3</v>
      </c>
      <c r="O262" s="92">
        <f>L262/'סכום נכסי הקרן'!$C$42</f>
        <v>7.2513838889781787E-4</v>
      </c>
    </row>
    <row r="263" spans="2:15">
      <c r="B263" s="86" t="s">
        <v>945</v>
      </c>
      <c r="C263" s="88" t="s">
        <v>946</v>
      </c>
      <c r="D263" s="89" t="s">
        <v>26</v>
      </c>
      <c r="E263" s="89" t="s">
        <v>225</v>
      </c>
      <c r="F263" s="88"/>
      <c r="G263" s="89" t="s">
        <v>806</v>
      </c>
      <c r="H263" s="89" t="s">
        <v>115</v>
      </c>
      <c r="I263" s="91">
        <v>892.82927000000007</v>
      </c>
      <c r="J263" s="100">
        <v>10638</v>
      </c>
      <c r="K263" s="91"/>
      <c r="L263" s="91">
        <v>381.67382575900007</v>
      </c>
      <c r="M263" s="92">
        <v>1.4969515408593052E-6</v>
      </c>
      <c r="N263" s="92">
        <f t="shared" si="5"/>
        <v>7.9414226083875435E-3</v>
      </c>
      <c r="O263" s="92">
        <f>L263/'סכום נכסי הקרן'!$C$42</f>
        <v>2.6804522474072529E-3</v>
      </c>
    </row>
    <row r="264" spans="2:15">
      <c r="B264" s="86" t="s">
        <v>947</v>
      </c>
      <c r="C264" s="88" t="s">
        <v>948</v>
      </c>
      <c r="D264" s="89" t="s">
        <v>786</v>
      </c>
      <c r="E264" s="89" t="s">
        <v>225</v>
      </c>
      <c r="F264" s="88"/>
      <c r="G264" s="89" t="s">
        <v>776</v>
      </c>
      <c r="H264" s="89" t="s">
        <v>113</v>
      </c>
      <c r="I264" s="91">
        <v>206.55005500000004</v>
      </c>
      <c r="J264" s="100">
        <v>23748</v>
      </c>
      <c r="K264" s="91"/>
      <c r="L264" s="91">
        <v>181.49057612700003</v>
      </c>
      <c r="M264" s="92">
        <v>1.2764001312866946E-7</v>
      </c>
      <c r="N264" s="92">
        <f t="shared" si="5"/>
        <v>3.7762436593551298E-3</v>
      </c>
      <c r="O264" s="92">
        <f>L264/'סכום נכסי הקרן'!$C$42</f>
        <v>1.2745878544210938E-3</v>
      </c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109" t="s">
        <v>198</v>
      </c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109" t="s">
        <v>94</v>
      </c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109" t="s">
        <v>181</v>
      </c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109" t="s">
        <v>189</v>
      </c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09" t="s">
        <v>195</v>
      </c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2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13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2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2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13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2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2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13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9 B271" xr:uid="{00000000-0002-0000-0500-000000000000}"/>
    <dataValidation type="list" allowBlank="1" showInputMessage="1" showErrorMessage="1" sqref="E12:E35 E37:E355" xr:uid="{00000000-0002-0000-0500-000001000000}">
      <formula1>#REF!</formula1>
    </dataValidation>
    <dataValidation type="list" allowBlank="1" showInputMessage="1" showErrorMessage="1" sqref="H37:H355 G12:H35 G37:G36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3.710937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127</v>
      </c>
      <c r="C1" s="46" t="s" vm="1">
        <v>205</v>
      </c>
    </row>
    <row r="2" spans="2:14">
      <c r="B2" s="46" t="s">
        <v>126</v>
      </c>
      <c r="C2" s="46" t="s">
        <v>206</v>
      </c>
    </row>
    <row r="3" spans="2:14">
      <c r="B3" s="46" t="s">
        <v>128</v>
      </c>
      <c r="C3" s="46" t="s">
        <v>207</v>
      </c>
    </row>
    <row r="4" spans="2:14">
      <c r="B4" s="46" t="s">
        <v>129</v>
      </c>
      <c r="C4" s="46">
        <v>2146</v>
      </c>
    </row>
    <row r="6" spans="2:14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2:14" ht="26.25" customHeight="1">
      <c r="B7" s="130" t="s">
        <v>203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2:14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183</v>
      </c>
      <c r="I8" s="29" t="s">
        <v>182</v>
      </c>
      <c r="J8" s="29" t="s">
        <v>197</v>
      </c>
      <c r="K8" s="29" t="s">
        <v>49</v>
      </c>
      <c r="L8" s="29" t="s">
        <v>48</v>
      </c>
      <c r="M8" s="29" t="s">
        <v>130</v>
      </c>
      <c r="N8" s="13" t="s">
        <v>132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200</v>
      </c>
      <c r="C11" s="74"/>
      <c r="D11" s="75"/>
      <c r="E11" s="74"/>
      <c r="F11" s="75"/>
      <c r="G11" s="75"/>
      <c r="H11" s="77"/>
      <c r="I11" s="111"/>
      <c r="J11" s="77"/>
      <c r="K11" s="77">
        <v>41692.210275357007</v>
      </c>
      <c r="L11" s="78"/>
      <c r="M11" s="78">
        <f>IFERROR(K11/$K$11,0)</f>
        <v>1</v>
      </c>
      <c r="N11" s="78">
        <f>K11/'סכום נכסי הקרן'!$C$42</f>
        <v>0.29279969227578406</v>
      </c>
    </row>
    <row r="12" spans="2:14">
      <c r="B12" s="79" t="s">
        <v>177</v>
      </c>
      <c r="C12" s="80"/>
      <c r="D12" s="81"/>
      <c r="E12" s="80"/>
      <c r="F12" s="81"/>
      <c r="G12" s="81"/>
      <c r="H12" s="83"/>
      <c r="I12" s="102"/>
      <c r="J12" s="83"/>
      <c r="K12" s="83">
        <v>9376.232806729</v>
      </c>
      <c r="L12" s="84"/>
      <c r="M12" s="84">
        <f t="shared" ref="M12:M67" si="0">IFERROR(K12/$K$11,0)</f>
        <v>0.2248917182563239</v>
      </c>
      <c r="N12" s="84">
        <f>K12/'סכום נכסי הקרן'!$C$42</f>
        <v>6.5848225900823967E-2</v>
      </c>
    </row>
    <row r="13" spans="2:14">
      <c r="B13" s="85" t="s">
        <v>201</v>
      </c>
      <c r="C13" s="80"/>
      <c r="D13" s="81"/>
      <c r="E13" s="80"/>
      <c r="F13" s="81"/>
      <c r="G13" s="81"/>
      <c r="H13" s="83"/>
      <c r="I13" s="102"/>
      <c r="J13" s="83"/>
      <c r="K13" s="83">
        <v>9376.232806729</v>
      </c>
      <c r="L13" s="84"/>
      <c r="M13" s="84">
        <f t="shared" si="0"/>
        <v>0.2248917182563239</v>
      </c>
      <c r="N13" s="84">
        <f>K13/'סכום נכסי הקרן'!$C$42</f>
        <v>6.5848225900823967E-2</v>
      </c>
    </row>
    <row r="14" spans="2:14">
      <c r="B14" s="86" t="s">
        <v>949</v>
      </c>
      <c r="C14" s="88" t="s">
        <v>950</v>
      </c>
      <c r="D14" s="89" t="s">
        <v>102</v>
      </c>
      <c r="E14" s="88" t="s">
        <v>951</v>
      </c>
      <c r="F14" s="89" t="s">
        <v>952</v>
      </c>
      <c r="G14" s="89" t="s">
        <v>114</v>
      </c>
      <c r="H14" s="91">
        <v>69231.815164000014</v>
      </c>
      <c r="I14" s="100">
        <v>1753</v>
      </c>
      <c r="J14" s="91"/>
      <c r="K14" s="91">
        <v>1213.6337198250003</v>
      </c>
      <c r="L14" s="92">
        <v>7.1108962351775406E-4</v>
      </c>
      <c r="M14" s="92">
        <f t="shared" si="0"/>
        <v>2.9109363878996413E-2</v>
      </c>
      <c r="N14" s="92">
        <f>K14/'סכום נכסי הקרן'!$C$42</f>
        <v>8.523212786113973E-3</v>
      </c>
    </row>
    <row r="15" spans="2:14">
      <c r="B15" s="86" t="s">
        <v>953</v>
      </c>
      <c r="C15" s="88" t="s">
        <v>954</v>
      </c>
      <c r="D15" s="89" t="s">
        <v>102</v>
      </c>
      <c r="E15" s="88" t="s">
        <v>951</v>
      </c>
      <c r="F15" s="89" t="s">
        <v>952</v>
      </c>
      <c r="G15" s="89" t="s">
        <v>114</v>
      </c>
      <c r="H15" s="91">
        <v>43407.000000000007</v>
      </c>
      <c r="I15" s="100">
        <v>1775</v>
      </c>
      <c r="J15" s="91"/>
      <c r="K15" s="91">
        <v>770.4742500000001</v>
      </c>
      <c r="L15" s="92">
        <v>1.2100676558480278E-3</v>
      </c>
      <c r="M15" s="92">
        <f t="shared" si="0"/>
        <v>1.8480052866264179E-2</v>
      </c>
      <c r="N15" s="92">
        <f>K15/'סכום נכסי הקרן'!$C$42</f>
        <v>5.4109537924823727E-3</v>
      </c>
    </row>
    <row r="16" spans="2:14">
      <c r="B16" s="86" t="s">
        <v>955</v>
      </c>
      <c r="C16" s="88" t="s">
        <v>956</v>
      </c>
      <c r="D16" s="89" t="s">
        <v>102</v>
      </c>
      <c r="E16" s="88" t="s">
        <v>951</v>
      </c>
      <c r="F16" s="89" t="s">
        <v>952</v>
      </c>
      <c r="G16" s="89" t="s">
        <v>114</v>
      </c>
      <c r="H16" s="91">
        <v>21490.644244000003</v>
      </c>
      <c r="I16" s="100">
        <v>3159</v>
      </c>
      <c r="J16" s="91"/>
      <c r="K16" s="91">
        <v>678.889451678</v>
      </c>
      <c r="L16" s="92">
        <v>3.1702149873859763E-4</v>
      </c>
      <c r="M16" s="92">
        <f t="shared" si="0"/>
        <v>1.6283364378963397E-2</v>
      </c>
      <c r="N16" s="92">
        <f>K16/'סכום נכסי הקרן'!$C$42</f>
        <v>4.7677640793749466E-3</v>
      </c>
    </row>
    <row r="17" spans="2:14">
      <c r="B17" s="86" t="s">
        <v>957</v>
      </c>
      <c r="C17" s="88" t="s">
        <v>958</v>
      </c>
      <c r="D17" s="89" t="s">
        <v>102</v>
      </c>
      <c r="E17" s="88" t="s">
        <v>959</v>
      </c>
      <c r="F17" s="89" t="s">
        <v>952</v>
      </c>
      <c r="G17" s="89" t="s">
        <v>114</v>
      </c>
      <c r="H17" s="91">
        <v>9796.2211569999999</v>
      </c>
      <c r="I17" s="100">
        <v>3114</v>
      </c>
      <c r="J17" s="91"/>
      <c r="K17" s="91">
        <v>305.05432684200002</v>
      </c>
      <c r="L17" s="92">
        <v>1.148285169527361E-4</v>
      </c>
      <c r="M17" s="92">
        <f t="shared" si="0"/>
        <v>7.3168182935676191E-3</v>
      </c>
      <c r="N17" s="92">
        <f>K17/'סכום נכסי הקרן'!$C$42</f>
        <v>2.1423621447944265E-3</v>
      </c>
    </row>
    <row r="18" spans="2:14">
      <c r="B18" s="86" t="s">
        <v>960</v>
      </c>
      <c r="C18" s="88" t="s">
        <v>961</v>
      </c>
      <c r="D18" s="89" t="s">
        <v>102</v>
      </c>
      <c r="E18" s="88" t="s">
        <v>962</v>
      </c>
      <c r="F18" s="89" t="s">
        <v>952</v>
      </c>
      <c r="G18" s="89" t="s">
        <v>114</v>
      </c>
      <c r="H18" s="91">
        <v>6966.0000000000009</v>
      </c>
      <c r="I18" s="100">
        <v>16950</v>
      </c>
      <c r="J18" s="91"/>
      <c r="K18" s="91">
        <v>1180.7366000000004</v>
      </c>
      <c r="L18" s="92">
        <v>5.9540721032490468E-4</v>
      </c>
      <c r="M18" s="92">
        <f t="shared" si="0"/>
        <v>2.8320316725877634E-2</v>
      </c>
      <c r="N18" s="92">
        <f>K18/'סכום נכסי הקרן'!$C$42</f>
        <v>8.2921800224897112E-3</v>
      </c>
    </row>
    <row r="19" spans="2:14">
      <c r="B19" s="86" t="s">
        <v>963</v>
      </c>
      <c r="C19" s="88" t="s">
        <v>964</v>
      </c>
      <c r="D19" s="89" t="s">
        <v>102</v>
      </c>
      <c r="E19" s="88" t="s">
        <v>962</v>
      </c>
      <c r="F19" s="89" t="s">
        <v>952</v>
      </c>
      <c r="G19" s="89" t="s">
        <v>114</v>
      </c>
      <c r="H19" s="91">
        <v>1053.0059370000001</v>
      </c>
      <c r="I19" s="100">
        <v>17260</v>
      </c>
      <c r="J19" s="91"/>
      <c r="K19" s="91">
        <v>181.74882470900005</v>
      </c>
      <c r="L19" s="92">
        <v>1.4303659366181668E-4</v>
      </c>
      <c r="M19" s="92">
        <f t="shared" si="0"/>
        <v>4.3592993393402847E-3</v>
      </c>
      <c r="N19" s="92">
        <f>K19/'סכום נכסי הקרן'!$C$42</f>
        <v>1.2764015050968642E-3</v>
      </c>
    </row>
    <row r="20" spans="2:14">
      <c r="B20" s="86" t="s">
        <v>965</v>
      </c>
      <c r="C20" s="88" t="s">
        <v>966</v>
      </c>
      <c r="D20" s="89" t="s">
        <v>102</v>
      </c>
      <c r="E20" s="88" t="s">
        <v>962</v>
      </c>
      <c r="F20" s="89" t="s">
        <v>952</v>
      </c>
      <c r="G20" s="89" t="s">
        <v>114</v>
      </c>
      <c r="H20" s="91">
        <v>1419.7482160000002</v>
      </c>
      <c r="I20" s="100">
        <v>30560</v>
      </c>
      <c r="J20" s="91"/>
      <c r="K20" s="91">
        <v>433.87505495900001</v>
      </c>
      <c r="L20" s="92">
        <v>1.8619575477080093E-4</v>
      </c>
      <c r="M20" s="92">
        <f t="shared" si="0"/>
        <v>1.0406621574952823E-2</v>
      </c>
      <c r="N20" s="92">
        <f>K20/'סכום נכסי הקרן'!$C$42</f>
        <v>3.0470555947767221E-3</v>
      </c>
    </row>
    <row r="21" spans="2:14">
      <c r="B21" s="86" t="s">
        <v>967</v>
      </c>
      <c r="C21" s="88" t="s">
        <v>968</v>
      </c>
      <c r="D21" s="89" t="s">
        <v>102</v>
      </c>
      <c r="E21" s="88" t="s">
        <v>962</v>
      </c>
      <c r="F21" s="89" t="s">
        <v>952</v>
      </c>
      <c r="G21" s="89" t="s">
        <v>114</v>
      </c>
      <c r="H21" s="91">
        <v>9620.8075630000021</v>
      </c>
      <c r="I21" s="100">
        <v>17510</v>
      </c>
      <c r="J21" s="91"/>
      <c r="K21" s="91">
        <v>1684.6034041940004</v>
      </c>
      <c r="L21" s="92">
        <v>3.1408863643694337E-4</v>
      </c>
      <c r="M21" s="92">
        <f t="shared" si="0"/>
        <v>4.040571111648926E-2</v>
      </c>
      <c r="N21" s="92">
        <f>K21/'סכום נכסי הקרן'!$C$42</f>
        <v>1.1830779781092282E-2</v>
      </c>
    </row>
    <row r="22" spans="2:14">
      <c r="B22" s="86" t="s">
        <v>969</v>
      </c>
      <c r="C22" s="88" t="s">
        <v>970</v>
      </c>
      <c r="D22" s="89" t="s">
        <v>102</v>
      </c>
      <c r="E22" s="88" t="s">
        <v>971</v>
      </c>
      <c r="F22" s="89" t="s">
        <v>952</v>
      </c>
      <c r="G22" s="89" t="s">
        <v>114</v>
      </c>
      <c r="H22" s="91">
        <v>16726.000000000004</v>
      </c>
      <c r="I22" s="100">
        <v>1763</v>
      </c>
      <c r="J22" s="91"/>
      <c r="K22" s="91">
        <v>294.87938000000008</v>
      </c>
      <c r="L22" s="92">
        <v>2.8316904387750558E-4</v>
      </c>
      <c r="M22" s="92">
        <f t="shared" si="0"/>
        <v>7.0727691828392772E-3</v>
      </c>
      <c r="N22" s="92">
        <f>K22/'סכום נכסי הקרן'!$C$42</f>
        <v>2.0709046402729889E-3</v>
      </c>
    </row>
    <row r="23" spans="2:14">
      <c r="B23" s="86" t="s">
        <v>972</v>
      </c>
      <c r="C23" s="88" t="s">
        <v>973</v>
      </c>
      <c r="D23" s="89" t="s">
        <v>102</v>
      </c>
      <c r="E23" s="88" t="s">
        <v>971</v>
      </c>
      <c r="F23" s="89" t="s">
        <v>952</v>
      </c>
      <c r="G23" s="89" t="s">
        <v>114</v>
      </c>
      <c r="H23" s="91">
        <v>68309.467047000013</v>
      </c>
      <c r="I23" s="100">
        <v>1757</v>
      </c>
      <c r="J23" s="91"/>
      <c r="K23" s="91">
        <v>1200.1973360160002</v>
      </c>
      <c r="L23" s="92">
        <v>3.7618449019392392E-4</v>
      </c>
      <c r="M23" s="92">
        <f t="shared" si="0"/>
        <v>2.8787088237569411E-2</v>
      </c>
      <c r="N23" s="92">
        <f>K23/'סכום נכסי הקרן'!$C$42</f>
        <v>8.4288505774761675E-3</v>
      </c>
    </row>
    <row r="24" spans="2:14">
      <c r="B24" s="86" t="s">
        <v>974</v>
      </c>
      <c r="C24" s="88" t="s">
        <v>975</v>
      </c>
      <c r="D24" s="89" t="s">
        <v>102</v>
      </c>
      <c r="E24" s="88" t="s">
        <v>971</v>
      </c>
      <c r="F24" s="89" t="s">
        <v>952</v>
      </c>
      <c r="G24" s="89" t="s">
        <v>114</v>
      </c>
      <c r="H24" s="91">
        <v>9811.483228000001</v>
      </c>
      <c r="I24" s="100">
        <v>1732</v>
      </c>
      <c r="J24" s="91"/>
      <c r="K24" s="91">
        <v>169.93488951900002</v>
      </c>
      <c r="L24" s="92">
        <v>1.1608767191659365E-4</v>
      </c>
      <c r="M24" s="92">
        <f t="shared" si="0"/>
        <v>4.0759386081155634E-3</v>
      </c>
      <c r="N24" s="92">
        <f>K24/'סכום נכסי הקרן'!$C$42</f>
        <v>1.1934335701912246E-3</v>
      </c>
    </row>
    <row r="25" spans="2:14">
      <c r="B25" s="86" t="s">
        <v>976</v>
      </c>
      <c r="C25" s="88" t="s">
        <v>977</v>
      </c>
      <c r="D25" s="89" t="s">
        <v>102</v>
      </c>
      <c r="E25" s="88" t="s">
        <v>971</v>
      </c>
      <c r="F25" s="89" t="s">
        <v>952</v>
      </c>
      <c r="G25" s="89" t="s">
        <v>114</v>
      </c>
      <c r="H25" s="91">
        <v>40716.308677000008</v>
      </c>
      <c r="I25" s="100">
        <v>3100</v>
      </c>
      <c r="J25" s="91"/>
      <c r="K25" s="91">
        <v>1262.2055689870003</v>
      </c>
      <c r="L25" s="92">
        <v>2.7608103084306081E-4</v>
      </c>
      <c r="M25" s="92">
        <f t="shared" si="0"/>
        <v>3.0274374053348079E-2</v>
      </c>
      <c r="N25" s="92">
        <f>K25/'סכום נכסי הקרן'!$C$42</f>
        <v>8.8643274066622993E-3</v>
      </c>
    </row>
    <row r="26" spans="2:14">
      <c r="B26" s="93"/>
      <c r="C26" s="88"/>
      <c r="D26" s="88"/>
      <c r="E26" s="88"/>
      <c r="F26" s="88"/>
      <c r="G26" s="88"/>
      <c r="H26" s="91"/>
      <c r="I26" s="100"/>
      <c r="J26" s="88"/>
      <c r="K26" s="88"/>
      <c r="L26" s="88"/>
      <c r="M26" s="92"/>
      <c r="N26" s="88"/>
    </row>
    <row r="27" spans="2:14">
      <c r="B27" s="79" t="s">
        <v>176</v>
      </c>
      <c r="C27" s="80"/>
      <c r="D27" s="81"/>
      <c r="E27" s="80"/>
      <c r="F27" s="81"/>
      <c r="G27" s="81"/>
      <c r="H27" s="83"/>
      <c r="I27" s="102"/>
      <c r="J27" s="83"/>
      <c r="K27" s="83">
        <v>32315.977468628003</v>
      </c>
      <c r="L27" s="84"/>
      <c r="M27" s="84">
        <f t="shared" si="0"/>
        <v>0.77510828174367608</v>
      </c>
      <c r="N27" s="84">
        <f>K27/'סכום נכסי הקרן'!$C$42</f>
        <v>0.22695146637496008</v>
      </c>
    </row>
    <row r="28" spans="2:14">
      <c r="B28" s="85" t="s">
        <v>202</v>
      </c>
      <c r="C28" s="80"/>
      <c r="D28" s="81"/>
      <c r="E28" s="80"/>
      <c r="F28" s="81"/>
      <c r="G28" s="81"/>
      <c r="H28" s="83"/>
      <c r="I28" s="102"/>
      <c r="J28" s="83"/>
      <c r="K28" s="83">
        <v>32315.977468628003</v>
      </c>
      <c r="L28" s="84"/>
      <c r="M28" s="84">
        <f t="shared" si="0"/>
        <v>0.77510828174367608</v>
      </c>
      <c r="N28" s="84">
        <f>K28/'סכום נכסי הקרן'!$C$42</f>
        <v>0.22695146637496008</v>
      </c>
    </row>
    <row r="29" spans="2:14">
      <c r="B29" s="86" t="s">
        <v>978</v>
      </c>
      <c r="C29" s="88" t="s">
        <v>979</v>
      </c>
      <c r="D29" s="89" t="s">
        <v>26</v>
      </c>
      <c r="E29" s="88"/>
      <c r="F29" s="89" t="s">
        <v>952</v>
      </c>
      <c r="G29" s="89" t="s">
        <v>113</v>
      </c>
      <c r="H29" s="91">
        <v>9072.0262200000016</v>
      </c>
      <c r="I29" s="100">
        <v>6351.4</v>
      </c>
      <c r="J29" s="91"/>
      <c r="K29" s="91">
        <v>2131.9424911570004</v>
      </c>
      <c r="L29" s="92">
        <v>2.0524585393600663E-4</v>
      </c>
      <c r="M29" s="92">
        <f t="shared" si="0"/>
        <v>5.1135271483007137E-2</v>
      </c>
      <c r="N29" s="92">
        <f>K29/'סכום נכסי הקרן'!$C$42</f>
        <v>1.4972391754663167E-2</v>
      </c>
    </row>
    <row r="30" spans="2:14">
      <c r="B30" s="86" t="s">
        <v>980</v>
      </c>
      <c r="C30" s="88" t="s">
        <v>981</v>
      </c>
      <c r="D30" s="89" t="s">
        <v>786</v>
      </c>
      <c r="E30" s="88"/>
      <c r="F30" s="89" t="s">
        <v>952</v>
      </c>
      <c r="G30" s="89" t="s">
        <v>113</v>
      </c>
      <c r="H30" s="91">
        <v>6352.5109050000001</v>
      </c>
      <c r="I30" s="100">
        <v>6508</v>
      </c>
      <c r="J30" s="91"/>
      <c r="K30" s="91">
        <v>1529.6592159690003</v>
      </c>
      <c r="L30" s="92">
        <v>3.1596671997015671E-5</v>
      </c>
      <c r="M30" s="92">
        <f t="shared" si="0"/>
        <v>3.6689328914594276E-2</v>
      </c>
      <c r="N30" s="92">
        <f>K30/'סכום נכסי הקרן'!$C$42</f>
        <v>1.0742624215998231E-2</v>
      </c>
    </row>
    <row r="31" spans="2:14">
      <c r="B31" s="86" t="s">
        <v>982</v>
      </c>
      <c r="C31" s="88" t="s">
        <v>983</v>
      </c>
      <c r="D31" s="89" t="s">
        <v>786</v>
      </c>
      <c r="E31" s="88"/>
      <c r="F31" s="89" t="s">
        <v>952</v>
      </c>
      <c r="G31" s="89" t="s">
        <v>113</v>
      </c>
      <c r="H31" s="91">
        <v>419.64841300000006</v>
      </c>
      <c r="I31" s="100">
        <v>16981</v>
      </c>
      <c r="J31" s="91"/>
      <c r="K31" s="91">
        <v>263.66383895300009</v>
      </c>
      <c r="L31" s="92">
        <v>4.1363722180142637E-6</v>
      </c>
      <c r="M31" s="92">
        <f t="shared" si="0"/>
        <v>6.324055194282749E-3</v>
      </c>
      <c r="N31" s="92">
        <f>K31/'סכום נכסי הקרן'!$C$42</f>
        <v>1.8516814148210629E-3</v>
      </c>
    </row>
    <row r="32" spans="2:14">
      <c r="B32" s="86" t="s">
        <v>984</v>
      </c>
      <c r="C32" s="88" t="s">
        <v>985</v>
      </c>
      <c r="D32" s="89" t="s">
        <v>786</v>
      </c>
      <c r="E32" s="88"/>
      <c r="F32" s="89" t="s">
        <v>952</v>
      </c>
      <c r="G32" s="89" t="s">
        <v>113</v>
      </c>
      <c r="H32" s="91">
        <v>2255.4759629999999</v>
      </c>
      <c r="I32" s="100">
        <v>7417</v>
      </c>
      <c r="J32" s="91"/>
      <c r="K32" s="91">
        <v>618.96801292200018</v>
      </c>
      <c r="L32" s="92">
        <v>9.6030084351247108E-6</v>
      </c>
      <c r="M32" s="92">
        <f t="shared" si="0"/>
        <v>1.4846130939904936E-2</v>
      </c>
      <c r="N32" s="92">
        <f>K32/'סכום נכסי הקרן'!$C$42</f>
        <v>4.3469425706901621E-3</v>
      </c>
    </row>
    <row r="33" spans="2:14">
      <c r="B33" s="86" t="s">
        <v>986</v>
      </c>
      <c r="C33" s="88" t="s">
        <v>987</v>
      </c>
      <c r="D33" s="89" t="s">
        <v>786</v>
      </c>
      <c r="E33" s="88"/>
      <c r="F33" s="89" t="s">
        <v>952</v>
      </c>
      <c r="G33" s="89" t="s">
        <v>113</v>
      </c>
      <c r="H33" s="91">
        <v>701.40934000000004</v>
      </c>
      <c r="I33" s="100">
        <v>8117</v>
      </c>
      <c r="J33" s="91"/>
      <c r="K33" s="91">
        <v>210.65356558000002</v>
      </c>
      <c r="L33" s="92">
        <v>1.6972008898692442E-6</v>
      </c>
      <c r="M33" s="92">
        <f t="shared" si="0"/>
        <v>5.0525881019196266E-3</v>
      </c>
      <c r="N33" s="92">
        <f>K33/'סכום נכסי הקרן'!$C$42</f>
        <v>1.4793962414383546E-3</v>
      </c>
    </row>
    <row r="34" spans="2:14">
      <c r="B34" s="86" t="s">
        <v>988</v>
      </c>
      <c r="C34" s="88" t="s">
        <v>989</v>
      </c>
      <c r="D34" s="89" t="s">
        <v>786</v>
      </c>
      <c r="E34" s="88"/>
      <c r="F34" s="89" t="s">
        <v>952</v>
      </c>
      <c r="G34" s="89" t="s">
        <v>113</v>
      </c>
      <c r="H34" s="91">
        <v>5993.355007000001</v>
      </c>
      <c r="I34" s="100">
        <v>3371</v>
      </c>
      <c r="J34" s="91"/>
      <c r="K34" s="91">
        <v>747.53318994500012</v>
      </c>
      <c r="L34" s="92">
        <v>6.2152685154235426E-6</v>
      </c>
      <c r="M34" s="92">
        <f t="shared" si="0"/>
        <v>1.7929804752684079E-2</v>
      </c>
      <c r="N34" s="92">
        <f>K34/'סכום נכסי הקרן'!$C$42</f>
        <v>5.2498413141507895E-3</v>
      </c>
    </row>
    <row r="35" spans="2:14">
      <c r="B35" s="86" t="s">
        <v>990</v>
      </c>
      <c r="C35" s="88" t="s">
        <v>991</v>
      </c>
      <c r="D35" s="89" t="s">
        <v>768</v>
      </c>
      <c r="E35" s="88"/>
      <c r="F35" s="89" t="s">
        <v>952</v>
      </c>
      <c r="G35" s="89" t="s">
        <v>113</v>
      </c>
      <c r="H35" s="91">
        <v>2350.6728840000005</v>
      </c>
      <c r="I35" s="100">
        <v>2426</v>
      </c>
      <c r="J35" s="91"/>
      <c r="K35" s="91">
        <v>211.00109941400004</v>
      </c>
      <c r="L35" s="92">
        <v>7.9307452226720662E-5</v>
      </c>
      <c r="M35" s="92">
        <f t="shared" si="0"/>
        <v>5.0609238037618827E-3</v>
      </c>
      <c r="N35" s="92">
        <f>K35/'סכום נכסי הקרן'!$C$42</f>
        <v>1.4818369323726698E-3</v>
      </c>
    </row>
    <row r="36" spans="2:14">
      <c r="B36" s="86" t="s">
        <v>992</v>
      </c>
      <c r="C36" s="88" t="s">
        <v>993</v>
      </c>
      <c r="D36" s="89" t="s">
        <v>26</v>
      </c>
      <c r="E36" s="88"/>
      <c r="F36" s="89" t="s">
        <v>952</v>
      </c>
      <c r="G36" s="89" t="s">
        <v>121</v>
      </c>
      <c r="H36" s="91">
        <v>8413.2434810000013</v>
      </c>
      <c r="I36" s="100">
        <v>5040</v>
      </c>
      <c r="J36" s="91"/>
      <c r="K36" s="91">
        <v>1182.9518397730003</v>
      </c>
      <c r="L36" s="92">
        <v>1.2237964486987247E-4</v>
      </c>
      <c r="M36" s="92">
        <f t="shared" si="0"/>
        <v>2.8373449907312949E-2</v>
      </c>
      <c r="N36" s="92">
        <f>K36/'סכום נכסי הקרן'!$C$42</f>
        <v>8.307737401663606E-3</v>
      </c>
    </row>
    <row r="37" spans="2:14">
      <c r="B37" s="86" t="s">
        <v>994</v>
      </c>
      <c r="C37" s="88" t="s">
        <v>995</v>
      </c>
      <c r="D37" s="89" t="s">
        <v>103</v>
      </c>
      <c r="E37" s="88"/>
      <c r="F37" s="89" t="s">
        <v>952</v>
      </c>
      <c r="G37" s="89" t="s">
        <v>113</v>
      </c>
      <c r="H37" s="91">
        <v>12459.669727</v>
      </c>
      <c r="I37" s="100">
        <v>1003</v>
      </c>
      <c r="J37" s="91"/>
      <c r="K37" s="91">
        <v>462.39080330899998</v>
      </c>
      <c r="L37" s="92">
        <v>5.4576400334832905E-5</v>
      </c>
      <c r="M37" s="92">
        <f t="shared" si="0"/>
        <v>1.1090580236814767E-2</v>
      </c>
      <c r="N37" s="92">
        <f>K37/'סכום נכסי הקרן'!$C$42</f>
        <v>3.2473184804992562E-3</v>
      </c>
    </row>
    <row r="38" spans="2:14">
      <c r="B38" s="86" t="s">
        <v>996</v>
      </c>
      <c r="C38" s="88" t="s">
        <v>997</v>
      </c>
      <c r="D38" s="89" t="s">
        <v>103</v>
      </c>
      <c r="E38" s="88"/>
      <c r="F38" s="89" t="s">
        <v>952</v>
      </c>
      <c r="G38" s="89" t="s">
        <v>113</v>
      </c>
      <c r="H38" s="91">
        <v>14152.010220000002</v>
      </c>
      <c r="I38" s="100">
        <v>446</v>
      </c>
      <c r="J38" s="91"/>
      <c r="K38" s="91">
        <v>233.53647265000004</v>
      </c>
      <c r="L38" s="92">
        <v>2.3691482657649681E-5</v>
      </c>
      <c r="M38" s="92">
        <f t="shared" si="0"/>
        <v>5.6014413989472827E-3</v>
      </c>
      <c r="N38" s="92">
        <f>K38/'סכום נכסי הקרן'!$C$42</f>
        <v>1.6401003179126019E-3</v>
      </c>
    </row>
    <row r="39" spans="2:14">
      <c r="B39" s="86" t="s">
        <v>998</v>
      </c>
      <c r="C39" s="88" t="s">
        <v>999</v>
      </c>
      <c r="D39" s="89" t="s">
        <v>786</v>
      </c>
      <c r="E39" s="88"/>
      <c r="F39" s="89" t="s">
        <v>952</v>
      </c>
      <c r="G39" s="89" t="s">
        <v>113</v>
      </c>
      <c r="H39" s="91">
        <v>3332.7850810000004</v>
      </c>
      <c r="I39" s="100">
        <v>10732</v>
      </c>
      <c r="J39" s="91"/>
      <c r="K39" s="91">
        <v>1323.3956311040001</v>
      </c>
      <c r="L39" s="92">
        <v>2.4067600746699794E-5</v>
      </c>
      <c r="M39" s="92">
        <f t="shared" si="0"/>
        <v>3.1742035799100315E-2</v>
      </c>
      <c r="N39" s="92">
        <f>K39/'סכום נכסי הקרן'!$C$42</f>
        <v>9.2940583141834943E-3</v>
      </c>
    </row>
    <row r="40" spans="2:14">
      <c r="B40" s="86" t="s">
        <v>1000</v>
      </c>
      <c r="C40" s="88" t="s">
        <v>1001</v>
      </c>
      <c r="D40" s="89" t="s">
        <v>26</v>
      </c>
      <c r="E40" s="88"/>
      <c r="F40" s="89" t="s">
        <v>952</v>
      </c>
      <c r="G40" s="89" t="s">
        <v>113</v>
      </c>
      <c r="H40" s="91">
        <v>1765.6698240000003</v>
      </c>
      <c r="I40" s="100">
        <v>4648</v>
      </c>
      <c r="J40" s="91"/>
      <c r="K40" s="91">
        <v>303.65283382399997</v>
      </c>
      <c r="L40" s="92">
        <v>1.8839600990981872E-4</v>
      </c>
      <c r="M40" s="92">
        <f t="shared" si="0"/>
        <v>7.2832030688351366E-3</v>
      </c>
      <c r="N40" s="92">
        <f>K40/'סכום נכסי הקרן'!$C$42</f>
        <v>2.1325196173369743E-3</v>
      </c>
    </row>
    <row r="41" spans="2:14">
      <c r="B41" s="86" t="s">
        <v>1002</v>
      </c>
      <c r="C41" s="88" t="s">
        <v>1003</v>
      </c>
      <c r="D41" s="89" t="s">
        <v>786</v>
      </c>
      <c r="E41" s="88"/>
      <c r="F41" s="89" t="s">
        <v>952</v>
      </c>
      <c r="G41" s="89" t="s">
        <v>113</v>
      </c>
      <c r="H41" s="91">
        <v>4989.1832640000011</v>
      </c>
      <c r="I41" s="100">
        <v>6014.5</v>
      </c>
      <c r="J41" s="91"/>
      <c r="K41" s="91">
        <v>1110.2753814290004</v>
      </c>
      <c r="L41" s="92">
        <v>1.4835755468153335E-4</v>
      </c>
      <c r="M41" s="92">
        <f t="shared" si="0"/>
        <v>2.6630283549280914E-2</v>
      </c>
      <c r="N41" s="92">
        <f>K41/'סכום נכסי הקרן'!$C$42</f>
        <v>7.7973388284463263E-3</v>
      </c>
    </row>
    <row r="42" spans="2:14">
      <c r="B42" s="86" t="s">
        <v>1004</v>
      </c>
      <c r="C42" s="88" t="s">
        <v>1005</v>
      </c>
      <c r="D42" s="89" t="s">
        <v>103</v>
      </c>
      <c r="E42" s="88"/>
      <c r="F42" s="89" t="s">
        <v>952</v>
      </c>
      <c r="G42" s="89" t="s">
        <v>113</v>
      </c>
      <c r="H42" s="91">
        <v>68275.920228999996</v>
      </c>
      <c r="I42" s="100">
        <v>792</v>
      </c>
      <c r="J42" s="91"/>
      <c r="K42" s="91">
        <v>2000.7575663860002</v>
      </c>
      <c r="L42" s="92">
        <v>7.9443107943724791E-5</v>
      </c>
      <c r="M42" s="92">
        <f t="shared" si="0"/>
        <v>4.798876224532013E-2</v>
      </c>
      <c r="N42" s="92">
        <f>K42/'סכום נכסי הקרן'!$C$42</f>
        <v>1.4051094818125498E-2</v>
      </c>
    </row>
    <row r="43" spans="2:14">
      <c r="B43" s="86" t="s">
        <v>1006</v>
      </c>
      <c r="C43" s="88" t="s">
        <v>1007</v>
      </c>
      <c r="D43" s="89" t="s">
        <v>1008</v>
      </c>
      <c r="E43" s="88"/>
      <c r="F43" s="89" t="s">
        <v>952</v>
      </c>
      <c r="G43" s="89" t="s">
        <v>118</v>
      </c>
      <c r="H43" s="91">
        <v>16568.322046000001</v>
      </c>
      <c r="I43" s="100">
        <v>1929</v>
      </c>
      <c r="J43" s="91"/>
      <c r="K43" s="91">
        <v>150.91330858400005</v>
      </c>
      <c r="L43" s="92">
        <v>6.4594175762271611E-5</v>
      </c>
      <c r="M43" s="92">
        <f t="shared" si="0"/>
        <v>3.6197003609856658E-3</v>
      </c>
      <c r="N43" s="92">
        <f>K43/'סכום נכסי הקרן'!$C$42</f>
        <v>1.0598471518271475E-3</v>
      </c>
    </row>
    <row r="44" spans="2:14">
      <c r="B44" s="86" t="s">
        <v>1009</v>
      </c>
      <c r="C44" s="88" t="s">
        <v>1010</v>
      </c>
      <c r="D44" s="89" t="s">
        <v>26</v>
      </c>
      <c r="E44" s="88"/>
      <c r="F44" s="89" t="s">
        <v>952</v>
      </c>
      <c r="G44" s="89" t="s">
        <v>115</v>
      </c>
      <c r="H44" s="91">
        <v>24185.597571000002</v>
      </c>
      <c r="I44" s="100">
        <v>2899</v>
      </c>
      <c r="J44" s="91"/>
      <c r="K44" s="91">
        <v>2817.5329932220006</v>
      </c>
      <c r="L44" s="92">
        <v>9.9701399402874909E-5</v>
      </c>
      <c r="M44" s="92">
        <f t="shared" si="0"/>
        <v>6.7579362538314702E-2</v>
      </c>
      <c r="N44" s="92">
        <f>K44/'סכום נכסי הקרן'!$C$42</f>
        <v>1.9787216555412195E-2</v>
      </c>
    </row>
    <row r="45" spans="2:14">
      <c r="B45" s="86" t="s">
        <v>1011</v>
      </c>
      <c r="C45" s="88" t="s">
        <v>1012</v>
      </c>
      <c r="D45" s="89" t="s">
        <v>26</v>
      </c>
      <c r="E45" s="88"/>
      <c r="F45" s="89" t="s">
        <v>952</v>
      </c>
      <c r="G45" s="89" t="s">
        <v>113</v>
      </c>
      <c r="H45" s="91">
        <v>2281.0855040000006</v>
      </c>
      <c r="I45" s="100">
        <v>3805</v>
      </c>
      <c r="J45" s="91"/>
      <c r="K45" s="91">
        <v>321.142622706</v>
      </c>
      <c r="L45" s="92">
        <v>3.6392557498404605E-5</v>
      </c>
      <c r="M45" s="92">
        <f t="shared" si="0"/>
        <v>7.7027008303231547E-3</v>
      </c>
      <c r="N45" s="92">
        <f>K45/'סכום נכסי הקרן'!$C$42</f>
        <v>2.2553484328110465E-3</v>
      </c>
    </row>
    <row r="46" spans="2:14">
      <c r="B46" s="86" t="s">
        <v>1013</v>
      </c>
      <c r="C46" s="88" t="s">
        <v>1014</v>
      </c>
      <c r="D46" s="89" t="s">
        <v>103</v>
      </c>
      <c r="E46" s="88"/>
      <c r="F46" s="89" t="s">
        <v>952</v>
      </c>
      <c r="G46" s="89" t="s">
        <v>113</v>
      </c>
      <c r="H46" s="91">
        <v>21741.438800000004</v>
      </c>
      <c r="I46" s="100">
        <v>483.55</v>
      </c>
      <c r="J46" s="91"/>
      <c r="K46" s="91">
        <v>388.98369109200013</v>
      </c>
      <c r="L46" s="92">
        <v>2.0120844606792855E-4</v>
      </c>
      <c r="M46" s="92">
        <f t="shared" si="0"/>
        <v>9.3298889294414905E-3</v>
      </c>
      <c r="N46" s="92">
        <f>K46/'סכום נכסי הקרן'!$C$42</f>
        <v>2.7317886075077132E-3</v>
      </c>
    </row>
    <row r="47" spans="2:14">
      <c r="B47" s="86" t="s">
        <v>1015</v>
      </c>
      <c r="C47" s="88" t="s">
        <v>1016</v>
      </c>
      <c r="D47" s="89" t="s">
        <v>103</v>
      </c>
      <c r="E47" s="88"/>
      <c r="F47" s="89" t="s">
        <v>952</v>
      </c>
      <c r="G47" s="89" t="s">
        <v>113</v>
      </c>
      <c r="H47" s="91">
        <v>2539.899386</v>
      </c>
      <c r="I47" s="100">
        <v>3885.75</v>
      </c>
      <c r="J47" s="91"/>
      <c r="K47" s="91">
        <v>365.16831944900008</v>
      </c>
      <c r="L47" s="92">
        <v>2.5317184416619825E-5</v>
      </c>
      <c r="M47" s="92">
        <f t="shared" si="0"/>
        <v>8.7586701937181766E-3</v>
      </c>
      <c r="N47" s="92">
        <f>K47/'סכום נכסי הקרן'!$C$42</f>
        <v>2.564535937465764E-3</v>
      </c>
    </row>
    <row r="48" spans="2:14">
      <c r="B48" s="86" t="s">
        <v>1017</v>
      </c>
      <c r="C48" s="88" t="s">
        <v>1018</v>
      </c>
      <c r="D48" s="89" t="s">
        <v>26</v>
      </c>
      <c r="E48" s="88"/>
      <c r="F48" s="89" t="s">
        <v>952</v>
      </c>
      <c r="G48" s="89" t="s">
        <v>115</v>
      </c>
      <c r="H48" s="91">
        <v>19322.424502000005</v>
      </c>
      <c r="I48" s="100">
        <v>658.2</v>
      </c>
      <c r="J48" s="91"/>
      <c r="K48" s="91">
        <v>511.07362590000002</v>
      </c>
      <c r="L48" s="92">
        <v>9.1554683887224342E-5</v>
      </c>
      <c r="M48" s="92">
        <f t="shared" si="0"/>
        <v>1.2258252141697559E-2</v>
      </c>
      <c r="N48" s="92">
        <f>K48/'סכום נכסי הקרן'!$C$42</f>
        <v>3.5892124549280163E-3</v>
      </c>
    </row>
    <row r="49" spans="2:14">
      <c r="B49" s="86" t="s">
        <v>1019</v>
      </c>
      <c r="C49" s="88" t="s">
        <v>1020</v>
      </c>
      <c r="D49" s="89" t="s">
        <v>103</v>
      </c>
      <c r="E49" s="88"/>
      <c r="F49" s="89" t="s">
        <v>952</v>
      </c>
      <c r="G49" s="89" t="s">
        <v>113</v>
      </c>
      <c r="H49" s="91">
        <v>31229.039733000005</v>
      </c>
      <c r="I49" s="100">
        <v>1024</v>
      </c>
      <c r="J49" s="91"/>
      <c r="K49" s="91">
        <v>1183.2058574020004</v>
      </c>
      <c r="L49" s="92">
        <v>1.3470081189949489E-4</v>
      </c>
      <c r="M49" s="92">
        <f t="shared" si="0"/>
        <v>2.8379542595307242E-2</v>
      </c>
      <c r="N49" s="92">
        <f>K49/'סכום נכסי הקרן'!$C$42</f>
        <v>8.3095213388334668E-3</v>
      </c>
    </row>
    <row r="50" spans="2:14">
      <c r="B50" s="86" t="s">
        <v>1021</v>
      </c>
      <c r="C50" s="88" t="s">
        <v>1022</v>
      </c>
      <c r="D50" s="89" t="s">
        <v>786</v>
      </c>
      <c r="E50" s="88"/>
      <c r="F50" s="89" t="s">
        <v>952</v>
      </c>
      <c r="G50" s="89" t="s">
        <v>113</v>
      </c>
      <c r="H50" s="91">
        <v>1026.4724860000001</v>
      </c>
      <c r="I50" s="100">
        <v>34591</v>
      </c>
      <c r="J50" s="91"/>
      <c r="K50" s="91">
        <v>1313.7482611190001</v>
      </c>
      <c r="L50" s="92">
        <v>5.5938555095367857E-5</v>
      </c>
      <c r="M50" s="92">
        <f t="shared" si="0"/>
        <v>3.1510640775394838E-2</v>
      </c>
      <c r="N50" s="92">
        <f>K50/'סכום נכסי הקרן'!$C$42</f>
        <v>9.2263059224483822E-3</v>
      </c>
    </row>
    <row r="51" spans="2:14">
      <c r="B51" s="86" t="s">
        <v>1023</v>
      </c>
      <c r="C51" s="88" t="s">
        <v>1024</v>
      </c>
      <c r="D51" s="89" t="s">
        <v>26</v>
      </c>
      <c r="E51" s="88"/>
      <c r="F51" s="89" t="s">
        <v>952</v>
      </c>
      <c r="G51" s="89" t="s">
        <v>113</v>
      </c>
      <c r="H51" s="91">
        <v>6733.254616000002</v>
      </c>
      <c r="I51" s="100">
        <v>715.79</v>
      </c>
      <c r="J51" s="91"/>
      <c r="K51" s="91">
        <v>178.32506392900004</v>
      </c>
      <c r="L51" s="92">
        <v>1.8348703084333877E-5</v>
      </c>
      <c r="M51" s="92">
        <f t="shared" si="0"/>
        <v>4.2771794239559076E-3</v>
      </c>
      <c r="N51" s="92">
        <f>K51/'סכום נכסי הקרן'!$C$42</f>
        <v>1.2523568191426049E-3</v>
      </c>
    </row>
    <row r="52" spans="2:14">
      <c r="B52" s="86" t="s">
        <v>1025</v>
      </c>
      <c r="C52" s="88" t="s">
        <v>1026</v>
      </c>
      <c r="D52" s="89" t="s">
        <v>26</v>
      </c>
      <c r="E52" s="88"/>
      <c r="F52" s="89" t="s">
        <v>952</v>
      </c>
      <c r="G52" s="89" t="s">
        <v>115</v>
      </c>
      <c r="H52" s="91">
        <v>521.03917100000001</v>
      </c>
      <c r="I52" s="100">
        <v>7477</v>
      </c>
      <c r="J52" s="91"/>
      <c r="K52" s="91">
        <v>156.55312009700006</v>
      </c>
      <c r="L52" s="92">
        <v>1.5347250986745214E-4</v>
      </c>
      <c r="M52" s="92">
        <f t="shared" si="0"/>
        <v>3.7549729089209221E-3</v>
      </c>
      <c r="N52" s="92">
        <f>K52/'סכום נכסי הקרן'!$C$42</f>
        <v>1.0994549122359519E-3</v>
      </c>
    </row>
    <row r="53" spans="2:14">
      <c r="B53" s="86" t="s">
        <v>1027</v>
      </c>
      <c r="C53" s="88" t="s">
        <v>1028</v>
      </c>
      <c r="D53" s="89" t="s">
        <v>26</v>
      </c>
      <c r="E53" s="88"/>
      <c r="F53" s="89" t="s">
        <v>952</v>
      </c>
      <c r="G53" s="89" t="s">
        <v>115</v>
      </c>
      <c r="H53" s="91">
        <v>5258.9229780000014</v>
      </c>
      <c r="I53" s="100">
        <v>20830</v>
      </c>
      <c r="J53" s="91"/>
      <c r="K53" s="91">
        <v>4402.0001474450009</v>
      </c>
      <c r="L53" s="92">
        <v>1.8658651375928054E-4</v>
      </c>
      <c r="M53" s="92">
        <f t="shared" si="0"/>
        <v>0.10558327606936418</v>
      </c>
      <c r="N53" s="92">
        <f>K53/'סכום נכסי הקרן'!$C$42</f>
        <v>3.0914750742578989E-2</v>
      </c>
    </row>
    <row r="54" spans="2:14">
      <c r="B54" s="86" t="s">
        <v>1029</v>
      </c>
      <c r="C54" s="88" t="s">
        <v>1030</v>
      </c>
      <c r="D54" s="89" t="s">
        <v>26</v>
      </c>
      <c r="E54" s="88"/>
      <c r="F54" s="89" t="s">
        <v>952</v>
      </c>
      <c r="G54" s="89" t="s">
        <v>115</v>
      </c>
      <c r="H54" s="91">
        <v>608.19796400000007</v>
      </c>
      <c r="I54" s="100">
        <v>5352.9</v>
      </c>
      <c r="J54" s="91"/>
      <c r="K54" s="91">
        <v>130.827205448</v>
      </c>
      <c r="L54" s="92">
        <v>1.1721541420620115E-4</v>
      </c>
      <c r="M54" s="92">
        <f t="shared" si="0"/>
        <v>3.1379292338772446E-3</v>
      </c>
      <c r="N54" s="92">
        <f>K54/'סכום נכסי הקרן'!$C$42</f>
        <v>9.1878471406244412E-4</v>
      </c>
    </row>
    <row r="55" spans="2:14">
      <c r="B55" s="86" t="s">
        <v>1031</v>
      </c>
      <c r="C55" s="88" t="s">
        <v>1032</v>
      </c>
      <c r="D55" s="89" t="s">
        <v>26</v>
      </c>
      <c r="E55" s="88"/>
      <c r="F55" s="89" t="s">
        <v>952</v>
      </c>
      <c r="G55" s="89" t="s">
        <v>115</v>
      </c>
      <c r="H55" s="91">
        <v>2658.4990950000001</v>
      </c>
      <c r="I55" s="100">
        <v>8269.7999999999993</v>
      </c>
      <c r="J55" s="91"/>
      <c r="K55" s="91">
        <v>883.4775049660002</v>
      </c>
      <c r="L55" s="92">
        <v>4.7081438519518929E-4</v>
      </c>
      <c r="M55" s="92">
        <f t="shared" si="0"/>
        <v>2.1190469373800428E-2</v>
      </c>
      <c r="N55" s="92">
        <f>K55/'סכום נכסי הקרן'!$C$42</f>
        <v>6.2045629118281922E-3</v>
      </c>
    </row>
    <row r="56" spans="2:14">
      <c r="B56" s="86" t="s">
        <v>1033</v>
      </c>
      <c r="C56" s="88" t="s">
        <v>1034</v>
      </c>
      <c r="D56" s="89" t="s">
        <v>26</v>
      </c>
      <c r="E56" s="88"/>
      <c r="F56" s="89" t="s">
        <v>952</v>
      </c>
      <c r="G56" s="89" t="s">
        <v>115</v>
      </c>
      <c r="H56" s="91">
        <v>4153.1206140000013</v>
      </c>
      <c r="I56" s="100">
        <v>2323.1999999999998</v>
      </c>
      <c r="J56" s="91"/>
      <c r="K56" s="91">
        <v>387.72617026199993</v>
      </c>
      <c r="L56" s="92">
        <v>1.4241387679194784E-4</v>
      </c>
      <c r="M56" s="92">
        <f t="shared" si="0"/>
        <v>9.2997269202389349E-3</v>
      </c>
      <c r="N56" s="92">
        <f>K56/'סכום נכסי הקרן'!$C$42</f>
        <v>2.7229571804947856E-3</v>
      </c>
    </row>
    <row r="57" spans="2:14">
      <c r="B57" s="86" t="s">
        <v>1035</v>
      </c>
      <c r="C57" s="88" t="s">
        <v>1036</v>
      </c>
      <c r="D57" s="89" t="s">
        <v>104</v>
      </c>
      <c r="E57" s="88"/>
      <c r="F57" s="89" t="s">
        <v>952</v>
      </c>
      <c r="G57" s="89" t="s">
        <v>122</v>
      </c>
      <c r="H57" s="91">
        <v>22433.813241000003</v>
      </c>
      <c r="I57" s="100">
        <v>241950</v>
      </c>
      <c r="J57" s="91"/>
      <c r="K57" s="91">
        <v>1388.555430117</v>
      </c>
      <c r="L57" s="92">
        <v>2.793077712559445E-6</v>
      </c>
      <c r="M57" s="92">
        <f t="shared" si="0"/>
        <v>3.3304912858931175E-2</v>
      </c>
      <c r="N57" s="92">
        <f>K57/'סכום נכסי הקרן'!$C$42</f>
        <v>9.7516682363668512E-3</v>
      </c>
    </row>
    <row r="58" spans="2:14">
      <c r="B58" s="86" t="s">
        <v>1037</v>
      </c>
      <c r="C58" s="88" t="s">
        <v>1038</v>
      </c>
      <c r="D58" s="89" t="s">
        <v>104</v>
      </c>
      <c r="E58" s="88"/>
      <c r="F58" s="89" t="s">
        <v>952</v>
      </c>
      <c r="G58" s="89" t="s">
        <v>122</v>
      </c>
      <c r="H58" s="91">
        <v>61298.726000000017</v>
      </c>
      <c r="I58" s="100">
        <v>23390</v>
      </c>
      <c r="J58" s="91"/>
      <c r="K58" s="91">
        <v>366.78888359600006</v>
      </c>
      <c r="L58" s="92">
        <v>1.7075206482674202E-4</v>
      </c>
      <c r="M58" s="92">
        <f t="shared" si="0"/>
        <v>8.7975399043019268E-3</v>
      </c>
      <c r="N58" s="92">
        <f>K58/'סכום נכסי הקרן'!$C$42</f>
        <v>2.5759169767635348E-3</v>
      </c>
    </row>
    <row r="59" spans="2:14">
      <c r="B59" s="86" t="s">
        <v>1039</v>
      </c>
      <c r="C59" s="88" t="s">
        <v>1040</v>
      </c>
      <c r="D59" s="89" t="s">
        <v>26</v>
      </c>
      <c r="E59" s="88"/>
      <c r="F59" s="89" t="s">
        <v>952</v>
      </c>
      <c r="G59" s="89" t="s">
        <v>115</v>
      </c>
      <c r="H59" s="91">
        <v>314.82226100000008</v>
      </c>
      <c r="I59" s="100">
        <v>17672</v>
      </c>
      <c r="J59" s="91"/>
      <c r="K59" s="91">
        <v>223.570814748</v>
      </c>
      <c r="L59" s="92">
        <v>5.7079550539389007E-5</v>
      </c>
      <c r="M59" s="92">
        <f t="shared" si="0"/>
        <v>5.3624121453725348E-3</v>
      </c>
      <c r="N59" s="92">
        <f>K59/'סכום נכסי הקרן'!$C$42</f>
        <v>1.5701126260210052E-3</v>
      </c>
    </row>
    <row r="60" spans="2:14">
      <c r="B60" s="86" t="s">
        <v>1041</v>
      </c>
      <c r="C60" s="88" t="s">
        <v>1042</v>
      </c>
      <c r="D60" s="89" t="s">
        <v>786</v>
      </c>
      <c r="E60" s="88"/>
      <c r="F60" s="89" t="s">
        <v>952</v>
      </c>
      <c r="G60" s="89" t="s">
        <v>113</v>
      </c>
      <c r="H60" s="91">
        <v>3224.84602</v>
      </c>
      <c r="I60" s="100">
        <v>3600</v>
      </c>
      <c r="J60" s="91"/>
      <c r="K60" s="91">
        <v>429.54948986400007</v>
      </c>
      <c r="L60" s="92">
        <v>8.5876541504263483E-5</v>
      </c>
      <c r="M60" s="92">
        <f t="shared" si="0"/>
        <v>1.0302871616233156E-2</v>
      </c>
      <c r="N60" s="92">
        <f>K60/'סכום נכסי הקרן'!$C$42</f>
        <v>3.0166776387899781E-3</v>
      </c>
    </row>
    <row r="61" spans="2:14">
      <c r="B61" s="86" t="s">
        <v>1043</v>
      </c>
      <c r="C61" s="88" t="s">
        <v>1044</v>
      </c>
      <c r="D61" s="89" t="s">
        <v>26</v>
      </c>
      <c r="E61" s="88"/>
      <c r="F61" s="89" t="s">
        <v>952</v>
      </c>
      <c r="G61" s="89" t="s">
        <v>115</v>
      </c>
      <c r="H61" s="91">
        <v>415.87188000000009</v>
      </c>
      <c r="I61" s="100">
        <v>22655</v>
      </c>
      <c r="J61" s="91"/>
      <c r="K61" s="91">
        <v>378.60608810600002</v>
      </c>
      <c r="L61" s="92">
        <v>3.4932539269214621E-4</v>
      </c>
      <c r="M61" s="92">
        <f t="shared" si="0"/>
        <v>9.0809790511342248E-3</v>
      </c>
      <c r="N61" s="92">
        <f>K61/'סכום נכסי הקרן'!$C$42</f>
        <v>2.6589078717349423E-3</v>
      </c>
    </row>
    <row r="62" spans="2:14">
      <c r="B62" s="86" t="s">
        <v>1045</v>
      </c>
      <c r="C62" s="88" t="s">
        <v>1046</v>
      </c>
      <c r="D62" s="89" t="s">
        <v>26</v>
      </c>
      <c r="E62" s="88"/>
      <c r="F62" s="89" t="s">
        <v>952</v>
      </c>
      <c r="G62" s="89" t="s">
        <v>115</v>
      </c>
      <c r="H62" s="91">
        <v>1184.6645109999999</v>
      </c>
      <c r="I62" s="100">
        <v>19926</v>
      </c>
      <c r="J62" s="91"/>
      <c r="K62" s="91">
        <v>948.59204088000013</v>
      </c>
      <c r="L62" s="92">
        <v>3.8733513519699199E-4</v>
      </c>
      <c r="M62" s="92">
        <f t="shared" si="0"/>
        <v>2.2752260784808617E-2</v>
      </c>
      <c r="N62" s="92">
        <f>K62/'סכום נכסי הקרן'!$C$42</f>
        <v>6.6618549563703527E-3</v>
      </c>
    </row>
    <row r="63" spans="2:14">
      <c r="B63" s="86" t="s">
        <v>1047</v>
      </c>
      <c r="C63" s="88" t="s">
        <v>1048</v>
      </c>
      <c r="D63" s="89" t="s">
        <v>103</v>
      </c>
      <c r="E63" s="88"/>
      <c r="F63" s="89" t="s">
        <v>952</v>
      </c>
      <c r="G63" s="89" t="s">
        <v>113</v>
      </c>
      <c r="H63" s="91">
        <v>6129.8725999999997</v>
      </c>
      <c r="I63" s="100">
        <v>3005.25</v>
      </c>
      <c r="J63" s="91"/>
      <c r="K63" s="91">
        <v>681.60658635300013</v>
      </c>
      <c r="L63" s="92">
        <v>3.2433188359788358E-4</v>
      </c>
      <c r="M63" s="92">
        <f t="shared" si="0"/>
        <v>1.6348535658131731E-2</v>
      </c>
      <c r="N63" s="92">
        <f>K63/'סכום נכסי הקרן'!$C$42</f>
        <v>4.7868462098606531E-3</v>
      </c>
    </row>
    <row r="64" spans="2:14">
      <c r="B64" s="86" t="s">
        <v>1049</v>
      </c>
      <c r="C64" s="88" t="s">
        <v>1050</v>
      </c>
      <c r="D64" s="89" t="s">
        <v>786</v>
      </c>
      <c r="E64" s="88"/>
      <c r="F64" s="89" t="s">
        <v>952</v>
      </c>
      <c r="G64" s="89" t="s">
        <v>113</v>
      </c>
      <c r="H64" s="91">
        <v>1643.0084090000005</v>
      </c>
      <c r="I64" s="100">
        <v>17386</v>
      </c>
      <c r="J64" s="91"/>
      <c r="K64" s="91">
        <v>1056.9177354380001</v>
      </c>
      <c r="L64" s="92">
        <v>5.7266456569207443E-6</v>
      </c>
      <c r="M64" s="92">
        <f t="shared" si="0"/>
        <v>2.5350484621888995E-2</v>
      </c>
      <c r="N64" s="92">
        <f>K64/'סכום נכסי הקרן'!$C$42</f>
        <v>7.4226140963310943E-3</v>
      </c>
    </row>
    <row r="65" spans="2:14">
      <c r="B65" s="86" t="s">
        <v>1051</v>
      </c>
      <c r="C65" s="88" t="s">
        <v>1052</v>
      </c>
      <c r="D65" s="89" t="s">
        <v>786</v>
      </c>
      <c r="E65" s="88"/>
      <c r="F65" s="89" t="s">
        <v>952</v>
      </c>
      <c r="G65" s="89" t="s">
        <v>113</v>
      </c>
      <c r="H65" s="91">
        <v>959.45832000000007</v>
      </c>
      <c r="I65" s="100">
        <v>6544</v>
      </c>
      <c r="J65" s="91"/>
      <c r="K65" s="91">
        <v>232.31172410500005</v>
      </c>
      <c r="L65" s="92">
        <v>4.1253865863688386E-6</v>
      </c>
      <c r="M65" s="92">
        <f t="shared" si="0"/>
        <v>5.5720654426976357E-3</v>
      </c>
      <c r="N65" s="92">
        <f>K65/'סכום נכסי הקרן'!$C$42</f>
        <v>1.6314990469623982E-3</v>
      </c>
    </row>
    <row r="66" spans="2:14">
      <c r="B66" s="86" t="s">
        <v>1053</v>
      </c>
      <c r="C66" s="88" t="s">
        <v>1054</v>
      </c>
      <c r="D66" s="89" t="s">
        <v>786</v>
      </c>
      <c r="E66" s="88"/>
      <c r="F66" s="89" t="s">
        <v>952</v>
      </c>
      <c r="G66" s="89" t="s">
        <v>113</v>
      </c>
      <c r="H66" s="91">
        <v>571.67724899999996</v>
      </c>
      <c r="I66" s="100">
        <v>15225</v>
      </c>
      <c r="J66" s="91"/>
      <c r="K66" s="91">
        <v>322.040086293</v>
      </c>
      <c r="L66" s="92">
        <v>9.3883996573992775E-6</v>
      </c>
      <c r="M66" s="92">
        <f t="shared" si="0"/>
        <v>7.724226760012963E-3</v>
      </c>
      <c r="N66" s="92">
        <f>K66/'סכום נכסי הקרן'!$C$42</f>
        <v>2.261651218400172E-3</v>
      </c>
    </row>
    <row r="67" spans="2:14">
      <c r="B67" s="86" t="s">
        <v>1055</v>
      </c>
      <c r="C67" s="88" t="s">
        <v>1056</v>
      </c>
      <c r="D67" s="89" t="s">
        <v>105</v>
      </c>
      <c r="E67" s="88"/>
      <c r="F67" s="89" t="s">
        <v>952</v>
      </c>
      <c r="G67" s="89" t="s">
        <v>117</v>
      </c>
      <c r="H67" s="91">
        <v>3470.5313140000003</v>
      </c>
      <c r="I67" s="100">
        <v>9007</v>
      </c>
      <c r="J67" s="91"/>
      <c r="K67" s="91">
        <v>766.37875509200012</v>
      </c>
      <c r="L67" s="92">
        <v>2.5366139165124097E-5</v>
      </c>
      <c r="M67" s="92">
        <f t="shared" si="0"/>
        <v>1.8381821209056484E-2</v>
      </c>
      <c r="N67" s="92">
        <f>K67/'סכום נכסי הקרן'!$C$42</f>
        <v>5.3821915934802195E-3</v>
      </c>
    </row>
    <row r="68" spans="2:14">
      <c r="B68" s="94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2:14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2:14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2:14">
      <c r="B71" s="109" t="s">
        <v>198</v>
      </c>
      <c r="C71" s="94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2:14">
      <c r="B72" s="109" t="s">
        <v>94</v>
      </c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2:14">
      <c r="B73" s="109" t="s">
        <v>181</v>
      </c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2:14">
      <c r="B74" s="109" t="s">
        <v>189</v>
      </c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2:14">
      <c r="B75" s="109" t="s">
        <v>196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</row>
    <row r="76" spans="2:14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2:14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2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2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3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3.14062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127</v>
      </c>
      <c r="C1" s="46" t="s" vm="1">
        <v>205</v>
      </c>
    </row>
    <row r="2" spans="2:15">
      <c r="B2" s="46" t="s">
        <v>126</v>
      </c>
      <c r="C2" s="46" t="s">
        <v>206</v>
      </c>
    </row>
    <row r="3" spans="2:15">
      <c r="B3" s="46" t="s">
        <v>128</v>
      </c>
      <c r="C3" s="46" t="s">
        <v>207</v>
      </c>
    </row>
    <row r="4" spans="2:15">
      <c r="B4" s="46" t="s">
        <v>129</v>
      </c>
      <c r="C4" s="46">
        <v>2146</v>
      </c>
    </row>
    <row r="6" spans="2:15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75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63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183</v>
      </c>
      <c r="K8" s="29" t="s">
        <v>182</v>
      </c>
      <c r="L8" s="29" t="s">
        <v>49</v>
      </c>
      <c r="M8" s="29" t="s">
        <v>48</v>
      </c>
      <c r="N8" s="29" t="s">
        <v>130</v>
      </c>
      <c r="O8" s="19" t="s">
        <v>132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88"/>
      <c r="D11" s="89"/>
      <c r="E11" s="88"/>
      <c r="F11" s="89"/>
      <c r="G11" s="88"/>
      <c r="H11" s="88"/>
      <c r="I11" s="89"/>
      <c r="J11" s="91"/>
      <c r="K11" s="100"/>
      <c r="L11" s="91">
        <v>3019.9671227470003</v>
      </c>
      <c r="M11" s="92"/>
      <c r="N11" s="92">
        <f>IFERROR(L11/$L$11,0)</f>
        <v>1</v>
      </c>
      <c r="O11" s="92">
        <f>L11/'סכום נכסי הקרן'!$C$42</f>
        <v>2.1208888624116847E-2</v>
      </c>
    </row>
    <row r="12" spans="2:15" s="4" customFormat="1" ht="18" customHeight="1">
      <c r="B12" s="110" t="s">
        <v>176</v>
      </c>
      <c r="C12" s="88"/>
      <c r="D12" s="89"/>
      <c r="E12" s="88"/>
      <c r="F12" s="89"/>
      <c r="G12" s="88"/>
      <c r="H12" s="88"/>
      <c r="I12" s="89"/>
      <c r="J12" s="91"/>
      <c r="K12" s="100"/>
      <c r="L12" s="91">
        <v>3019.9671227470003</v>
      </c>
      <c r="M12" s="92"/>
      <c r="N12" s="92">
        <f t="shared" ref="N12:N17" si="0">IFERROR(L12/$L$11,0)</f>
        <v>1</v>
      </c>
      <c r="O12" s="92">
        <f>L12/'סכום נכסי הקרן'!$C$42</f>
        <v>2.1208888624116847E-2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2"/>
      <c r="L13" s="83">
        <v>3019.9671227470003</v>
      </c>
      <c r="M13" s="84"/>
      <c r="N13" s="84">
        <f t="shared" si="0"/>
        <v>1</v>
      </c>
      <c r="O13" s="84">
        <f>L13/'סכום נכסי הקרן'!$C$42</f>
        <v>2.1208888624116847E-2</v>
      </c>
    </row>
    <row r="14" spans="2:15">
      <c r="B14" s="86" t="s">
        <v>1057</v>
      </c>
      <c r="C14" s="88" t="s">
        <v>1058</v>
      </c>
      <c r="D14" s="89" t="s">
        <v>26</v>
      </c>
      <c r="E14" s="88"/>
      <c r="F14" s="89" t="s">
        <v>952</v>
      </c>
      <c r="G14" s="88" t="s">
        <v>228</v>
      </c>
      <c r="H14" s="88"/>
      <c r="I14" s="89" t="s">
        <v>113</v>
      </c>
      <c r="J14" s="91">
        <v>242.96949400000005</v>
      </c>
      <c r="K14" s="100">
        <v>19790</v>
      </c>
      <c r="L14" s="91">
        <v>177.90955239400003</v>
      </c>
      <c r="M14" s="92">
        <v>3.1503043801612246E-5</v>
      </c>
      <c r="N14" s="92">
        <f t="shared" si="0"/>
        <v>5.8911089148603463E-2</v>
      </c>
      <c r="O14" s="92">
        <f>L14/'סכום נכסי הקרן'!$C$42</f>
        <v>1.2494387284781494E-3</v>
      </c>
    </row>
    <row r="15" spans="2:15">
      <c r="B15" s="86" t="s">
        <v>1059</v>
      </c>
      <c r="C15" s="88" t="s">
        <v>1060</v>
      </c>
      <c r="D15" s="89" t="s">
        <v>26</v>
      </c>
      <c r="E15" s="88"/>
      <c r="F15" s="89" t="s">
        <v>952</v>
      </c>
      <c r="G15" s="88" t="s">
        <v>228</v>
      </c>
      <c r="H15" s="88"/>
      <c r="I15" s="89" t="s">
        <v>113</v>
      </c>
      <c r="J15" s="91">
        <v>1366.215344</v>
      </c>
      <c r="K15" s="100">
        <v>3539</v>
      </c>
      <c r="L15" s="91">
        <v>178.89633584700005</v>
      </c>
      <c r="M15" s="92">
        <v>2.3523474422720606E-5</v>
      </c>
      <c r="N15" s="92">
        <f t="shared" si="0"/>
        <v>5.9237842193551327E-2</v>
      </c>
      <c r="O15" s="92">
        <f>L15/'סכום נכסי הקרן'!$C$42</f>
        <v>1.2563687974160396E-3</v>
      </c>
    </row>
    <row r="16" spans="2:15">
      <c r="B16" s="86" t="s">
        <v>1061</v>
      </c>
      <c r="C16" s="88" t="s">
        <v>1062</v>
      </c>
      <c r="D16" s="89" t="s">
        <v>106</v>
      </c>
      <c r="E16" s="88"/>
      <c r="F16" s="89" t="s">
        <v>952</v>
      </c>
      <c r="G16" s="88" t="s">
        <v>228</v>
      </c>
      <c r="H16" s="88"/>
      <c r="I16" s="89" t="s">
        <v>113</v>
      </c>
      <c r="J16" s="91">
        <v>18104.06724</v>
      </c>
      <c r="K16" s="100">
        <v>1479.4</v>
      </c>
      <c r="L16" s="91">
        <v>990.97681174600018</v>
      </c>
      <c r="M16" s="92">
        <v>2.8243578875044932E-5</v>
      </c>
      <c r="N16" s="92">
        <f t="shared" si="0"/>
        <v>0.32814158945034977</v>
      </c>
      <c r="O16" s="92">
        <f>L16/'סכום נכסי הקרן'!$C$42</f>
        <v>6.9595184235931437E-3</v>
      </c>
    </row>
    <row r="17" spans="2:15">
      <c r="B17" s="86" t="s">
        <v>1063</v>
      </c>
      <c r="C17" s="88" t="s">
        <v>1064</v>
      </c>
      <c r="D17" s="89" t="s">
        <v>106</v>
      </c>
      <c r="E17" s="88"/>
      <c r="F17" s="89" t="s">
        <v>952</v>
      </c>
      <c r="G17" s="88" t="s">
        <v>228</v>
      </c>
      <c r="H17" s="88"/>
      <c r="I17" s="89" t="s">
        <v>113</v>
      </c>
      <c r="J17" s="91">
        <v>3697.8237750000008</v>
      </c>
      <c r="K17" s="100">
        <v>12221.83</v>
      </c>
      <c r="L17" s="91">
        <v>1672.1844227600002</v>
      </c>
      <c r="M17" s="92">
        <v>3.6061981612488084E-5</v>
      </c>
      <c r="N17" s="92">
        <f t="shared" si="0"/>
        <v>0.55370947920749547</v>
      </c>
      <c r="O17" s="92">
        <f>L17/'סכום נכסי הקרן'!$C$42</f>
        <v>1.1743562674629515E-2</v>
      </c>
    </row>
    <row r="18" spans="2:15">
      <c r="B18" s="93"/>
      <c r="C18" s="88"/>
      <c r="D18" s="88"/>
      <c r="E18" s="88"/>
      <c r="F18" s="88"/>
      <c r="G18" s="88"/>
      <c r="H18" s="88"/>
      <c r="I18" s="88"/>
      <c r="J18" s="91"/>
      <c r="K18" s="100"/>
      <c r="L18" s="88"/>
      <c r="M18" s="88"/>
      <c r="N18" s="92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109" t="s">
        <v>198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109" t="s">
        <v>94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109" t="s">
        <v>181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09" t="s">
        <v>189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2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2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3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3.42578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127</v>
      </c>
      <c r="C1" s="46" t="s" vm="1">
        <v>205</v>
      </c>
    </row>
    <row r="2" spans="2:12">
      <c r="B2" s="46" t="s">
        <v>126</v>
      </c>
      <c r="C2" s="46" t="s">
        <v>206</v>
      </c>
    </row>
    <row r="3" spans="2:12">
      <c r="B3" s="46" t="s">
        <v>128</v>
      </c>
      <c r="C3" s="46" t="s">
        <v>207</v>
      </c>
    </row>
    <row r="4" spans="2:12">
      <c r="B4" s="46" t="s">
        <v>129</v>
      </c>
      <c r="C4" s="46">
        <v>2146</v>
      </c>
    </row>
    <row r="6" spans="2:12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76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63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183</v>
      </c>
      <c r="H8" s="29" t="s">
        <v>182</v>
      </c>
      <c r="I8" s="29" t="s">
        <v>49</v>
      </c>
      <c r="J8" s="29" t="s">
        <v>48</v>
      </c>
      <c r="K8" s="29" t="s">
        <v>130</v>
      </c>
      <c r="L8" s="65" t="s">
        <v>132</v>
      </c>
    </row>
    <row r="9" spans="2:12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39</v>
      </c>
      <c r="C11" s="88"/>
      <c r="D11" s="89"/>
      <c r="E11" s="89"/>
      <c r="F11" s="89"/>
      <c r="G11" s="91"/>
      <c r="H11" s="100"/>
      <c r="I11" s="91">
        <v>6.4692434520000006</v>
      </c>
      <c r="J11" s="92"/>
      <c r="K11" s="92">
        <f>IFERROR(I11/$I$11,0)</f>
        <v>1</v>
      </c>
      <c r="L11" s="92">
        <f>I11/'סכום נכסי הקרן'!$C$42</f>
        <v>4.5432767404090606E-5</v>
      </c>
    </row>
    <row r="12" spans="2:12" s="4" customFormat="1" ht="18" customHeight="1">
      <c r="B12" s="110" t="s">
        <v>24</v>
      </c>
      <c r="C12" s="88"/>
      <c r="D12" s="89"/>
      <c r="E12" s="89"/>
      <c r="F12" s="89"/>
      <c r="G12" s="91"/>
      <c r="H12" s="100"/>
      <c r="I12" s="91">
        <v>5.9564913200000014</v>
      </c>
      <c r="J12" s="92"/>
      <c r="K12" s="92">
        <f t="shared" ref="K12:K20" si="0">IFERROR(I12/$I$11,0)</f>
        <v>0.9207400160769218</v>
      </c>
      <c r="L12" s="92">
        <f>I12/'סכום נכסי הקרן'!$C$42</f>
        <v>4.1831766990061428E-5</v>
      </c>
    </row>
    <row r="13" spans="2:12">
      <c r="B13" s="85" t="s">
        <v>1065</v>
      </c>
      <c r="C13" s="80"/>
      <c r="D13" s="81"/>
      <c r="E13" s="81"/>
      <c r="F13" s="81"/>
      <c r="G13" s="83"/>
      <c r="H13" s="102"/>
      <c r="I13" s="83">
        <v>5.9564913200000014</v>
      </c>
      <c r="J13" s="84"/>
      <c r="K13" s="84">
        <f t="shared" si="0"/>
        <v>0.9207400160769218</v>
      </c>
      <c r="L13" s="84">
        <f>I13/'סכום נכסי הקרן'!$C$42</f>
        <v>4.1831766990061428E-5</v>
      </c>
    </row>
    <row r="14" spans="2:12">
      <c r="B14" s="86" t="s">
        <v>1066</v>
      </c>
      <c r="C14" s="88" t="s">
        <v>1067</v>
      </c>
      <c r="D14" s="89" t="s">
        <v>102</v>
      </c>
      <c r="E14" s="89" t="s">
        <v>256</v>
      </c>
      <c r="F14" s="89" t="s">
        <v>114</v>
      </c>
      <c r="G14" s="91">
        <v>373.82719500000007</v>
      </c>
      <c r="H14" s="100">
        <v>1500</v>
      </c>
      <c r="I14" s="91">
        <v>5.6074079250000013</v>
      </c>
      <c r="J14" s="92">
        <v>1.8691359750000003E-4</v>
      </c>
      <c r="K14" s="92">
        <f t="shared" si="0"/>
        <v>0.86677954951076108</v>
      </c>
      <c r="L14" s="92">
        <f>I14/'סכום נכסי הקרן'!$C$42</f>
        <v>3.9380193663544842E-5</v>
      </c>
    </row>
    <row r="15" spans="2:12">
      <c r="B15" s="86" t="s">
        <v>1068</v>
      </c>
      <c r="C15" s="88" t="s">
        <v>1069</v>
      </c>
      <c r="D15" s="89" t="s">
        <v>102</v>
      </c>
      <c r="E15" s="89" t="s">
        <v>138</v>
      </c>
      <c r="F15" s="89" t="s">
        <v>114</v>
      </c>
      <c r="G15" s="91">
        <v>4717.3431750000009</v>
      </c>
      <c r="H15" s="100">
        <v>7.4</v>
      </c>
      <c r="I15" s="91">
        <v>0.34908339500000002</v>
      </c>
      <c r="J15" s="92">
        <v>3.1458710894872202E-4</v>
      </c>
      <c r="K15" s="92">
        <f t="shared" si="0"/>
        <v>5.3960466566160693E-2</v>
      </c>
      <c r="L15" s="92">
        <f>I15/'סכום נכסי הקרן'!$C$42</f>
        <v>2.4515733265165863E-6</v>
      </c>
    </row>
    <row r="16" spans="2:12">
      <c r="B16" s="93"/>
      <c r="C16" s="88"/>
      <c r="D16" s="88"/>
      <c r="E16" s="88"/>
      <c r="F16" s="88"/>
      <c r="G16" s="91"/>
      <c r="H16" s="100"/>
      <c r="I16" s="88"/>
      <c r="J16" s="88"/>
      <c r="K16" s="92"/>
      <c r="L16" s="88"/>
    </row>
    <row r="17" spans="2:12">
      <c r="B17" s="110" t="s">
        <v>33</v>
      </c>
      <c r="C17" s="88"/>
      <c r="D17" s="89"/>
      <c r="E17" s="89"/>
      <c r="F17" s="89"/>
      <c r="G17" s="91"/>
      <c r="H17" s="100"/>
      <c r="I17" s="91">
        <v>0.51275213200000003</v>
      </c>
      <c r="J17" s="92"/>
      <c r="K17" s="92">
        <f t="shared" si="0"/>
        <v>7.925998392307837E-2</v>
      </c>
      <c r="L17" s="92">
        <f>I17/'סכום נכסי הקרן'!$C$42</f>
        <v>3.6010004140291802E-6</v>
      </c>
    </row>
    <row r="18" spans="2:12">
      <c r="B18" s="85" t="s">
        <v>1070</v>
      </c>
      <c r="C18" s="80"/>
      <c r="D18" s="81"/>
      <c r="E18" s="81"/>
      <c r="F18" s="81"/>
      <c r="G18" s="83"/>
      <c r="H18" s="102"/>
      <c r="I18" s="83">
        <v>0.51275213200000003</v>
      </c>
      <c r="J18" s="84"/>
      <c r="K18" s="84">
        <f t="shared" si="0"/>
        <v>7.925998392307837E-2</v>
      </c>
      <c r="L18" s="84">
        <f>I18/'סכום נכסי הקרן'!$C$42</f>
        <v>3.6010004140291802E-6</v>
      </c>
    </row>
    <row r="19" spans="2:12">
      <c r="B19" s="86" t="s">
        <v>1071</v>
      </c>
      <c r="C19" s="88" t="s">
        <v>1072</v>
      </c>
      <c r="D19" s="89" t="s">
        <v>768</v>
      </c>
      <c r="E19" s="89" t="s">
        <v>881</v>
      </c>
      <c r="F19" s="89" t="s">
        <v>113</v>
      </c>
      <c r="G19" s="91">
        <v>712.05180000000007</v>
      </c>
      <c r="H19" s="100">
        <v>16.82</v>
      </c>
      <c r="I19" s="91">
        <v>0.443138317</v>
      </c>
      <c r="J19" s="92">
        <v>2.1318916167664674E-5</v>
      </c>
      <c r="K19" s="92">
        <f t="shared" si="0"/>
        <v>6.8499248836121865E-2</v>
      </c>
      <c r="L19" s="92">
        <f>I19/'סכום נכסי הקרן'!$C$42</f>
        <v>3.1121104397264486E-6</v>
      </c>
    </row>
    <row r="20" spans="2:12">
      <c r="B20" s="86" t="s">
        <v>1073</v>
      </c>
      <c r="C20" s="88" t="s">
        <v>1074</v>
      </c>
      <c r="D20" s="89" t="s">
        <v>786</v>
      </c>
      <c r="E20" s="89" t="s">
        <v>864</v>
      </c>
      <c r="F20" s="89" t="s">
        <v>113</v>
      </c>
      <c r="G20" s="91">
        <v>188.14544700000002</v>
      </c>
      <c r="H20" s="100">
        <v>10</v>
      </c>
      <c r="I20" s="91">
        <v>6.9613815000000023E-2</v>
      </c>
      <c r="J20" s="92">
        <v>7.4365789328063249E-6</v>
      </c>
      <c r="K20" s="92">
        <f t="shared" si="0"/>
        <v>1.0760735086956505E-2</v>
      </c>
      <c r="L20" s="92">
        <f>I20/'סכום נכסי הקרן'!$C$42</f>
        <v>4.8888997430273152E-7</v>
      </c>
    </row>
    <row r="21" spans="2:12">
      <c r="B21" s="93"/>
      <c r="C21" s="88"/>
      <c r="D21" s="88"/>
      <c r="E21" s="88"/>
      <c r="F21" s="88"/>
      <c r="G21" s="91"/>
      <c r="H21" s="100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09" t="s">
        <v>198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09" t="s">
        <v>94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09" t="s">
        <v>181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09" t="s">
        <v>189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